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M:\shared\POSTAWARD\A POST AWARD - NEW\FUNDING AGENCIES\EU\TEMPLATES\EU Timesheet Templates\EU Timesheet - 2025\"/>
    </mc:Choice>
  </mc:AlternateContent>
  <xr:revisionPtr revIDLastSave="0" documentId="8_{F6045AA4-83EA-43A6-9F34-356D3C90DA40}" xr6:coauthVersionLast="47" xr6:coauthVersionMax="47" xr10:uidLastSave="{00000000-0000-0000-0000-000000000000}"/>
  <bookViews>
    <workbookView xWindow="-114" yWindow="-114" windowWidth="27602" windowHeight="14927" tabRatio="872" firstSheet="1" activeTab="1" xr2:uid="{00000000-000D-0000-FFFF-FFFF00000000}"/>
  </bookViews>
  <sheets>
    <sheet name="Dropdown Options" sheetId="17" state="hidden" r:id="rId1"/>
    <sheet name="Instructions" sheetId="16" r:id="rId2"/>
    <sheet name="Jan25" sheetId="1" r:id="rId3"/>
    <sheet name="Feb25" sheetId="2" r:id="rId4"/>
    <sheet name="Mar25" sheetId="14" r:id="rId5"/>
    <sheet name="Apr25" sheetId="4" r:id="rId6"/>
    <sheet name="May25" sheetId="5" r:id="rId7"/>
    <sheet name="Jun25" sheetId="6" r:id="rId8"/>
    <sheet name="Jul25" sheetId="7" r:id="rId9"/>
    <sheet name="Aug25" sheetId="8" r:id="rId10"/>
    <sheet name="Sep25" sheetId="9" r:id="rId11"/>
    <sheet name="Oct25" sheetId="10" r:id="rId12"/>
    <sheet name="Nov25" sheetId="11" r:id="rId13"/>
    <sheet name="Dec25" sheetId="12" r:id="rId14"/>
    <sheet name="Salary Calculation (RFO use)" sheetId="13" r:id="rId15"/>
    <sheet name="Payroll" sheetId="18" r:id="rId16"/>
    <sheet name="FTE Check" sheetId="19" r:id="rId17"/>
    <sheet name="Disclaimer" sheetId="20" state="hidden" r:id="rId18"/>
    <sheet name="Read me" sheetId="21" state="hidden" r:id="rId19"/>
    <sheet name="Project basic information" sheetId="22" state="hidden" r:id="rId20"/>
    <sheet name="Overview of employees" sheetId="23" state="hidden" r:id="rId21"/>
    <sheet name="Overview reports" sheetId="24" state="hidden" r:id="rId22"/>
    <sheet name="Surname_1" sheetId="25" state="hidden" r:id="rId23"/>
    <sheet name="Surname_2" sheetId="26" state="hidden" r:id="rId24"/>
    <sheet name="Surname_3" sheetId="27" state="hidden" r:id="rId25"/>
    <sheet name="Surname_4" sheetId="28" state="hidden" r:id="rId26"/>
    <sheet name="Surname_5" sheetId="30" state="hidden" r:id="rId27"/>
    <sheet name="Surname_6" sheetId="31" state="hidden" r:id="rId28"/>
    <sheet name="Surname_7" sheetId="32" state="hidden" r:id="rId29"/>
    <sheet name="Surname_8" sheetId="33" state="hidden" r:id="rId30"/>
    <sheet name="Surname_9" sheetId="34" state="hidden" r:id="rId31"/>
    <sheet name="Surname_10" sheetId="35" state="hidden" r:id="rId32"/>
  </sheets>
  <definedNames>
    <definedName name="_xlnm._FilterDatabase" localSheetId="14" hidden="1">'Salary Calculation (RFO use)'!$B$12:$B$27</definedName>
    <definedName name="Activity">'Dropdown Options'!#REF!</definedName>
    <definedName name="_xlnm.Extract" localSheetId="14">'Salary Calculation (RFO use)'!$K$107:$K$111</definedName>
    <definedName name="_xlnm.Print_Area" localSheetId="1">Instructions!$B$1:$AM$47</definedName>
    <definedName name="_xlnm.Print_Area" localSheetId="2">'Jan25'!$A$1:$AK$65</definedName>
    <definedName name="_xlnm.Print_Area" localSheetId="22">Surname_1!$A$1:$AE$62</definedName>
    <definedName name="_xlnm.Print_Area" localSheetId="31">Surname_10!$A$1:$AE$62</definedName>
    <definedName name="_xlnm.Print_Area" localSheetId="23">Surname_2!$A$1:$AE$62</definedName>
    <definedName name="_xlnm.Print_Area" localSheetId="24">Surname_3!$A$1:$AE$62</definedName>
    <definedName name="_xlnm.Print_Area" localSheetId="25">Surname_4!$A$1:$AE$62</definedName>
    <definedName name="_xlnm.Print_Area" localSheetId="26">Surname_5!$A$1:$AE$62</definedName>
    <definedName name="_xlnm.Print_Area" localSheetId="27">Surname_6!$A$1:$AE$62</definedName>
    <definedName name="_xlnm.Print_Area" localSheetId="28">Surname_7!$A$1:$AE$62</definedName>
    <definedName name="_xlnm.Print_Area" localSheetId="29">Surname_8!$A$1:$AE$62</definedName>
    <definedName name="_xlnm.Print_Area" localSheetId="30">Surname_9!$A$1:$AE$62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51" i="35" l="1"/>
  <c r="T151" i="35"/>
  <c r="R151" i="35"/>
  <c r="Q151" i="35"/>
  <c r="O151" i="35"/>
  <c r="AB150" i="35"/>
  <c r="AB151" i="35" s="1"/>
  <c r="AA150" i="35"/>
  <c r="AA151" i="35" s="1"/>
  <c r="Z150" i="35"/>
  <c r="Z151" i="35" s="1"/>
  <c r="Y150" i="35"/>
  <c r="Y151" i="35" s="1"/>
  <c r="X150" i="35"/>
  <c r="X151" i="35" s="1"/>
  <c r="W150" i="35"/>
  <c r="W151" i="35" s="1"/>
  <c r="V150" i="35"/>
  <c r="V151" i="35" s="1"/>
  <c r="U150" i="35"/>
  <c r="T150" i="35"/>
  <c r="S150" i="35"/>
  <c r="S151" i="35" s="1"/>
  <c r="R150" i="35"/>
  <c r="Q150" i="35"/>
  <c r="P150" i="35"/>
  <c r="P151" i="35" s="1"/>
  <c r="O150" i="35"/>
  <c r="N150" i="35"/>
  <c r="N151" i="35" s="1"/>
  <c r="J150" i="35"/>
  <c r="G150" i="35"/>
  <c r="AC149" i="35"/>
  <c r="I149" i="35"/>
  <c r="F149" i="35"/>
  <c r="AC148" i="35"/>
  <c r="I148" i="35"/>
  <c r="F148" i="35"/>
  <c r="AC147" i="35"/>
  <c r="I147" i="35"/>
  <c r="F147" i="35"/>
  <c r="AC146" i="35"/>
  <c r="I146" i="35"/>
  <c r="F146" i="35"/>
  <c r="AC145" i="35"/>
  <c r="I145" i="35"/>
  <c r="F145" i="35"/>
  <c r="AC144" i="35"/>
  <c r="I144" i="35"/>
  <c r="F144" i="35"/>
  <c r="AC143" i="35"/>
  <c r="I143" i="35"/>
  <c r="F143" i="35"/>
  <c r="AC142" i="35"/>
  <c r="I142" i="35"/>
  <c r="F142" i="35"/>
  <c r="AC141" i="35"/>
  <c r="I141" i="35"/>
  <c r="F141" i="35"/>
  <c r="AC140" i="35"/>
  <c r="I140" i="35"/>
  <c r="F140" i="35"/>
  <c r="F150" i="35" s="1"/>
  <c r="D41" i="35" s="1"/>
  <c r="AC139" i="35"/>
  <c r="I139" i="35"/>
  <c r="F139" i="35"/>
  <c r="AC138" i="35"/>
  <c r="AC150" i="35" s="1"/>
  <c r="AC151" i="35" s="1"/>
  <c r="E41" i="35" s="1"/>
  <c r="I138" i="35"/>
  <c r="I150" i="35" s="1"/>
  <c r="F138" i="35"/>
  <c r="W136" i="35"/>
  <c r="V136" i="35"/>
  <c r="T136" i="35"/>
  <c r="S136" i="35"/>
  <c r="Q136" i="35"/>
  <c r="AB135" i="35"/>
  <c r="AB136" i="35" s="1"/>
  <c r="AA135" i="35"/>
  <c r="AA136" i="35" s="1"/>
  <c r="Z135" i="35"/>
  <c r="Z136" i="35" s="1"/>
  <c r="Y135" i="35"/>
  <c r="Y136" i="35" s="1"/>
  <c r="X135" i="35"/>
  <c r="X136" i="35" s="1"/>
  <c r="W135" i="35"/>
  <c r="V135" i="35"/>
  <c r="U135" i="35"/>
  <c r="U136" i="35" s="1"/>
  <c r="T135" i="35"/>
  <c r="S135" i="35"/>
  <c r="R135" i="35"/>
  <c r="R136" i="35" s="1"/>
  <c r="Q135" i="35"/>
  <c r="P135" i="35"/>
  <c r="P136" i="35" s="1"/>
  <c r="O135" i="35"/>
  <c r="O136" i="35" s="1"/>
  <c r="N135" i="35"/>
  <c r="N136" i="35" s="1"/>
  <c r="J135" i="35"/>
  <c r="G135" i="35"/>
  <c r="AC134" i="35"/>
  <c r="I134" i="35"/>
  <c r="F134" i="35"/>
  <c r="AC133" i="35"/>
  <c r="I133" i="35"/>
  <c r="F133" i="35"/>
  <c r="AC132" i="35"/>
  <c r="I132" i="35"/>
  <c r="F132" i="35"/>
  <c r="AC131" i="35"/>
  <c r="I131" i="35"/>
  <c r="F131" i="35"/>
  <c r="AC130" i="35"/>
  <c r="I130" i="35"/>
  <c r="F130" i="35"/>
  <c r="F135" i="35" s="1"/>
  <c r="D40" i="35" s="1"/>
  <c r="F40" i="35" s="1"/>
  <c r="AC129" i="35"/>
  <c r="I129" i="35"/>
  <c r="F129" i="35"/>
  <c r="AC128" i="35"/>
  <c r="I128" i="35"/>
  <c r="F128" i="35"/>
  <c r="AC127" i="35"/>
  <c r="I127" i="35"/>
  <c r="F127" i="35"/>
  <c r="AC126" i="35"/>
  <c r="I126" i="35"/>
  <c r="F126" i="35"/>
  <c r="AC125" i="35"/>
  <c r="I125" i="35"/>
  <c r="F125" i="35"/>
  <c r="AC124" i="35"/>
  <c r="I124" i="35"/>
  <c r="F124" i="35"/>
  <c r="AC123" i="35"/>
  <c r="AC135" i="35" s="1"/>
  <c r="AC136" i="35" s="1"/>
  <c r="E40" i="35" s="1"/>
  <c r="I123" i="35"/>
  <c r="I135" i="35" s="1"/>
  <c r="F123" i="35"/>
  <c r="Y121" i="35"/>
  <c r="X121" i="35"/>
  <c r="V121" i="35"/>
  <c r="U121" i="35"/>
  <c r="S121" i="35"/>
  <c r="AB120" i="35"/>
  <c r="AB121" i="35" s="1"/>
  <c r="AA120" i="35"/>
  <c r="AA121" i="35" s="1"/>
  <c r="Z120" i="35"/>
  <c r="Z121" i="35" s="1"/>
  <c r="Y120" i="35"/>
  <c r="X120" i="35"/>
  <c r="W120" i="35"/>
  <c r="W121" i="35" s="1"/>
  <c r="V120" i="35"/>
  <c r="U120" i="35"/>
  <c r="T120" i="35"/>
  <c r="T121" i="35" s="1"/>
  <c r="S120" i="35"/>
  <c r="R120" i="35"/>
  <c r="R121" i="35" s="1"/>
  <c r="Q120" i="35"/>
  <c r="Q121" i="35" s="1"/>
  <c r="P120" i="35"/>
  <c r="P121" i="35" s="1"/>
  <c r="O120" i="35"/>
  <c r="O121" i="35" s="1"/>
  <c r="N120" i="35"/>
  <c r="N121" i="35" s="1"/>
  <c r="J120" i="35"/>
  <c r="G120" i="35"/>
  <c r="AC119" i="35"/>
  <c r="I119" i="35"/>
  <c r="F119" i="35"/>
  <c r="AC118" i="35"/>
  <c r="I118" i="35"/>
  <c r="F118" i="35"/>
  <c r="AC117" i="35"/>
  <c r="I117" i="35"/>
  <c r="F117" i="35"/>
  <c r="AC116" i="35"/>
  <c r="I116" i="35"/>
  <c r="F116" i="35"/>
  <c r="AC115" i="35"/>
  <c r="I115" i="35"/>
  <c r="F115" i="35"/>
  <c r="AC114" i="35"/>
  <c r="I114" i="35"/>
  <c r="F114" i="35"/>
  <c r="AC113" i="35"/>
  <c r="I113" i="35"/>
  <c r="F113" i="35"/>
  <c r="AC112" i="35"/>
  <c r="I112" i="35"/>
  <c r="F112" i="35"/>
  <c r="AC111" i="35"/>
  <c r="I111" i="35"/>
  <c r="F111" i="35"/>
  <c r="AC110" i="35"/>
  <c r="I110" i="35"/>
  <c r="I120" i="35" s="1"/>
  <c r="F110" i="35"/>
  <c r="AC109" i="35"/>
  <c r="I109" i="35"/>
  <c r="F109" i="35"/>
  <c r="AC108" i="35"/>
  <c r="AC120" i="35" s="1"/>
  <c r="AC121" i="35" s="1"/>
  <c r="E39" i="35" s="1"/>
  <c r="I108" i="35"/>
  <c r="F108" i="35"/>
  <c r="F120" i="35" s="1"/>
  <c r="D39" i="35" s="1"/>
  <c r="F39" i="35" s="1"/>
  <c r="AA106" i="35"/>
  <c r="Z106" i="35"/>
  <c r="X106" i="35"/>
  <c r="W106" i="35"/>
  <c r="U106" i="35"/>
  <c r="O106" i="35"/>
  <c r="N106" i="35"/>
  <c r="AB105" i="35"/>
  <c r="AB106" i="35" s="1"/>
  <c r="AA105" i="35"/>
  <c r="Z105" i="35"/>
  <c r="Y105" i="35"/>
  <c r="Y106" i="35" s="1"/>
  <c r="X105" i="35"/>
  <c r="W105" i="35"/>
  <c r="V105" i="35"/>
  <c r="V106" i="35" s="1"/>
  <c r="U105" i="35"/>
  <c r="T105" i="35"/>
  <c r="T106" i="35" s="1"/>
  <c r="S105" i="35"/>
  <c r="S106" i="35" s="1"/>
  <c r="R105" i="35"/>
  <c r="R106" i="35" s="1"/>
  <c r="Q105" i="35"/>
  <c r="Q106" i="35" s="1"/>
  <c r="P105" i="35"/>
  <c r="P106" i="35" s="1"/>
  <c r="O105" i="35"/>
  <c r="N105" i="35"/>
  <c r="J105" i="35"/>
  <c r="G105" i="35"/>
  <c r="AC104" i="35"/>
  <c r="I104" i="35"/>
  <c r="F104" i="35"/>
  <c r="AC103" i="35"/>
  <c r="I103" i="35"/>
  <c r="F103" i="35"/>
  <c r="AC102" i="35"/>
  <c r="I102" i="35"/>
  <c r="F102" i="35"/>
  <c r="AC101" i="35"/>
  <c r="I101" i="35"/>
  <c r="F101" i="35"/>
  <c r="AC100" i="35"/>
  <c r="I100" i="35"/>
  <c r="F100" i="35"/>
  <c r="AC99" i="35"/>
  <c r="I99" i="35"/>
  <c r="F99" i="35"/>
  <c r="AC98" i="35"/>
  <c r="I98" i="35"/>
  <c r="F98" i="35"/>
  <c r="AC97" i="35"/>
  <c r="I97" i="35"/>
  <c r="F97" i="35"/>
  <c r="AC96" i="35"/>
  <c r="I96" i="35"/>
  <c r="F96" i="35"/>
  <c r="AC95" i="35"/>
  <c r="I95" i="35"/>
  <c r="F95" i="35"/>
  <c r="AC94" i="35"/>
  <c r="I94" i="35"/>
  <c r="I105" i="35" s="1"/>
  <c r="F94" i="35"/>
  <c r="AC93" i="35"/>
  <c r="AC105" i="35" s="1"/>
  <c r="AC106" i="35" s="1"/>
  <c r="E38" i="35" s="1"/>
  <c r="I93" i="35"/>
  <c r="F93" i="35"/>
  <c r="F105" i="35" s="1"/>
  <c r="D38" i="35" s="1"/>
  <c r="F38" i="35" s="1"/>
  <c r="AB91" i="35"/>
  <c r="Z91" i="35"/>
  <c r="Y91" i="35"/>
  <c r="W91" i="35"/>
  <c r="Q91" i="35"/>
  <c r="P91" i="35"/>
  <c r="N91" i="35"/>
  <c r="AB90" i="35"/>
  <c r="AA90" i="35"/>
  <c r="AA91" i="35" s="1"/>
  <c r="Z90" i="35"/>
  <c r="Y90" i="35"/>
  <c r="X90" i="35"/>
  <c r="X91" i="35" s="1"/>
  <c r="W90" i="35"/>
  <c r="V90" i="35"/>
  <c r="V91" i="35" s="1"/>
  <c r="U90" i="35"/>
  <c r="U91" i="35" s="1"/>
  <c r="T90" i="35"/>
  <c r="T91" i="35" s="1"/>
  <c r="S90" i="35"/>
  <c r="S91" i="35" s="1"/>
  <c r="R90" i="35"/>
  <c r="R91" i="35" s="1"/>
  <c r="Q90" i="35"/>
  <c r="P90" i="35"/>
  <c r="O90" i="35"/>
  <c r="O91" i="35" s="1"/>
  <c r="N90" i="35"/>
  <c r="J90" i="35"/>
  <c r="G90" i="35"/>
  <c r="AC89" i="35"/>
  <c r="I89" i="35"/>
  <c r="F89" i="35"/>
  <c r="AC88" i="35"/>
  <c r="I88" i="35"/>
  <c r="F88" i="35"/>
  <c r="AC87" i="35"/>
  <c r="I87" i="35"/>
  <c r="F87" i="35"/>
  <c r="AC86" i="35"/>
  <c r="I86" i="35"/>
  <c r="F86" i="35"/>
  <c r="AC85" i="35"/>
  <c r="I85" i="35"/>
  <c r="F85" i="35"/>
  <c r="AC84" i="35"/>
  <c r="I84" i="35"/>
  <c r="F84" i="35"/>
  <c r="AC83" i="35"/>
  <c r="I83" i="35"/>
  <c r="F83" i="35"/>
  <c r="AC82" i="35"/>
  <c r="I82" i="35"/>
  <c r="F82" i="35"/>
  <c r="AC81" i="35"/>
  <c r="I81" i="35"/>
  <c r="F81" i="35"/>
  <c r="AC80" i="35"/>
  <c r="I80" i="35"/>
  <c r="F80" i="35"/>
  <c r="AC79" i="35"/>
  <c r="AC90" i="35" s="1"/>
  <c r="AC91" i="35" s="1"/>
  <c r="E37" i="35" s="1"/>
  <c r="I79" i="35"/>
  <c r="F79" i="35"/>
  <c r="F90" i="35" s="1"/>
  <c r="D37" i="35" s="1"/>
  <c r="F37" i="35" s="1"/>
  <c r="AC78" i="35"/>
  <c r="I78" i="35"/>
  <c r="I90" i="35" s="1"/>
  <c r="F78" i="35"/>
  <c r="AB76" i="35"/>
  <c r="AA76" i="35"/>
  <c r="Y76" i="35"/>
  <c r="S76" i="35"/>
  <c r="R76" i="35"/>
  <c r="P76" i="35"/>
  <c r="O76" i="35"/>
  <c r="AB75" i="35"/>
  <c r="AA75" i="35"/>
  <c r="Z75" i="35"/>
  <c r="Z76" i="35" s="1"/>
  <c r="Y75" i="35"/>
  <c r="X75" i="35"/>
  <c r="X76" i="35" s="1"/>
  <c r="W75" i="35"/>
  <c r="W76" i="35" s="1"/>
  <c r="V75" i="35"/>
  <c r="V76" i="35" s="1"/>
  <c r="U75" i="35"/>
  <c r="U76" i="35" s="1"/>
  <c r="T75" i="35"/>
  <c r="T76" i="35" s="1"/>
  <c r="S75" i="35"/>
  <c r="R75" i="35"/>
  <c r="Q75" i="35"/>
  <c r="Q76" i="35" s="1"/>
  <c r="P75" i="35"/>
  <c r="O75" i="35"/>
  <c r="N75" i="35"/>
  <c r="N76" i="35" s="1"/>
  <c r="J75" i="35"/>
  <c r="G75" i="35"/>
  <c r="AC74" i="35"/>
  <c r="I74" i="35"/>
  <c r="F74" i="35"/>
  <c r="AC73" i="35"/>
  <c r="I73" i="35"/>
  <c r="F73" i="35"/>
  <c r="AC72" i="35"/>
  <c r="I72" i="35"/>
  <c r="F72" i="35"/>
  <c r="AC71" i="35"/>
  <c r="I71" i="35"/>
  <c r="F71" i="35"/>
  <c r="AC70" i="35"/>
  <c r="I70" i="35"/>
  <c r="F70" i="35"/>
  <c r="AC69" i="35"/>
  <c r="AC75" i="35" s="1"/>
  <c r="AC76" i="35" s="1"/>
  <c r="E36" i="35" s="1"/>
  <c r="I69" i="35"/>
  <c r="F69" i="35"/>
  <c r="AC68" i="35"/>
  <c r="I68" i="35"/>
  <c r="I75" i="35" s="1"/>
  <c r="F68" i="35"/>
  <c r="AC67" i="35"/>
  <c r="I67" i="35"/>
  <c r="F67" i="35"/>
  <c r="AC66" i="35"/>
  <c r="I66" i="35"/>
  <c r="F66" i="35"/>
  <c r="AC65" i="35"/>
  <c r="I65" i="35"/>
  <c r="F65" i="35"/>
  <c r="AC64" i="35"/>
  <c r="I64" i="35"/>
  <c r="F64" i="35"/>
  <c r="AC63" i="35"/>
  <c r="I63" i="35"/>
  <c r="F63" i="35"/>
  <c r="F75" i="35" s="1"/>
  <c r="D36" i="35" s="1"/>
  <c r="AA61" i="35"/>
  <c r="U61" i="35"/>
  <c r="T61" i="35"/>
  <c r="R61" i="35"/>
  <c r="Q61" i="35"/>
  <c r="O61" i="35"/>
  <c r="AB60" i="35"/>
  <c r="AB61" i="35" s="1"/>
  <c r="AA60" i="35"/>
  <c r="Z60" i="35"/>
  <c r="Z61" i="35" s="1"/>
  <c r="Y60" i="35"/>
  <c r="Y61" i="35" s="1"/>
  <c r="X60" i="35"/>
  <c r="X61" i="35" s="1"/>
  <c r="W60" i="35"/>
  <c r="W61" i="35" s="1"/>
  <c r="V60" i="35"/>
  <c r="V61" i="35" s="1"/>
  <c r="U60" i="35"/>
  <c r="T60" i="35"/>
  <c r="S60" i="35"/>
  <c r="S61" i="35" s="1"/>
  <c r="R60" i="35"/>
  <c r="Q60" i="35"/>
  <c r="P60" i="35"/>
  <c r="P61" i="35" s="1"/>
  <c r="O60" i="35"/>
  <c r="N60" i="35"/>
  <c r="N61" i="35" s="1"/>
  <c r="J60" i="35"/>
  <c r="G60" i="35"/>
  <c r="AC59" i="35"/>
  <c r="I59" i="35"/>
  <c r="F59" i="35"/>
  <c r="AC58" i="35"/>
  <c r="I58" i="35"/>
  <c r="F58" i="35"/>
  <c r="AC57" i="35"/>
  <c r="I57" i="35"/>
  <c r="F57" i="35"/>
  <c r="AC56" i="35"/>
  <c r="I56" i="35"/>
  <c r="F56" i="35"/>
  <c r="AC55" i="35"/>
  <c r="I55" i="35"/>
  <c r="F55" i="35"/>
  <c r="AC54" i="35"/>
  <c r="I54" i="35"/>
  <c r="F54" i="35"/>
  <c r="AC53" i="35"/>
  <c r="I53" i="35"/>
  <c r="F53" i="35"/>
  <c r="AC52" i="35"/>
  <c r="I52" i="35"/>
  <c r="F52" i="35"/>
  <c r="AC51" i="35"/>
  <c r="I51" i="35"/>
  <c r="F51" i="35"/>
  <c r="AC50" i="35"/>
  <c r="I50" i="35"/>
  <c r="F50" i="35"/>
  <c r="F60" i="35" s="1"/>
  <c r="D35" i="35" s="1"/>
  <c r="F35" i="35" s="1"/>
  <c r="AC49" i="35"/>
  <c r="I49" i="35"/>
  <c r="F49" i="35"/>
  <c r="AC48" i="35"/>
  <c r="AC60" i="35" s="1"/>
  <c r="AC61" i="35" s="1"/>
  <c r="E35" i="35" s="1"/>
  <c r="I48" i="35"/>
  <c r="I60" i="35" s="1"/>
  <c r="F48" i="35"/>
  <c r="D48" i="35"/>
  <c r="C48" i="35" s="1"/>
  <c r="C35" i="35"/>
  <c r="C36" i="35" s="1"/>
  <c r="C37" i="35" s="1"/>
  <c r="C38" i="35" s="1"/>
  <c r="C39" i="35" s="1"/>
  <c r="C40" i="35" s="1"/>
  <c r="C41" i="35" s="1"/>
  <c r="AC14" i="35"/>
  <c r="AC13" i="35"/>
  <c r="AC12" i="35"/>
  <c r="AC11" i="35"/>
  <c r="AC10" i="35"/>
  <c r="AC9" i="35"/>
  <c r="AC8" i="35"/>
  <c r="AC7" i="35"/>
  <c r="AC6" i="35"/>
  <c r="W151" i="34"/>
  <c r="U151" i="34"/>
  <c r="T151" i="34"/>
  <c r="R151" i="34"/>
  <c r="Q151" i="34"/>
  <c r="AB150" i="34"/>
  <c r="AB151" i="34" s="1"/>
  <c r="AA150" i="34"/>
  <c r="AA151" i="34" s="1"/>
  <c r="Z150" i="34"/>
  <c r="Z151" i="34" s="1"/>
  <c r="Y150" i="34"/>
  <c r="Y151" i="34" s="1"/>
  <c r="X150" i="34"/>
  <c r="X151" i="34" s="1"/>
  <c r="W150" i="34"/>
  <c r="V150" i="34"/>
  <c r="V151" i="34" s="1"/>
  <c r="U150" i="34"/>
  <c r="T150" i="34"/>
  <c r="S150" i="34"/>
  <c r="S151" i="34" s="1"/>
  <c r="R150" i="34"/>
  <c r="Q150" i="34"/>
  <c r="P150" i="34"/>
  <c r="P151" i="34" s="1"/>
  <c r="O150" i="34"/>
  <c r="O151" i="34" s="1"/>
  <c r="N150" i="34"/>
  <c r="N151" i="34" s="1"/>
  <c r="J150" i="34"/>
  <c r="G150" i="34"/>
  <c r="AC149" i="34"/>
  <c r="I149" i="34"/>
  <c r="F149" i="34"/>
  <c r="AC148" i="34"/>
  <c r="I148" i="34"/>
  <c r="F148" i="34"/>
  <c r="AC147" i="34"/>
  <c r="I147" i="34"/>
  <c r="F147" i="34"/>
  <c r="AC146" i="34"/>
  <c r="I146" i="34"/>
  <c r="F146" i="34"/>
  <c r="AC145" i="34"/>
  <c r="I145" i="34"/>
  <c r="F145" i="34"/>
  <c r="AC144" i="34"/>
  <c r="I144" i="34"/>
  <c r="F144" i="34"/>
  <c r="AC143" i="34"/>
  <c r="I143" i="34"/>
  <c r="F143" i="34"/>
  <c r="AC142" i="34"/>
  <c r="I142" i="34"/>
  <c r="F142" i="34"/>
  <c r="AC141" i="34"/>
  <c r="I141" i="34"/>
  <c r="F141" i="34"/>
  <c r="AC140" i="34"/>
  <c r="I140" i="34"/>
  <c r="F140" i="34"/>
  <c r="AC139" i="34"/>
  <c r="I139" i="34"/>
  <c r="F139" i="34"/>
  <c r="AC138" i="34"/>
  <c r="I138" i="34"/>
  <c r="I150" i="34" s="1"/>
  <c r="F138" i="34"/>
  <c r="Y136" i="34"/>
  <c r="W136" i="34"/>
  <c r="V136" i="34"/>
  <c r="T136" i="34"/>
  <c r="S136" i="34"/>
  <c r="AB135" i="34"/>
  <c r="AB136" i="34" s="1"/>
  <c r="AA135" i="34"/>
  <c r="AA136" i="34" s="1"/>
  <c r="Z135" i="34"/>
  <c r="Z136" i="34" s="1"/>
  <c r="Y135" i="34"/>
  <c r="X135" i="34"/>
  <c r="X136" i="34" s="1"/>
  <c r="W135" i="34"/>
  <c r="V135" i="34"/>
  <c r="U135" i="34"/>
  <c r="U136" i="34" s="1"/>
  <c r="T135" i="34"/>
  <c r="S135" i="34"/>
  <c r="R135" i="34"/>
  <c r="R136" i="34" s="1"/>
  <c r="Q135" i="34"/>
  <c r="Q136" i="34" s="1"/>
  <c r="P135" i="34"/>
  <c r="P136" i="34" s="1"/>
  <c r="O135" i="34"/>
  <c r="O136" i="34" s="1"/>
  <c r="N135" i="34"/>
  <c r="N136" i="34" s="1"/>
  <c r="J135" i="34"/>
  <c r="G135" i="34"/>
  <c r="AC134" i="34"/>
  <c r="I134" i="34"/>
  <c r="F134" i="34"/>
  <c r="AC133" i="34"/>
  <c r="I133" i="34"/>
  <c r="F133" i="34"/>
  <c r="AC132" i="34"/>
  <c r="I132" i="34"/>
  <c r="F132" i="34"/>
  <c r="AC131" i="34"/>
  <c r="I131" i="34"/>
  <c r="F131" i="34"/>
  <c r="AC130" i="34"/>
  <c r="I130" i="34"/>
  <c r="F130" i="34"/>
  <c r="AC129" i="34"/>
  <c r="I129" i="34"/>
  <c r="F129" i="34"/>
  <c r="AC128" i="34"/>
  <c r="I128" i="34"/>
  <c r="F128" i="34"/>
  <c r="AC127" i="34"/>
  <c r="I127" i="34"/>
  <c r="F127" i="34"/>
  <c r="AC126" i="34"/>
  <c r="I126" i="34"/>
  <c r="F126" i="34"/>
  <c r="AC125" i="34"/>
  <c r="I125" i="34"/>
  <c r="F125" i="34"/>
  <c r="AC124" i="34"/>
  <c r="I124" i="34"/>
  <c r="F124" i="34"/>
  <c r="AC123" i="34"/>
  <c r="AC135" i="34" s="1"/>
  <c r="AC136" i="34" s="1"/>
  <c r="E40" i="34" s="1"/>
  <c r="I123" i="34"/>
  <c r="I135" i="34" s="1"/>
  <c r="F123" i="34"/>
  <c r="F135" i="34" s="1"/>
  <c r="D40" i="34" s="1"/>
  <c r="AA121" i="34"/>
  <c r="Y121" i="34"/>
  <c r="X121" i="34"/>
  <c r="V121" i="34"/>
  <c r="U121" i="34"/>
  <c r="O121" i="34"/>
  <c r="AB120" i="34"/>
  <c r="AB121" i="34" s="1"/>
  <c r="AA120" i="34"/>
  <c r="Z120" i="34"/>
  <c r="Z121" i="34" s="1"/>
  <c r="Y120" i="34"/>
  <c r="X120" i="34"/>
  <c r="W120" i="34"/>
  <c r="W121" i="34" s="1"/>
  <c r="V120" i="34"/>
  <c r="U120" i="34"/>
  <c r="T120" i="34"/>
  <c r="T121" i="34" s="1"/>
  <c r="S120" i="34"/>
  <c r="S121" i="34" s="1"/>
  <c r="R120" i="34"/>
  <c r="R121" i="34" s="1"/>
  <c r="Q120" i="34"/>
  <c r="Q121" i="34" s="1"/>
  <c r="P120" i="34"/>
  <c r="P121" i="34" s="1"/>
  <c r="O120" i="34"/>
  <c r="N120" i="34"/>
  <c r="N121" i="34" s="1"/>
  <c r="J120" i="34"/>
  <c r="G120" i="34"/>
  <c r="AC119" i="34"/>
  <c r="I119" i="34"/>
  <c r="F119" i="34"/>
  <c r="AC118" i="34"/>
  <c r="I118" i="34"/>
  <c r="F118" i="34"/>
  <c r="AC117" i="34"/>
  <c r="I117" i="34"/>
  <c r="F117" i="34"/>
  <c r="AC116" i="34"/>
  <c r="I116" i="34"/>
  <c r="F116" i="34"/>
  <c r="AC115" i="34"/>
  <c r="I115" i="34"/>
  <c r="F115" i="34"/>
  <c r="AC114" i="34"/>
  <c r="I114" i="34"/>
  <c r="F114" i="34"/>
  <c r="AC113" i="34"/>
  <c r="I113" i="34"/>
  <c r="F113" i="34"/>
  <c r="AC112" i="34"/>
  <c r="I112" i="34"/>
  <c r="F112" i="34"/>
  <c r="AC111" i="34"/>
  <c r="I111" i="34"/>
  <c r="F111" i="34"/>
  <c r="AC110" i="34"/>
  <c r="I110" i="34"/>
  <c r="F110" i="34"/>
  <c r="AC109" i="34"/>
  <c r="I109" i="34"/>
  <c r="F109" i="34"/>
  <c r="AC108" i="34"/>
  <c r="I108" i="34"/>
  <c r="F108" i="34"/>
  <c r="AA106" i="34"/>
  <c r="Z106" i="34"/>
  <c r="X106" i="34"/>
  <c r="W106" i="34"/>
  <c r="Q106" i="34"/>
  <c r="O106" i="34"/>
  <c r="N106" i="34"/>
  <c r="AB105" i="34"/>
  <c r="AB106" i="34" s="1"/>
  <c r="AA105" i="34"/>
  <c r="Z105" i="34"/>
  <c r="Y105" i="34"/>
  <c r="Y106" i="34" s="1"/>
  <c r="X105" i="34"/>
  <c r="W105" i="34"/>
  <c r="V105" i="34"/>
  <c r="V106" i="34" s="1"/>
  <c r="U105" i="34"/>
  <c r="U106" i="34" s="1"/>
  <c r="T105" i="34"/>
  <c r="T106" i="34" s="1"/>
  <c r="S105" i="34"/>
  <c r="S106" i="34" s="1"/>
  <c r="R105" i="34"/>
  <c r="R106" i="34" s="1"/>
  <c r="Q105" i="34"/>
  <c r="P105" i="34"/>
  <c r="P106" i="34" s="1"/>
  <c r="O105" i="34"/>
  <c r="N105" i="34"/>
  <c r="J105" i="34"/>
  <c r="G105" i="34"/>
  <c r="AC104" i="34"/>
  <c r="I104" i="34"/>
  <c r="F104" i="34"/>
  <c r="AC103" i="34"/>
  <c r="I103" i="34"/>
  <c r="F103" i="34"/>
  <c r="AC102" i="34"/>
  <c r="I102" i="34"/>
  <c r="F102" i="34"/>
  <c r="AC101" i="34"/>
  <c r="I101" i="34"/>
  <c r="F101" i="34"/>
  <c r="AC100" i="34"/>
  <c r="I100" i="34"/>
  <c r="F100" i="34"/>
  <c r="AC99" i="34"/>
  <c r="I99" i="34"/>
  <c r="F99" i="34"/>
  <c r="AC98" i="34"/>
  <c r="I98" i="34"/>
  <c r="F98" i="34"/>
  <c r="AC97" i="34"/>
  <c r="I97" i="34"/>
  <c r="F97" i="34"/>
  <c r="AC96" i="34"/>
  <c r="I96" i="34"/>
  <c r="F96" i="34"/>
  <c r="AC95" i="34"/>
  <c r="I95" i="34"/>
  <c r="F95" i="34"/>
  <c r="AC94" i="34"/>
  <c r="I94" i="34"/>
  <c r="F94" i="34"/>
  <c r="AC93" i="34"/>
  <c r="AC105" i="34" s="1"/>
  <c r="AC106" i="34" s="1"/>
  <c r="E38" i="34" s="1"/>
  <c r="I93" i="34"/>
  <c r="F93" i="34"/>
  <c r="F105" i="34" s="1"/>
  <c r="D38" i="34" s="1"/>
  <c r="Z91" i="34"/>
  <c r="Y91" i="34"/>
  <c r="X91" i="34"/>
  <c r="W91" i="34"/>
  <c r="O91" i="34"/>
  <c r="N91" i="34"/>
  <c r="AB90" i="34"/>
  <c r="AB91" i="34" s="1"/>
  <c r="AA90" i="34"/>
  <c r="AA91" i="34" s="1"/>
  <c r="Z90" i="34"/>
  <c r="Y90" i="34"/>
  <c r="X90" i="34"/>
  <c r="W90" i="34"/>
  <c r="V90" i="34"/>
  <c r="V91" i="34" s="1"/>
  <c r="U90" i="34"/>
  <c r="U91" i="34" s="1"/>
  <c r="T90" i="34"/>
  <c r="T91" i="34" s="1"/>
  <c r="S90" i="34"/>
  <c r="S91" i="34" s="1"/>
  <c r="R90" i="34"/>
  <c r="R91" i="34" s="1"/>
  <c r="Q90" i="34"/>
  <c r="Q91" i="34" s="1"/>
  <c r="P90" i="34"/>
  <c r="P91" i="34" s="1"/>
  <c r="O90" i="34"/>
  <c r="N90" i="34"/>
  <c r="J90" i="34"/>
  <c r="G90" i="34"/>
  <c r="AC89" i="34"/>
  <c r="I89" i="34"/>
  <c r="F89" i="34"/>
  <c r="AC88" i="34"/>
  <c r="I88" i="34"/>
  <c r="F88" i="34"/>
  <c r="AC87" i="34"/>
  <c r="I87" i="34"/>
  <c r="F87" i="34"/>
  <c r="AC86" i="34"/>
  <c r="I86" i="34"/>
  <c r="F86" i="34"/>
  <c r="AC85" i="34"/>
  <c r="I85" i="34"/>
  <c r="F85" i="34"/>
  <c r="AC84" i="34"/>
  <c r="I84" i="34"/>
  <c r="F84" i="34"/>
  <c r="AC83" i="34"/>
  <c r="I83" i="34"/>
  <c r="F83" i="34"/>
  <c r="AC82" i="34"/>
  <c r="AC90" i="34" s="1"/>
  <c r="AC91" i="34" s="1"/>
  <c r="E37" i="34" s="1"/>
  <c r="I82" i="34"/>
  <c r="F82" i="34"/>
  <c r="F90" i="34" s="1"/>
  <c r="D37" i="34" s="1"/>
  <c r="AC81" i="34"/>
  <c r="I81" i="34"/>
  <c r="F81" i="34"/>
  <c r="AC80" i="34"/>
  <c r="I80" i="34"/>
  <c r="F80" i="34"/>
  <c r="AC79" i="34"/>
  <c r="I79" i="34"/>
  <c r="F79" i="34"/>
  <c r="AC78" i="34"/>
  <c r="I78" i="34"/>
  <c r="F78" i="34"/>
  <c r="AB76" i="34"/>
  <c r="AA76" i="34"/>
  <c r="Z76" i="34"/>
  <c r="Y76" i="34"/>
  <c r="Q76" i="34"/>
  <c r="P76" i="34"/>
  <c r="O76" i="34"/>
  <c r="N76" i="34"/>
  <c r="AB75" i="34"/>
  <c r="AA75" i="34"/>
  <c r="Z75" i="34"/>
  <c r="Y75" i="34"/>
  <c r="X75" i="34"/>
  <c r="X76" i="34" s="1"/>
  <c r="W75" i="34"/>
  <c r="W76" i="34" s="1"/>
  <c r="V75" i="34"/>
  <c r="V76" i="34" s="1"/>
  <c r="U75" i="34"/>
  <c r="U76" i="34" s="1"/>
  <c r="T75" i="34"/>
  <c r="T76" i="34" s="1"/>
  <c r="S75" i="34"/>
  <c r="S76" i="34" s="1"/>
  <c r="R75" i="34"/>
  <c r="R76" i="34" s="1"/>
  <c r="Q75" i="34"/>
  <c r="P75" i="34"/>
  <c r="O75" i="34"/>
  <c r="N75" i="34"/>
  <c r="J75" i="34"/>
  <c r="G75" i="34"/>
  <c r="AC74" i="34"/>
  <c r="I74" i="34"/>
  <c r="F74" i="34"/>
  <c r="AC73" i="34"/>
  <c r="I73" i="34"/>
  <c r="F73" i="34"/>
  <c r="AC72" i="34"/>
  <c r="I72" i="34"/>
  <c r="F72" i="34"/>
  <c r="AC71" i="34"/>
  <c r="I71" i="34"/>
  <c r="F71" i="34"/>
  <c r="AC70" i="34"/>
  <c r="I70" i="34"/>
  <c r="F70" i="34"/>
  <c r="AC69" i="34"/>
  <c r="I69" i="34"/>
  <c r="F69" i="34"/>
  <c r="AC68" i="34"/>
  <c r="I68" i="34"/>
  <c r="F68" i="34"/>
  <c r="AC67" i="34"/>
  <c r="I67" i="34"/>
  <c r="F67" i="34"/>
  <c r="AC66" i="34"/>
  <c r="I66" i="34"/>
  <c r="F66" i="34"/>
  <c r="AC65" i="34"/>
  <c r="I65" i="34"/>
  <c r="F65" i="34"/>
  <c r="AC64" i="34"/>
  <c r="I64" i="34"/>
  <c r="F64" i="34"/>
  <c r="AC63" i="34"/>
  <c r="I63" i="34"/>
  <c r="F63" i="34"/>
  <c r="F75" i="34" s="1"/>
  <c r="D36" i="34" s="1"/>
  <c r="AB61" i="34"/>
  <c r="AA61" i="34"/>
  <c r="R61" i="34"/>
  <c r="Q61" i="34"/>
  <c r="P61" i="34"/>
  <c r="O61" i="34"/>
  <c r="AB60" i="34"/>
  <c r="AA60" i="34"/>
  <c r="Z60" i="34"/>
  <c r="Z61" i="34" s="1"/>
  <c r="Y60" i="34"/>
  <c r="Y61" i="34" s="1"/>
  <c r="X60" i="34"/>
  <c r="X61" i="34" s="1"/>
  <c r="W60" i="34"/>
  <c r="W61" i="34" s="1"/>
  <c r="V60" i="34"/>
  <c r="V61" i="34" s="1"/>
  <c r="U60" i="34"/>
  <c r="U61" i="34" s="1"/>
  <c r="T60" i="34"/>
  <c r="T61" i="34" s="1"/>
  <c r="S60" i="34"/>
  <c r="S61" i="34" s="1"/>
  <c r="R60" i="34"/>
  <c r="Q60" i="34"/>
  <c r="P60" i="34"/>
  <c r="O60" i="34"/>
  <c r="N60" i="34"/>
  <c r="N61" i="34" s="1"/>
  <c r="J60" i="34"/>
  <c r="G60" i="34"/>
  <c r="AC59" i="34"/>
  <c r="I59" i="34"/>
  <c r="F59" i="34"/>
  <c r="AC58" i="34"/>
  <c r="I58" i="34"/>
  <c r="F58" i="34"/>
  <c r="AC57" i="34"/>
  <c r="I57" i="34"/>
  <c r="F57" i="34"/>
  <c r="AC56" i="34"/>
  <c r="I56" i="34"/>
  <c r="F56" i="34"/>
  <c r="AC55" i="34"/>
  <c r="I55" i="34"/>
  <c r="F55" i="34"/>
  <c r="AC54" i="34"/>
  <c r="I54" i="34"/>
  <c r="F54" i="34"/>
  <c r="AC53" i="34"/>
  <c r="I53" i="34"/>
  <c r="F53" i="34"/>
  <c r="AC52" i="34"/>
  <c r="I52" i="34"/>
  <c r="F52" i="34"/>
  <c r="AC51" i="34"/>
  <c r="I51" i="34"/>
  <c r="F51" i="34"/>
  <c r="AC50" i="34"/>
  <c r="I50" i="34"/>
  <c r="F50" i="34"/>
  <c r="AC49" i="34"/>
  <c r="I49" i="34"/>
  <c r="F49" i="34"/>
  <c r="AC48" i="34"/>
  <c r="I48" i="34"/>
  <c r="F48" i="34"/>
  <c r="D48" i="34"/>
  <c r="C48" i="34"/>
  <c r="B48" i="34" s="1"/>
  <c r="F40" i="34"/>
  <c r="C37" i="34"/>
  <c r="C38" i="34" s="1"/>
  <c r="C39" i="34" s="1"/>
  <c r="C40" i="34" s="1"/>
  <c r="C41" i="34" s="1"/>
  <c r="C35" i="34"/>
  <c r="C36" i="34" s="1"/>
  <c r="AC14" i="34"/>
  <c r="AC13" i="34"/>
  <c r="AC12" i="34"/>
  <c r="AC11" i="34"/>
  <c r="AC10" i="34"/>
  <c r="AC9" i="34"/>
  <c r="AC8" i="34"/>
  <c r="AC7" i="34"/>
  <c r="AC6" i="34"/>
  <c r="AA151" i="33"/>
  <c r="Z151" i="33"/>
  <c r="Y151" i="33"/>
  <c r="X151" i="33"/>
  <c r="V151" i="33"/>
  <c r="U151" i="33"/>
  <c r="S151" i="33"/>
  <c r="AB150" i="33"/>
  <c r="AB151" i="33" s="1"/>
  <c r="AA150" i="33"/>
  <c r="Z150" i="33"/>
  <c r="Y150" i="33"/>
  <c r="X150" i="33"/>
  <c r="W150" i="33"/>
  <c r="W151" i="33" s="1"/>
  <c r="V150" i="33"/>
  <c r="U150" i="33"/>
  <c r="T150" i="33"/>
  <c r="T151" i="33" s="1"/>
  <c r="S150" i="33"/>
  <c r="R150" i="33"/>
  <c r="R151" i="33" s="1"/>
  <c r="Q150" i="33"/>
  <c r="Q151" i="33" s="1"/>
  <c r="P150" i="33"/>
  <c r="P151" i="33" s="1"/>
  <c r="O150" i="33"/>
  <c r="O151" i="33" s="1"/>
  <c r="N150" i="33"/>
  <c r="N151" i="33" s="1"/>
  <c r="J150" i="33"/>
  <c r="G150" i="33"/>
  <c r="AC149" i="33"/>
  <c r="I149" i="33"/>
  <c r="F149" i="33"/>
  <c r="AC148" i="33"/>
  <c r="I148" i="33"/>
  <c r="F148" i="33"/>
  <c r="AC147" i="33"/>
  <c r="I147" i="33"/>
  <c r="F147" i="33"/>
  <c r="AC146" i="33"/>
  <c r="I146" i="33"/>
  <c r="F146" i="33"/>
  <c r="AC145" i="33"/>
  <c r="I145" i="33"/>
  <c r="F145" i="33"/>
  <c r="AC144" i="33"/>
  <c r="I144" i="33"/>
  <c r="F144" i="33"/>
  <c r="AC143" i="33"/>
  <c r="I143" i="33"/>
  <c r="F143" i="33"/>
  <c r="AC142" i="33"/>
  <c r="I142" i="33"/>
  <c r="F142" i="33"/>
  <c r="AC141" i="33"/>
  <c r="I141" i="33"/>
  <c r="F141" i="33"/>
  <c r="AC140" i="33"/>
  <c r="I140" i="33"/>
  <c r="F140" i="33"/>
  <c r="AC139" i="33"/>
  <c r="I139" i="33"/>
  <c r="F139" i="33"/>
  <c r="AC138" i="33"/>
  <c r="I138" i="33"/>
  <c r="F138" i="33"/>
  <c r="AB136" i="33"/>
  <c r="Z136" i="33"/>
  <c r="Y136" i="33"/>
  <c r="X136" i="33"/>
  <c r="W136" i="33"/>
  <c r="P136" i="33"/>
  <c r="N136" i="33"/>
  <c r="AB135" i="33"/>
  <c r="AA135" i="33"/>
  <c r="AA136" i="33" s="1"/>
  <c r="Z135" i="33"/>
  <c r="Y135" i="33"/>
  <c r="X135" i="33"/>
  <c r="W135" i="33"/>
  <c r="V135" i="33"/>
  <c r="V136" i="33" s="1"/>
  <c r="U135" i="33"/>
  <c r="U136" i="33" s="1"/>
  <c r="T135" i="33"/>
  <c r="T136" i="33" s="1"/>
  <c r="S135" i="33"/>
  <c r="S136" i="33" s="1"/>
  <c r="R135" i="33"/>
  <c r="R136" i="33" s="1"/>
  <c r="Q135" i="33"/>
  <c r="Q136" i="33" s="1"/>
  <c r="P135" i="33"/>
  <c r="O135" i="33"/>
  <c r="O136" i="33" s="1"/>
  <c r="N135" i="33"/>
  <c r="J135" i="33"/>
  <c r="G135" i="33"/>
  <c r="AC134" i="33"/>
  <c r="I134" i="33"/>
  <c r="F134" i="33"/>
  <c r="AC133" i="33"/>
  <c r="I133" i="33"/>
  <c r="F133" i="33"/>
  <c r="AC132" i="33"/>
  <c r="I132" i="33"/>
  <c r="F132" i="33"/>
  <c r="AC131" i="33"/>
  <c r="I131" i="33"/>
  <c r="F131" i="33"/>
  <c r="AC130" i="33"/>
  <c r="I130" i="33"/>
  <c r="F130" i="33"/>
  <c r="AC129" i="33"/>
  <c r="I129" i="33"/>
  <c r="F129" i="33"/>
  <c r="AC128" i="33"/>
  <c r="I128" i="33"/>
  <c r="F128" i="33"/>
  <c r="AC127" i="33"/>
  <c r="I127" i="33"/>
  <c r="F127" i="33"/>
  <c r="AC126" i="33"/>
  <c r="I126" i="33"/>
  <c r="F126" i="33"/>
  <c r="AC125" i="33"/>
  <c r="I125" i="33"/>
  <c r="F125" i="33"/>
  <c r="AC124" i="33"/>
  <c r="I124" i="33"/>
  <c r="F124" i="33"/>
  <c r="F135" i="33" s="1"/>
  <c r="D40" i="33" s="1"/>
  <c r="AC123" i="33"/>
  <c r="I123" i="33"/>
  <c r="F123" i="33"/>
  <c r="AB121" i="33"/>
  <c r="Z121" i="33"/>
  <c r="Y121" i="33"/>
  <c r="W121" i="33"/>
  <c r="S121" i="33"/>
  <c r="P121" i="33"/>
  <c r="O121" i="33"/>
  <c r="N121" i="33"/>
  <c r="AB120" i="33"/>
  <c r="AA120" i="33"/>
  <c r="AA121" i="33" s="1"/>
  <c r="Z120" i="33"/>
  <c r="Y120" i="33"/>
  <c r="X120" i="33"/>
  <c r="X121" i="33" s="1"/>
  <c r="W120" i="33"/>
  <c r="V120" i="33"/>
  <c r="V121" i="33" s="1"/>
  <c r="U120" i="33"/>
  <c r="U121" i="33" s="1"/>
  <c r="T120" i="33"/>
  <c r="T121" i="33" s="1"/>
  <c r="S120" i="33"/>
  <c r="R120" i="33"/>
  <c r="R121" i="33" s="1"/>
  <c r="Q120" i="33"/>
  <c r="Q121" i="33" s="1"/>
  <c r="P120" i="33"/>
  <c r="O120" i="33"/>
  <c r="N120" i="33"/>
  <c r="J120" i="33"/>
  <c r="I120" i="33"/>
  <c r="G120" i="33"/>
  <c r="AC119" i="33"/>
  <c r="I119" i="33"/>
  <c r="F119" i="33"/>
  <c r="AC118" i="33"/>
  <c r="I118" i="33"/>
  <c r="F118" i="33"/>
  <c r="AC117" i="33"/>
  <c r="I117" i="33"/>
  <c r="F117" i="33"/>
  <c r="AC116" i="33"/>
  <c r="I116" i="33"/>
  <c r="F116" i="33"/>
  <c r="AC115" i="33"/>
  <c r="AC120" i="33" s="1"/>
  <c r="AC121" i="33" s="1"/>
  <c r="E39" i="33" s="1"/>
  <c r="I115" i="33"/>
  <c r="F115" i="33"/>
  <c r="AC114" i="33"/>
  <c r="I114" i="33"/>
  <c r="F114" i="33"/>
  <c r="AC113" i="33"/>
  <c r="I113" i="33"/>
  <c r="F113" i="33"/>
  <c r="AC112" i="33"/>
  <c r="I112" i="33"/>
  <c r="F112" i="33"/>
  <c r="AC111" i="33"/>
  <c r="I111" i="33"/>
  <c r="F111" i="33"/>
  <c r="AC110" i="33"/>
  <c r="I110" i="33"/>
  <c r="F110" i="33"/>
  <c r="AC109" i="33"/>
  <c r="I109" i="33"/>
  <c r="F109" i="33"/>
  <c r="AC108" i="33"/>
  <c r="I108" i="33"/>
  <c r="F108" i="33"/>
  <c r="AB106" i="33"/>
  <c r="AA106" i="33"/>
  <c r="U106" i="33"/>
  <c r="T106" i="33"/>
  <c r="S106" i="33"/>
  <c r="R106" i="33"/>
  <c r="P106" i="33"/>
  <c r="O106" i="33"/>
  <c r="AB105" i="33"/>
  <c r="AA105" i="33"/>
  <c r="Z105" i="33"/>
  <c r="Z106" i="33" s="1"/>
  <c r="Y105" i="33"/>
  <c r="Y106" i="33" s="1"/>
  <c r="X105" i="33"/>
  <c r="X106" i="33" s="1"/>
  <c r="W105" i="33"/>
  <c r="W106" i="33" s="1"/>
  <c r="V105" i="33"/>
  <c r="V106" i="33" s="1"/>
  <c r="U105" i="33"/>
  <c r="T105" i="33"/>
  <c r="S105" i="33"/>
  <c r="R105" i="33"/>
  <c r="Q105" i="33"/>
  <c r="Q106" i="33" s="1"/>
  <c r="P105" i="33"/>
  <c r="O105" i="33"/>
  <c r="N105" i="33"/>
  <c r="N106" i="33" s="1"/>
  <c r="J105" i="33"/>
  <c r="G105" i="33"/>
  <c r="AC104" i="33"/>
  <c r="I104" i="33"/>
  <c r="F104" i="33"/>
  <c r="AC103" i="33"/>
  <c r="I103" i="33"/>
  <c r="F103" i="33"/>
  <c r="AC102" i="33"/>
  <c r="I102" i="33"/>
  <c r="F102" i="33"/>
  <c r="AC101" i="33"/>
  <c r="I101" i="33"/>
  <c r="F101" i="33"/>
  <c r="AC100" i="33"/>
  <c r="I100" i="33"/>
  <c r="F100" i="33"/>
  <c r="AC99" i="33"/>
  <c r="I99" i="33"/>
  <c r="F99" i="33"/>
  <c r="AC98" i="33"/>
  <c r="I98" i="33"/>
  <c r="F98" i="33"/>
  <c r="AC97" i="33"/>
  <c r="I97" i="33"/>
  <c r="F97" i="33"/>
  <c r="AC96" i="33"/>
  <c r="I96" i="33"/>
  <c r="F96" i="33"/>
  <c r="AC95" i="33"/>
  <c r="I95" i="33"/>
  <c r="F95" i="33"/>
  <c r="AC94" i="33"/>
  <c r="I94" i="33"/>
  <c r="I105" i="33" s="1"/>
  <c r="F94" i="33"/>
  <c r="AC93" i="33"/>
  <c r="I93" i="33"/>
  <c r="F93" i="33"/>
  <c r="AA91" i="33"/>
  <c r="W91" i="33"/>
  <c r="T91" i="33"/>
  <c r="R91" i="33"/>
  <c r="Q91" i="33"/>
  <c r="AB90" i="33"/>
  <c r="AB91" i="33" s="1"/>
  <c r="AA90" i="33"/>
  <c r="Z90" i="33"/>
  <c r="Z91" i="33" s="1"/>
  <c r="Y90" i="33"/>
  <c r="Y91" i="33" s="1"/>
  <c r="X90" i="33"/>
  <c r="X91" i="33" s="1"/>
  <c r="W90" i="33"/>
  <c r="V90" i="33"/>
  <c r="V91" i="33" s="1"/>
  <c r="U90" i="33"/>
  <c r="U91" i="33" s="1"/>
  <c r="T90" i="33"/>
  <c r="S90" i="33"/>
  <c r="S91" i="33" s="1"/>
  <c r="R90" i="33"/>
  <c r="Q90" i="33"/>
  <c r="P90" i="33"/>
  <c r="P91" i="33" s="1"/>
  <c r="O90" i="33"/>
  <c r="O91" i="33" s="1"/>
  <c r="N90" i="33"/>
  <c r="N91" i="33" s="1"/>
  <c r="J90" i="33"/>
  <c r="G90" i="33"/>
  <c r="AC89" i="33"/>
  <c r="I89" i="33"/>
  <c r="F89" i="33"/>
  <c r="AC88" i="33"/>
  <c r="I88" i="33"/>
  <c r="F88" i="33"/>
  <c r="AC87" i="33"/>
  <c r="I87" i="33"/>
  <c r="F87" i="33"/>
  <c r="AC86" i="33"/>
  <c r="I86" i="33"/>
  <c r="F86" i="33"/>
  <c r="AC85" i="33"/>
  <c r="I85" i="33"/>
  <c r="F85" i="33"/>
  <c r="AC84" i="33"/>
  <c r="I84" i="33"/>
  <c r="F84" i="33"/>
  <c r="AC83" i="33"/>
  <c r="I83" i="33"/>
  <c r="F83" i="33"/>
  <c r="AC82" i="33"/>
  <c r="I82" i="33"/>
  <c r="F82" i="33"/>
  <c r="AC81" i="33"/>
  <c r="I81" i="33"/>
  <c r="F81" i="33"/>
  <c r="AC80" i="33"/>
  <c r="I80" i="33"/>
  <c r="F80" i="33"/>
  <c r="AC79" i="33"/>
  <c r="I79" i="33"/>
  <c r="F79" i="33"/>
  <c r="AC78" i="33"/>
  <c r="AC90" i="33" s="1"/>
  <c r="AC91" i="33" s="1"/>
  <c r="E37" i="33" s="1"/>
  <c r="I78" i="33"/>
  <c r="F78" i="33"/>
  <c r="F90" i="33" s="1"/>
  <c r="D37" i="33" s="1"/>
  <c r="V76" i="33"/>
  <c r="T76" i="33"/>
  <c r="S76" i="33"/>
  <c r="AB75" i="33"/>
  <c r="AB76" i="33" s="1"/>
  <c r="AA75" i="33"/>
  <c r="AA76" i="33" s="1"/>
  <c r="Z75" i="33"/>
  <c r="Z76" i="33" s="1"/>
  <c r="Y75" i="33"/>
  <c r="Y76" i="33" s="1"/>
  <c r="X75" i="33"/>
  <c r="X76" i="33" s="1"/>
  <c r="W75" i="33"/>
  <c r="W76" i="33" s="1"/>
  <c r="V75" i="33"/>
  <c r="U75" i="33"/>
  <c r="U76" i="33" s="1"/>
  <c r="T75" i="33"/>
  <c r="S75" i="33"/>
  <c r="R75" i="33"/>
  <c r="R76" i="33" s="1"/>
  <c r="Q75" i="33"/>
  <c r="Q76" i="33" s="1"/>
  <c r="P75" i="33"/>
  <c r="P76" i="33" s="1"/>
  <c r="O75" i="33"/>
  <c r="O76" i="33" s="1"/>
  <c r="N75" i="33"/>
  <c r="N76" i="33" s="1"/>
  <c r="J75" i="33"/>
  <c r="G75" i="33"/>
  <c r="F75" i="33"/>
  <c r="D36" i="33" s="1"/>
  <c r="AC74" i="33"/>
  <c r="I74" i="33"/>
  <c r="F74" i="33"/>
  <c r="AC73" i="33"/>
  <c r="I73" i="33"/>
  <c r="F73" i="33"/>
  <c r="AC72" i="33"/>
  <c r="I72" i="33"/>
  <c r="F72" i="33"/>
  <c r="AC71" i="33"/>
  <c r="I71" i="33"/>
  <c r="F71" i="33"/>
  <c r="AC70" i="33"/>
  <c r="I70" i="33"/>
  <c r="F70" i="33"/>
  <c r="AC69" i="33"/>
  <c r="I69" i="33"/>
  <c r="F69" i="33"/>
  <c r="AC68" i="33"/>
  <c r="I68" i="33"/>
  <c r="F68" i="33"/>
  <c r="AC67" i="33"/>
  <c r="I67" i="33"/>
  <c r="F67" i="33"/>
  <c r="AC66" i="33"/>
  <c r="I66" i="33"/>
  <c r="F66" i="33"/>
  <c r="AC65" i="33"/>
  <c r="I65" i="33"/>
  <c r="F65" i="33"/>
  <c r="AC64" i="33"/>
  <c r="I64" i="33"/>
  <c r="F64" i="33"/>
  <c r="AC63" i="33"/>
  <c r="I63" i="33"/>
  <c r="F63" i="33"/>
  <c r="Y61" i="33"/>
  <c r="X61" i="33"/>
  <c r="V61" i="33"/>
  <c r="O61" i="33"/>
  <c r="N61" i="33"/>
  <c r="AB60" i="33"/>
  <c r="AB61" i="33" s="1"/>
  <c r="AA60" i="33"/>
  <c r="AA61" i="33" s="1"/>
  <c r="Z60" i="33"/>
  <c r="Z61" i="33" s="1"/>
  <c r="Y60" i="33"/>
  <c r="X60" i="33"/>
  <c r="W60" i="33"/>
  <c r="W61" i="33" s="1"/>
  <c r="V60" i="33"/>
  <c r="U60" i="33"/>
  <c r="U61" i="33" s="1"/>
  <c r="T60" i="33"/>
  <c r="T61" i="33" s="1"/>
  <c r="S60" i="33"/>
  <c r="S61" i="33" s="1"/>
  <c r="R60" i="33"/>
  <c r="R61" i="33" s="1"/>
  <c r="Q60" i="33"/>
  <c r="Q61" i="33" s="1"/>
  <c r="P60" i="33"/>
  <c r="P61" i="33" s="1"/>
  <c r="O60" i="33"/>
  <c r="N60" i="33"/>
  <c r="J60" i="33"/>
  <c r="G60" i="33"/>
  <c r="AC59" i="33"/>
  <c r="I59" i="33"/>
  <c r="F59" i="33"/>
  <c r="AC58" i="33"/>
  <c r="I58" i="33"/>
  <c r="F58" i="33"/>
  <c r="AC57" i="33"/>
  <c r="I57" i="33"/>
  <c r="F57" i="33"/>
  <c r="AC56" i="33"/>
  <c r="I56" i="33"/>
  <c r="F56" i="33"/>
  <c r="AC55" i="33"/>
  <c r="I55" i="33"/>
  <c r="F55" i="33"/>
  <c r="AC54" i="33"/>
  <c r="I54" i="33"/>
  <c r="F54" i="33"/>
  <c r="AC53" i="33"/>
  <c r="I53" i="33"/>
  <c r="F53" i="33"/>
  <c r="AC52" i="33"/>
  <c r="I52" i="33"/>
  <c r="F52" i="33"/>
  <c r="AC51" i="33"/>
  <c r="I51" i="33"/>
  <c r="F51" i="33"/>
  <c r="AC50" i="33"/>
  <c r="I50" i="33"/>
  <c r="F50" i="33"/>
  <c r="AC49" i="33"/>
  <c r="AC60" i="33" s="1"/>
  <c r="AC61" i="33" s="1"/>
  <c r="E35" i="33" s="1"/>
  <c r="M49" i="33"/>
  <c r="I49" i="33"/>
  <c r="I60" i="33" s="1"/>
  <c r="F49" i="33"/>
  <c r="F60" i="33" s="1"/>
  <c r="D35" i="33" s="1"/>
  <c r="D49" i="33"/>
  <c r="D50" i="33" s="1"/>
  <c r="M50" i="33" s="1"/>
  <c r="AC48" i="33"/>
  <c r="M48" i="33"/>
  <c r="I48" i="33"/>
  <c r="F48" i="33"/>
  <c r="D48" i="33"/>
  <c r="C48" i="33" s="1"/>
  <c r="C49" i="33" s="1"/>
  <c r="B48" i="33"/>
  <c r="C35" i="33"/>
  <c r="C36" i="33" s="1"/>
  <c r="C37" i="33" s="1"/>
  <c r="C38" i="33" s="1"/>
  <c r="C39" i="33" s="1"/>
  <c r="C40" i="33" s="1"/>
  <c r="C41" i="33" s="1"/>
  <c r="AC14" i="33"/>
  <c r="AC13" i="33"/>
  <c r="AC12" i="33"/>
  <c r="AC11" i="33"/>
  <c r="AC10" i="33"/>
  <c r="AC9" i="33"/>
  <c r="AC8" i="33"/>
  <c r="AC7" i="33"/>
  <c r="AC6" i="33"/>
  <c r="AB151" i="32"/>
  <c r="AA151" i="32"/>
  <c r="V151" i="32"/>
  <c r="U151" i="32"/>
  <c r="P151" i="32"/>
  <c r="O151" i="32"/>
  <c r="N151" i="32"/>
  <c r="AB150" i="32"/>
  <c r="AA150" i="32"/>
  <c r="Z150" i="32"/>
  <c r="Z151" i="32" s="1"/>
  <c r="Y150" i="32"/>
  <c r="Y151" i="32" s="1"/>
  <c r="X150" i="32"/>
  <c r="X151" i="32" s="1"/>
  <c r="W150" i="32"/>
  <c r="W151" i="32" s="1"/>
  <c r="V150" i="32"/>
  <c r="U150" i="32"/>
  <c r="T150" i="32"/>
  <c r="T151" i="32" s="1"/>
  <c r="S150" i="32"/>
  <c r="S151" i="32" s="1"/>
  <c r="R150" i="32"/>
  <c r="R151" i="32" s="1"/>
  <c r="Q150" i="32"/>
  <c r="Q151" i="32" s="1"/>
  <c r="P150" i="32"/>
  <c r="O150" i="32"/>
  <c r="N150" i="32"/>
  <c r="J150" i="32"/>
  <c r="G150" i="32"/>
  <c r="AC149" i="32"/>
  <c r="I149" i="32"/>
  <c r="F149" i="32"/>
  <c r="AC148" i="32"/>
  <c r="I148" i="32"/>
  <c r="F148" i="32"/>
  <c r="AC147" i="32"/>
  <c r="I147" i="32"/>
  <c r="F147" i="32"/>
  <c r="AC146" i="32"/>
  <c r="I146" i="32"/>
  <c r="F146" i="32"/>
  <c r="AC145" i="32"/>
  <c r="I145" i="32"/>
  <c r="F145" i="32"/>
  <c r="AC144" i="32"/>
  <c r="I144" i="32"/>
  <c r="F144" i="32"/>
  <c r="AC143" i="32"/>
  <c r="AC150" i="32" s="1"/>
  <c r="AC151" i="32" s="1"/>
  <c r="I143" i="32"/>
  <c r="F143" i="32"/>
  <c r="AC142" i="32"/>
  <c r="I142" i="32"/>
  <c r="F142" i="32"/>
  <c r="AC141" i="32"/>
  <c r="I141" i="32"/>
  <c r="F141" i="32"/>
  <c r="AC140" i="32"/>
  <c r="I140" i="32"/>
  <c r="F140" i="32"/>
  <c r="AC139" i="32"/>
  <c r="I139" i="32"/>
  <c r="F139" i="32"/>
  <c r="AC138" i="32"/>
  <c r="I138" i="32"/>
  <c r="F138" i="32"/>
  <c r="X136" i="32"/>
  <c r="W136" i="32"/>
  <c r="S136" i="32"/>
  <c r="R136" i="32"/>
  <c r="Q136" i="32"/>
  <c r="AB135" i="32"/>
  <c r="AB136" i="32" s="1"/>
  <c r="AA135" i="32"/>
  <c r="AA136" i="32" s="1"/>
  <c r="Z135" i="32"/>
  <c r="Z136" i="32" s="1"/>
  <c r="Y135" i="32"/>
  <c r="Y136" i="32" s="1"/>
  <c r="X135" i="32"/>
  <c r="W135" i="32"/>
  <c r="V135" i="32"/>
  <c r="V136" i="32" s="1"/>
  <c r="U135" i="32"/>
  <c r="U136" i="32" s="1"/>
  <c r="T135" i="32"/>
  <c r="T136" i="32" s="1"/>
  <c r="S135" i="32"/>
  <c r="R135" i="32"/>
  <c r="Q135" i="32"/>
  <c r="P135" i="32"/>
  <c r="P136" i="32" s="1"/>
  <c r="O135" i="32"/>
  <c r="O136" i="32" s="1"/>
  <c r="N135" i="32"/>
  <c r="N136" i="32" s="1"/>
  <c r="J135" i="32"/>
  <c r="G135" i="32"/>
  <c r="AC134" i="32"/>
  <c r="I134" i="32"/>
  <c r="F134" i="32"/>
  <c r="AC133" i="32"/>
  <c r="I133" i="32"/>
  <c r="F133" i="32"/>
  <c r="AC132" i="32"/>
  <c r="I132" i="32"/>
  <c r="F132" i="32"/>
  <c r="AC131" i="32"/>
  <c r="I131" i="32"/>
  <c r="F131" i="32"/>
  <c r="AC130" i="32"/>
  <c r="I130" i="32"/>
  <c r="F130" i="32"/>
  <c r="AC129" i="32"/>
  <c r="I129" i="32"/>
  <c r="F129" i="32"/>
  <c r="AC128" i="32"/>
  <c r="I128" i="32"/>
  <c r="F128" i="32"/>
  <c r="AC127" i="32"/>
  <c r="I127" i="32"/>
  <c r="F127" i="32"/>
  <c r="AC126" i="32"/>
  <c r="I126" i="32"/>
  <c r="F126" i="32"/>
  <c r="F135" i="32" s="1"/>
  <c r="D40" i="32" s="1"/>
  <c r="AC125" i="32"/>
  <c r="I125" i="32"/>
  <c r="F125" i="32"/>
  <c r="AC124" i="32"/>
  <c r="I124" i="32"/>
  <c r="F124" i="32"/>
  <c r="AC123" i="32"/>
  <c r="I123" i="32"/>
  <c r="F123" i="32"/>
  <c r="X121" i="32"/>
  <c r="U121" i="32"/>
  <c r="T121" i="32"/>
  <c r="S121" i="32"/>
  <c r="R121" i="32"/>
  <c r="AB120" i="32"/>
  <c r="AB121" i="32" s="1"/>
  <c r="AA120" i="32"/>
  <c r="AA121" i="32" s="1"/>
  <c r="Z120" i="32"/>
  <c r="Z121" i="32" s="1"/>
  <c r="Y120" i="32"/>
  <c r="Y121" i="32" s="1"/>
  <c r="X120" i="32"/>
  <c r="W120" i="32"/>
  <c r="W121" i="32" s="1"/>
  <c r="V120" i="32"/>
  <c r="V121" i="32" s="1"/>
  <c r="U120" i="32"/>
  <c r="T120" i="32"/>
  <c r="S120" i="32"/>
  <c r="R120" i="32"/>
  <c r="Q120" i="32"/>
  <c r="Q121" i="32" s="1"/>
  <c r="P120" i="32"/>
  <c r="P121" i="32" s="1"/>
  <c r="O120" i="32"/>
  <c r="O121" i="32" s="1"/>
  <c r="N120" i="32"/>
  <c r="N121" i="32" s="1"/>
  <c r="J120" i="32"/>
  <c r="G120" i="32"/>
  <c r="AC119" i="32"/>
  <c r="I119" i="32"/>
  <c r="F119" i="32"/>
  <c r="AC118" i="32"/>
  <c r="I118" i="32"/>
  <c r="F118" i="32"/>
  <c r="AC117" i="32"/>
  <c r="I117" i="32"/>
  <c r="F117" i="32"/>
  <c r="AC116" i="32"/>
  <c r="I116" i="32"/>
  <c r="F116" i="32"/>
  <c r="AC115" i="32"/>
  <c r="I115" i="32"/>
  <c r="I120" i="32" s="1"/>
  <c r="F115" i="32"/>
  <c r="AC114" i="32"/>
  <c r="I114" i="32"/>
  <c r="F114" i="32"/>
  <c r="AC113" i="32"/>
  <c r="I113" i="32"/>
  <c r="F113" i="32"/>
  <c r="AC112" i="32"/>
  <c r="I112" i="32"/>
  <c r="F112" i="32"/>
  <c r="AC111" i="32"/>
  <c r="AC120" i="32" s="1"/>
  <c r="AC121" i="32" s="1"/>
  <c r="I111" i="32"/>
  <c r="F111" i="32"/>
  <c r="AC110" i="32"/>
  <c r="I110" i="32"/>
  <c r="F110" i="32"/>
  <c r="AC109" i="32"/>
  <c r="I109" i="32"/>
  <c r="F109" i="32"/>
  <c r="AC108" i="32"/>
  <c r="I108" i="32"/>
  <c r="F108" i="32"/>
  <c r="F120" i="32" s="1"/>
  <c r="D39" i="32" s="1"/>
  <c r="F39" i="32" s="1"/>
  <c r="X106" i="32"/>
  <c r="W106" i="32"/>
  <c r="V106" i="32"/>
  <c r="U106" i="32"/>
  <c r="T106" i="32"/>
  <c r="N106" i="32"/>
  <c r="AB105" i="32"/>
  <c r="AB106" i="32" s="1"/>
  <c r="AA105" i="32"/>
  <c r="AA106" i="32" s="1"/>
  <c r="Z105" i="32"/>
  <c r="Z106" i="32" s="1"/>
  <c r="Y105" i="32"/>
  <c r="Y106" i="32" s="1"/>
  <c r="X105" i="32"/>
  <c r="W105" i="32"/>
  <c r="V105" i="32"/>
  <c r="U105" i="32"/>
  <c r="T105" i="32"/>
  <c r="S105" i="32"/>
  <c r="S106" i="32" s="1"/>
  <c r="R105" i="32"/>
  <c r="R106" i="32" s="1"/>
  <c r="Q105" i="32"/>
  <c r="Q106" i="32" s="1"/>
  <c r="P105" i="32"/>
  <c r="P106" i="32" s="1"/>
  <c r="O105" i="32"/>
  <c r="O106" i="32" s="1"/>
  <c r="N105" i="32"/>
  <c r="J105" i="32"/>
  <c r="G105" i="32"/>
  <c r="AC104" i="32"/>
  <c r="I104" i="32"/>
  <c r="F104" i="32"/>
  <c r="AC103" i="32"/>
  <c r="I103" i="32"/>
  <c r="F103" i="32"/>
  <c r="AC102" i="32"/>
  <c r="I102" i="32"/>
  <c r="F102" i="32"/>
  <c r="AC101" i="32"/>
  <c r="I101" i="32"/>
  <c r="F101" i="32"/>
  <c r="AC100" i="32"/>
  <c r="I100" i="32"/>
  <c r="F100" i="32"/>
  <c r="AC99" i="32"/>
  <c r="I99" i="32"/>
  <c r="F99" i="32"/>
  <c r="AC98" i="32"/>
  <c r="I98" i="32"/>
  <c r="F98" i="32"/>
  <c r="AC97" i="32"/>
  <c r="I97" i="32"/>
  <c r="F97" i="32"/>
  <c r="AC96" i="32"/>
  <c r="I96" i="32"/>
  <c r="F96" i="32"/>
  <c r="AC95" i="32"/>
  <c r="I95" i="32"/>
  <c r="F95" i="32"/>
  <c r="AC94" i="32"/>
  <c r="I94" i="32"/>
  <c r="F94" i="32"/>
  <c r="AC93" i="32"/>
  <c r="I93" i="32"/>
  <c r="F93" i="32"/>
  <c r="Y91" i="32"/>
  <c r="X91" i="32"/>
  <c r="W91" i="32"/>
  <c r="V91" i="32"/>
  <c r="Q91" i="32"/>
  <c r="P91" i="32"/>
  <c r="O91" i="32"/>
  <c r="AB90" i="32"/>
  <c r="AB91" i="32" s="1"/>
  <c r="AA90" i="32"/>
  <c r="AA91" i="32" s="1"/>
  <c r="Z90" i="32"/>
  <c r="Z91" i="32" s="1"/>
  <c r="Y90" i="32"/>
  <c r="X90" i="32"/>
  <c r="W90" i="32"/>
  <c r="V90" i="32"/>
  <c r="U90" i="32"/>
  <c r="U91" i="32" s="1"/>
  <c r="T90" i="32"/>
  <c r="T91" i="32" s="1"/>
  <c r="S90" i="32"/>
  <c r="S91" i="32" s="1"/>
  <c r="R90" i="32"/>
  <c r="R91" i="32" s="1"/>
  <c r="Q90" i="32"/>
  <c r="P90" i="32"/>
  <c r="O90" i="32"/>
  <c r="N90" i="32"/>
  <c r="N91" i="32" s="1"/>
  <c r="J90" i="32"/>
  <c r="G90" i="32"/>
  <c r="AC89" i="32"/>
  <c r="I89" i="32"/>
  <c r="F89" i="32"/>
  <c r="AC88" i="32"/>
  <c r="I88" i="32"/>
  <c r="F88" i="32"/>
  <c r="AC87" i="32"/>
  <c r="I87" i="32"/>
  <c r="F87" i="32"/>
  <c r="AC86" i="32"/>
  <c r="I86" i="32"/>
  <c r="F86" i="32"/>
  <c r="AC85" i="32"/>
  <c r="I85" i="32"/>
  <c r="F85" i="32"/>
  <c r="AC84" i="32"/>
  <c r="I84" i="32"/>
  <c r="F84" i="32"/>
  <c r="AC83" i="32"/>
  <c r="I83" i="32"/>
  <c r="F83" i="32"/>
  <c r="AC82" i="32"/>
  <c r="I82" i="32"/>
  <c r="F82" i="32"/>
  <c r="AC81" i="32"/>
  <c r="I81" i="32"/>
  <c r="F81" i="32"/>
  <c r="AC80" i="32"/>
  <c r="I80" i="32"/>
  <c r="F80" i="32"/>
  <c r="AC79" i="32"/>
  <c r="I79" i="32"/>
  <c r="F79" i="32"/>
  <c r="AC78" i="32"/>
  <c r="I78" i="32"/>
  <c r="F78" i="32"/>
  <c r="AA76" i="32"/>
  <c r="Z76" i="32"/>
  <c r="Y76" i="32"/>
  <c r="S76" i="32"/>
  <c r="R76" i="32"/>
  <c r="P76" i="32"/>
  <c r="O76" i="32"/>
  <c r="N76" i="32"/>
  <c r="AB75" i="32"/>
  <c r="AB76" i="32" s="1"/>
  <c r="AA75" i="32"/>
  <c r="Z75" i="32"/>
  <c r="Y75" i="32"/>
  <c r="X75" i="32"/>
  <c r="X76" i="32" s="1"/>
  <c r="W75" i="32"/>
  <c r="W76" i="32" s="1"/>
  <c r="V75" i="32"/>
  <c r="V76" i="32" s="1"/>
  <c r="U75" i="32"/>
  <c r="U76" i="32" s="1"/>
  <c r="T75" i="32"/>
  <c r="T76" i="32" s="1"/>
  <c r="S75" i="32"/>
  <c r="R75" i="32"/>
  <c r="Q75" i="32"/>
  <c r="Q76" i="32" s="1"/>
  <c r="P75" i="32"/>
  <c r="O75" i="32"/>
  <c r="N75" i="32"/>
  <c r="J75" i="32"/>
  <c r="G75" i="32"/>
  <c r="F75" i="32"/>
  <c r="D36" i="32" s="1"/>
  <c r="AC74" i="32"/>
  <c r="I74" i="32"/>
  <c r="F74" i="32"/>
  <c r="AC73" i="32"/>
  <c r="I73" i="32"/>
  <c r="F73" i="32"/>
  <c r="AC72" i="32"/>
  <c r="I72" i="32"/>
  <c r="F72" i="32"/>
  <c r="AC71" i="32"/>
  <c r="I71" i="32"/>
  <c r="F71" i="32"/>
  <c r="AC70" i="32"/>
  <c r="I70" i="32"/>
  <c r="F70" i="32"/>
  <c r="AC69" i="32"/>
  <c r="I69" i="32"/>
  <c r="F69" i="32"/>
  <c r="AC68" i="32"/>
  <c r="I68" i="32"/>
  <c r="F68" i="32"/>
  <c r="AC67" i="32"/>
  <c r="I67" i="32"/>
  <c r="F67" i="32"/>
  <c r="AC66" i="32"/>
  <c r="I66" i="32"/>
  <c r="F66" i="32"/>
  <c r="AC65" i="32"/>
  <c r="AC75" i="32" s="1"/>
  <c r="AC76" i="32" s="1"/>
  <c r="E36" i="32" s="1"/>
  <c r="I65" i="32"/>
  <c r="F65" i="32"/>
  <c r="AC64" i="32"/>
  <c r="I64" i="32"/>
  <c r="F64" i="32"/>
  <c r="AC63" i="32"/>
  <c r="I63" i="32"/>
  <c r="F63" i="32"/>
  <c r="AB61" i="32"/>
  <c r="Y61" i="32"/>
  <c r="X61" i="32"/>
  <c r="W61" i="32"/>
  <c r="V61" i="32"/>
  <c r="Q61" i="32"/>
  <c r="P61" i="32"/>
  <c r="O61" i="32"/>
  <c r="N61" i="32"/>
  <c r="AB60" i="32"/>
  <c r="AA60" i="32"/>
  <c r="AA61" i="32" s="1"/>
  <c r="Z60" i="32"/>
  <c r="Z61" i="32" s="1"/>
  <c r="Y60" i="32"/>
  <c r="X60" i="32"/>
  <c r="W60" i="32"/>
  <c r="V60" i="32"/>
  <c r="U60" i="32"/>
  <c r="U61" i="32" s="1"/>
  <c r="T60" i="32"/>
  <c r="T61" i="32" s="1"/>
  <c r="S60" i="32"/>
  <c r="S61" i="32" s="1"/>
  <c r="R60" i="32"/>
  <c r="R61" i="32" s="1"/>
  <c r="Q60" i="32"/>
  <c r="P60" i="32"/>
  <c r="O60" i="32"/>
  <c r="N60" i="32"/>
  <c r="J60" i="32"/>
  <c r="G60" i="32"/>
  <c r="AC59" i="32"/>
  <c r="I59" i="32"/>
  <c r="F59" i="32"/>
  <c r="AC58" i="32"/>
  <c r="I58" i="32"/>
  <c r="F58" i="32"/>
  <c r="AC57" i="32"/>
  <c r="I57" i="32"/>
  <c r="F57" i="32"/>
  <c r="AC56" i="32"/>
  <c r="I56" i="32"/>
  <c r="F56" i="32"/>
  <c r="AC55" i="32"/>
  <c r="I55" i="32"/>
  <c r="F55" i="32"/>
  <c r="AC54" i="32"/>
  <c r="I54" i="32"/>
  <c r="F54" i="32"/>
  <c r="AC53" i="32"/>
  <c r="I53" i="32"/>
  <c r="F53" i="32"/>
  <c r="AC52" i="32"/>
  <c r="I52" i="32"/>
  <c r="F52" i="32"/>
  <c r="AC51" i="32"/>
  <c r="I51" i="32"/>
  <c r="F51" i="32"/>
  <c r="AC50" i="32"/>
  <c r="I50" i="32"/>
  <c r="F50" i="32"/>
  <c r="AC49" i="32"/>
  <c r="I49" i="32"/>
  <c r="F49" i="32"/>
  <c r="D49" i="32"/>
  <c r="C49" i="32" s="1"/>
  <c r="AC48" i="32"/>
  <c r="I48" i="32"/>
  <c r="F48" i="32"/>
  <c r="D48" i="32"/>
  <c r="M48" i="32" s="1"/>
  <c r="C48" i="32"/>
  <c r="B48" i="32"/>
  <c r="E41" i="32"/>
  <c r="C41" i="32"/>
  <c r="E39" i="32"/>
  <c r="C37" i="32"/>
  <c r="C38" i="32" s="1"/>
  <c r="C39" i="32" s="1"/>
  <c r="C40" i="32" s="1"/>
  <c r="F36" i="32"/>
  <c r="C36" i="32"/>
  <c r="C35" i="32"/>
  <c r="AC14" i="32"/>
  <c r="AC13" i="32"/>
  <c r="AC12" i="32"/>
  <c r="AC11" i="32"/>
  <c r="AC10" i="32"/>
  <c r="AC9" i="32"/>
  <c r="AC8" i="32"/>
  <c r="AC7" i="32"/>
  <c r="AC6" i="32"/>
  <c r="AB151" i="31"/>
  <c r="W151" i="31"/>
  <c r="U151" i="31"/>
  <c r="S151" i="31"/>
  <c r="R151" i="31"/>
  <c r="Q151" i="31"/>
  <c r="P151" i="31"/>
  <c r="AB150" i="31"/>
  <c r="AA150" i="31"/>
  <c r="AA151" i="31" s="1"/>
  <c r="Z150" i="31"/>
  <c r="Z151" i="31" s="1"/>
  <c r="Y150" i="31"/>
  <c r="Y151" i="31" s="1"/>
  <c r="X150" i="31"/>
  <c r="X151" i="31" s="1"/>
  <c r="W150" i="31"/>
  <c r="V150" i="31"/>
  <c r="V151" i="31" s="1"/>
  <c r="U150" i="31"/>
  <c r="T150" i="31"/>
  <c r="T151" i="31" s="1"/>
  <c r="S150" i="31"/>
  <c r="R150" i="31"/>
  <c r="Q150" i="31"/>
  <c r="P150" i="31"/>
  <c r="O150" i="31"/>
  <c r="O151" i="31" s="1"/>
  <c r="N150" i="31"/>
  <c r="N151" i="31" s="1"/>
  <c r="J150" i="31"/>
  <c r="G150" i="31"/>
  <c r="AC149" i="31"/>
  <c r="I149" i="31"/>
  <c r="F149" i="31"/>
  <c r="AC148" i="31"/>
  <c r="I148" i="31"/>
  <c r="F148" i="31"/>
  <c r="AC147" i="31"/>
  <c r="I147" i="31"/>
  <c r="F147" i="31"/>
  <c r="AC146" i="31"/>
  <c r="I146" i="31"/>
  <c r="F146" i="31"/>
  <c r="AC145" i="31"/>
  <c r="I145" i="31"/>
  <c r="F145" i="31"/>
  <c r="AC144" i="31"/>
  <c r="I144" i="31"/>
  <c r="F144" i="31"/>
  <c r="AC143" i="31"/>
  <c r="I143" i="31"/>
  <c r="F143" i="31"/>
  <c r="AC142" i="31"/>
  <c r="I142" i="31"/>
  <c r="F142" i="31"/>
  <c r="AC141" i="31"/>
  <c r="I141" i="31"/>
  <c r="F141" i="31"/>
  <c r="AC140" i="31"/>
  <c r="I140" i="31"/>
  <c r="F140" i="31"/>
  <c r="AC139" i="31"/>
  <c r="I139" i="31"/>
  <c r="F139" i="31"/>
  <c r="AC138" i="31"/>
  <c r="I138" i="31"/>
  <c r="I150" i="31" s="1"/>
  <c r="F138" i="31"/>
  <c r="U136" i="31"/>
  <c r="T136" i="31"/>
  <c r="S136" i="31"/>
  <c r="R136" i="31"/>
  <c r="AB135" i="31"/>
  <c r="AB136" i="31" s="1"/>
  <c r="AA135" i="31"/>
  <c r="AA136" i="31" s="1"/>
  <c r="Z135" i="31"/>
  <c r="Z136" i="31" s="1"/>
  <c r="Y135" i="31"/>
  <c r="Y136" i="31" s="1"/>
  <c r="X135" i="31"/>
  <c r="X136" i="31" s="1"/>
  <c r="W135" i="31"/>
  <c r="W136" i="31" s="1"/>
  <c r="V135" i="31"/>
  <c r="V136" i="31" s="1"/>
  <c r="U135" i="31"/>
  <c r="T135" i="31"/>
  <c r="S135" i="31"/>
  <c r="R135" i="31"/>
  <c r="Q135" i="31"/>
  <c r="Q136" i="31" s="1"/>
  <c r="P135" i="31"/>
  <c r="P136" i="31" s="1"/>
  <c r="O135" i="31"/>
  <c r="O136" i="31" s="1"/>
  <c r="N135" i="31"/>
  <c r="N136" i="31" s="1"/>
  <c r="J135" i="31"/>
  <c r="G135" i="31"/>
  <c r="AC134" i="31"/>
  <c r="I134" i="31"/>
  <c r="F134" i="31"/>
  <c r="AC133" i="31"/>
  <c r="I133" i="31"/>
  <c r="F133" i="31"/>
  <c r="AC132" i="31"/>
  <c r="I132" i="31"/>
  <c r="F132" i="31"/>
  <c r="AC131" i="31"/>
  <c r="I131" i="31"/>
  <c r="F131" i="31"/>
  <c r="AC130" i="31"/>
  <c r="I130" i="31"/>
  <c r="F130" i="31"/>
  <c r="AC129" i="31"/>
  <c r="I129" i="31"/>
  <c r="F129" i="31"/>
  <c r="AC128" i="31"/>
  <c r="I128" i="31"/>
  <c r="F128" i="31"/>
  <c r="AC127" i="31"/>
  <c r="I127" i="31"/>
  <c r="F127" i="31"/>
  <c r="AC126" i="31"/>
  <c r="AC135" i="31" s="1"/>
  <c r="AC136" i="31" s="1"/>
  <c r="E40" i="31" s="1"/>
  <c r="I126" i="31"/>
  <c r="F126" i="31"/>
  <c r="AC125" i="31"/>
  <c r="I125" i="31"/>
  <c r="F125" i="31"/>
  <c r="AC124" i="31"/>
  <c r="I124" i="31"/>
  <c r="F124" i="31"/>
  <c r="AC123" i="31"/>
  <c r="I123" i="31"/>
  <c r="F123" i="31"/>
  <c r="AA121" i="31"/>
  <c r="X121" i="31"/>
  <c r="W121" i="31"/>
  <c r="V121" i="31"/>
  <c r="U121" i="31"/>
  <c r="T121" i="31"/>
  <c r="P121" i="31"/>
  <c r="O121" i="31"/>
  <c r="AB120" i="31"/>
  <c r="AB121" i="31" s="1"/>
  <c r="AA120" i="31"/>
  <c r="Z120" i="31"/>
  <c r="Z121" i="31" s="1"/>
  <c r="Y120" i="31"/>
  <c r="Y121" i="31" s="1"/>
  <c r="X120" i="31"/>
  <c r="W120" i="31"/>
  <c r="V120" i="31"/>
  <c r="U120" i="31"/>
  <c r="T120" i="31"/>
  <c r="S120" i="31"/>
  <c r="S121" i="31" s="1"/>
  <c r="R120" i="31"/>
  <c r="R121" i="31" s="1"/>
  <c r="Q120" i="31"/>
  <c r="Q121" i="31" s="1"/>
  <c r="P120" i="31"/>
  <c r="O120" i="31"/>
  <c r="N120" i="31"/>
  <c r="N121" i="31" s="1"/>
  <c r="J120" i="31"/>
  <c r="G120" i="31"/>
  <c r="AC119" i="31"/>
  <c r="I119" i="31"/>
  <c r="F119" i="31"/>
  <c r="AC118" i="31"/>
  <c r="I118" i="31"/>
  <c r="F118" i="31"/>
  <c r="AC117" i="31"/>
  <c r="I117" i="31"/>
  <c r="F117" i="31"/>
  <c r="AC116" i="31"/>
  <c r="I116" i="31"/>
  <c r="F116" i="31"/>
  <c r="AC115" i="31"/>
  <c r="I115" i="31"/>
  <c r="F115" i="31"/>
  <c r="AC114" i="31"/>
  <c r="I114" i="31"/>
  <c r="F114" i="31"/>
  <c r="AC113" i="31"/>
  <c r="I113" i="31"/>
  <c r="F113" i="31"/>
  <c r="AC112" i="31"/>
  <c r="I112" i="31"/>
  <c r="F112" i="31"/>
  <c r="AC111" i="31"/>
  <c r="I111" i="31"/>
  <c r="F111" i="31"/>
  <c r="AC110" i="31"/>
  <c r="I110" i="31"/>
  <c r="F110" i="31"/>
  <c r="AC109" i="31"/>
  <c r="I109" i="31"/>
  <c r="F109" i="31"/>
  <c r="AC108" i="31"/>
  <c r="I108" i="31"/>
  <c r="I120" i="31" s="1"/>
  <c r="F108" i="31"/>
  <c r="Z106" i="31"/>
  <c r="X106" i="31"/>
  <c r="W106" i="31"/>
  <c r="U106" i="31"/>
  <c r="O106" i="31"/>
  <c r="N106" i="31"/>
  <c r="AC105" i="31"/>
  <c r="AC106" i="31" s="1"/>
  <c r="E38" i="31" s="1"/>
  <c r="AB105" i="31"/>
  <c r="AB106" i="31" s="1"/>
  <c r="AA105" i="31"/>
  <c r="AA106" i="31" s="1"/>
  <c r="Z105" i="31"/>
  <c r="Y105" i="31"/>
  <c r="Y106" i="31" s="1"/>
  <c r="X105" i="31"/>
  <c r="W105" i="31"/>
  <c r="V105" i="31"/>
  <c r="V106" i="31" s="1"/>
  <c r="U105" i="31"/>
  <c r="T105" i="31"/>
  <c r="T106" i="31" s="1"/>
  <c r="S105" i="31"/>
  <c r="S106" i="31" s="1"/>
  <c r="R105" i="31"/>
  <c r="R106" i="31" s="1"/>
  <c r="Q105" i="31"/>
  <c r="Q106" i="31" s="1"/>
  <c r="P105" i="31"/>
  <c r="P106" i="31" s="1"/>
  <c r="O105" i="31"/>
  <c r="N105" i="31"/>
  <c r="J105" i="31"/>
  <c r="G105" i="31"/>
  <c r="AC104" i="31"/>
  <c r="I104" i="31"/>
  <c r="F104" i="31"/>
  <c r="AC103" i="31"/>
  <c r="I103" i="31"/>
  <c r="F103" i="31"/>
  <c r="AC102" i="31"/>
  <c r="I102" i="31"/>
  <c r="F102" i="31"/>
  <c r="AC101" i="31"/>
  <c r="I101" i="31"/>
  <c r="F101" i="31"/>
  <c r="AC100" i="31"/>
  <c r="I100" i="31"/>
  <c r="F100" i="31"/>
  <c r="AC99" i="31"/>
  <c r="I99" i="31"/>
  <c r="F99" i="31"/>
  <c r="AC98" i="31"/>
  <c r="I98" i="31"/>
  <c r="F98" i="31"/>
  <c r="AC97" i="31"/>
  <c r="I97" i="31"/>
  <c r="F97" i="31"/>
  <c r="AC96" i="31"/>
  <c r="I96" i="31"/>
  <c r="F96" i="31"/>
  <c r="AC95" i="31"/>
  <c r="I95" i="31"/>
  <c r="F95" i="31"/>
  <c r="AC94" i="31"/>
  <c r="I94" i="31"/>
  <c r="F94" i="31"/>
  <c r="AC93" i="31"/>
  <c r="I93" i="31"/>
  <c r="F93" i="31"/>
  <c r="AB91" i="31"/>
  <c r="Z91" i="31"/>
  <c r="Y91" i="31"/>
  <c r="W91" i="31"/>
  <c r="T91" i="31"/>
  <c r="O91" i="31"/>
  <c r="N91" i="31"/>
  <c r="AB90" i="31"/>
  <c r="AA90" i="31"/>
  <c r="AA91" i="31" s="1"/>
  <c r="Z90" i="31"/>
  <c r="Y90" i="31"/>
  <c r="X90" i="31"/>
  <c r="X91" i="31" s="1"/>
  <c r="W90" i="31"/>
  <c r="V90" i="31"/>
  <c r="V91" i="31" s="1"/>
  <c r="U90" i="31"/>
  <c r="U91" i="31" s="1"/>
  <c r="T90" i="31"/>
  <c r="S90" i="31"/>
  <c r="S91" i="31" s="1"/>
  <c r="R90" i="31"/>
  <c r="R91" i="31" s="1"/>
  <c r="Q90" i="31"/>
  <c r="Q91" i="31" s="1"/>
  <c r="P90" i="31"/>
  <c r="P91" i="31" s="1"/>
  <c r="O90" i="31"/>
  <c r="N90" i="31"/>
  <c r="J90" i="31"/>
  <c r="G90" i="31"/>
  <c r="AC89" i="31"/>
  <c r="I89" i="31"/>
  <c r="F89" i="31"/>
  <c r="AC88" i="31"/>
  <c r="I88" i="31"/>
  <c r="F88" i="31"/>
  <c r="AC87" i="31"/>
  <c r="I87" i="31"/>
  <c r="F87" i="31"/>
  <c r="AC86" i="31"/>
  <c r="I86" i="31"/>
  <c r="F86" i="31"/>
  <c r="AC85" i="31"/>
  <c r="I85" i="31"/>
  <c r="F85" i="31"/>
  <c r="AC84" i="31"/>
  <c r="I84" i="31"/>
  <c r="F84" i="31"/>
  <c r="AC83" i="31"/>
  <c r="I83" i="31"/>
  <c r="F83" i="31"/>
  <c r="AC82" i="31"/>
  <c r="I82" i="31"/>
  <c r="F82" i="31"/>
  <c r="AC81" i="31"/>
  <c r="I81" i="31"/>
  <c r="F81" i="31"/>
  <c r="AC80" i="31"/>
  <c r="I80" i="31"/>
  <c r="F80" i="31"/>
  <c r="AC79" i="31"/>
  <c r="I79" i="31"/>
  <c r="F79" i="31"/>
  <c r="AC78" i="31"/>
  <c r="I78" i="31"/>
  <c r="F78" i="31"/>
  <c r="AB76" i="31"/>
  <c r="AA76" i="31"/>
  <c r="Z76" i="31"/>
  <c r="Y76" i="31"/>
  <c r="S76" i="31"/>
  <c r="R76" i="31"/>
  <c r="P76" i="31"/>
  <c r="O76" i="31"/>
  <c r="N76" i="31"/>
  <c r="AB75" i="31"/>
  <c r="AA75" i="31"/>
  <c r="Z75" i="31"/>
  <c r="Y75" i="31"/>
  <c r="X75" i="31"/>
  <c r="X76" i="31" s="1"/>
  <c r="W75" i="31"/>
  <c r="W76" i="31" s="1"/>
  <c r="V75" i="31"/>
  <c r="V76" i="31" s="1"/>
  <c r="U75" i="31"/>
  <c r="U76" i="31" s="1"/>
  <c r="T75" i="31"/>
  <c r="T76" i="31" s="1"/>
  <c r="S75" i="31"/>
  <c r="R75" i="31"/>
  <c r="Q75" i="31"/>
  <c r="Q76" i="31" s="1"/>
  <c r="P75" i="31"/>
  <c r="O75" i="31"/>
  <c r="N75" i="31"/>
  <c r="J75" i="31"/>
  <c r="G75" i="31"/>
  <c r="AC74" i="31"/>
  <c r="I74" i="31"/>
  <c r="F74" i="31"/>
  <c r="AC73" i="31"/>
  <c r="I73" i="31"/>
  <c r="F73" i="31"/>
  <c r="AC72" i="31"/>
  <c r="I72" i="31"/>
  <c r="F72" i="31"/>
  <c r="AC71" i="31"/>
  <c r="I71" i="31"/>
  <c r="F71" i="31"/>
  <c r="AC70" i="31"/>
  <c r="I70" i="31"/>
  <c r="F70" i="31"/>
  <c r="AC69" i="31"/>
  <c r="I69" i="31"/>
  <c r="F69" i="31"/>
  <c r="AC68" i="31"/>
  <c r="I68" i="31"/>
  <c r="F68" i="31"/>
  <c r="AC67" i="31"/>
  <c r="I67" i="31"/>
  <c r="F67" i="31"/>
  <c r="AC66" i="31"/>
  <c r="I66" i="31"/>
  <c r="F66" i="31"/>
  <c r="AC65" i="31"/>
  <c r="I65" i="31"/>
  <c r="F65" i="31"/>
  <c r="AC64" i="31"/>
  <c r="I64" i="31"/>
  <c r="F64" i="31"/>
  <c r="AC63" i="31"/>
  <c r="I63" i="31"/>
  <c r="F63" i="31"/>
  <c r="AB61" i="31"/>
  <c r="AA61" i="31"/>
  <c r="X61" i="31"/>
  <c r="T61" i="31"/>
  <c r="S61" i="31"/>
  <c r="R61" i="31"/>
  <c r="Q61" i="31"/>
  <c r="O61" i="31"/>
  <c r="AB60" i="31"/>
  <c r="AA60" i="31"/>
  <c r="Z60" i="31"/>
  <c r="Z61" i="31" s="1"/>
  <c r="Y60" i="31"/>
  <c r="Y61" i="31" s="1"/>
  <c r="X60" i="31"/>
  <c r="W60" i="31"/>
  <c r="W61" i="31" s="1"/>
  <c r="V60" i="31"/>
  <c r="V61" i="31" s="1"/>
  <c r="U60" i="31"/>
  <c r="U61" i="31" s="1"/>
  <c r="T60" i="31"/>
  <c r="S60" i="31"/>
  <c r="R60" i="31"/>
  <c r="Q60" i="31"/>
  <c r="P60" i="31"/>
  <c r="P61" i="31" s="1"/>
  <c r="O60" i="31"/>
  <c r="N60" i="31"/>
  <c r="N61" i="31" s="1"/>
  <c r="J60" i="31"/>
  <c r="G60" i="31"/>
  <c r="AC59" i="31"/>
  <c r="I59" i="31"/>
  <c r="F59" i="31"/>
  <c r="AC58" i="31"/>
  <c r="I58" i="31"/>
  <c r="F58" i="31"/>
  <c r="AC57" i="31"/>
  <c r="I57" i="31"/>
  <c r="F57" i="31"/>
  <c r="AC56" i="31"/>
  <c r="I56" i="31"/>
  <c r="F56" i="31"/>
  <c r="AC55" i="31"/>
  <c r="I55" i="31"/>
  <c r="F55" i="31"/>
  <c r="AC54" i="31"/>
  <c r="I54" i="31"/>
  <c r="F54" i="31"/>
  <c r="AC53" i="31"/>
  <c r="I53" i="31"/>
  <c r="F53" i="31"/>
  <c r="AC52" i="31"/>
  <c r="I52" i="31"/>
  <c r="F52" i="31"/>
  <c r="AC51" i="31"/>
  <c r="I51" i="31"/>
  <c r="F51" i="31"/>
  <c r="AC50" i="31"/>
  <c r="I50" i="31"/>
  <c r="F50" i="31"/>
  <c r="AC49" i="31"/>
  <c r="M49" i="31"/>
  <c r="I49" i="31"/>
  <c r="F49" i="31"/>
  <c r="AC48" i="31"/>
  <c r="M48" i="31"/>
  <c r="I48" i="31"/>
  <c r="F48" i="31"/>
  <c r="D48" i="31"/>
  <c r="D49" i="31" s="1"/>
  <c r="D50" i="31" s="1"/>
  <c r="C48" i="31"/>
  <c r="C35" i="31"/>
  <c r="C36" i="31" s="1"/>
  <c r="C37" i="31" s="1"/>
  <c r="C38" i="31" s="1"/>
  <c r="C39" i="31" s="1"/>
  <c r="C40" i="31" s="1"/>
  <c r="C41" i="31" s="1"/>
  <c r="AC14" i="31"/>
  <c r="AC13" i="31"/>
  <c r="AC12" i="31"/>
  <c r="AC11" i="31"/>
  <c r="AC10" i="31"/>
  <c r="AC9" i="31"/>
  <c r="AC8" i="31"/>
  <c r="AC7" i="31"/>
  <c r="AC6" i="31"/>
  <c r="Z151" i="30"/>
  <c r="Y151" i="30"/>
  <c r="W151" i="30"/>
  <c r="T151" i="30"/>
  <c r="S151" i="30"/>
  <c r="R151" i="30"/>
  <c r="Q151" i="30"/>
  <c r="N151" i="30"/>
  <c r="AB150" i="30"/>
  <c r="AB151" i="30" s="1"/>
  <c r="AA150" i="30"/>
  <c r="AA151" i="30" s="1"/>
  <c r="Z150" i="30"/>
  <c r="Y150" i="30"/>
  <c r="X150" i="30"/>
  <c r="X151" i="30" s="1"/>
  <c r="W150" i="30"/>
  <c r="V150" i="30"/>
  <c r="V151" i="30" s="1"/>
  <c r="U150" i="30"/>
  <c r="U151" i="30" s="1"/>
  <c r="T150" i="30"/>
  <c r="S150" i="30"/>
  <c r="R150" i="30"/>
  <c r="Q150" i="30"/>
  <c r="P150" i="30"/>
  <c r="P151" i="30" s="1"/>
  <c r="O150" i="30"/>
  <c r="O151" i="30" s="1"/>
  <c r="N150" i="30"/>
  <c r="J150" i="30"/>
  <c r="G150" i="30"/>
  <c r="F150" i="30"/>
  <c r="D41" i="30" s="1"/>
  <c r="AC149" i="30"/>
  <c r="I149" i="30"/>
  <c r="F149" i="30"/>
  <c r="AC148" i="30"/>
  <c r="I148" i="30"/>
  <c r="F148" i="30"/>
  <c r="AC147" i="30"/>
  <c r="I147" i="30"/>
  <c r="I150" i="30" s="1"/>
  <c r="F147" i="30"/>
  <c r="AC146" i="30"/>
  <c r="I146" i="30"/>
  <c r="F146" i="30"/>
  <c r="AC145" i="30"/>
  <c r="I145" i="30"/>
  <c r="F145" i="30"/>
  <c r="AC144" i="30"/>
  <c r="I144" i="30"/>
  <c r="F144" i="30"/>
  <c r="AC143" i="30"/>
  <c r="I143" i="30"/>
  <c r="F143" i="30"/>
  <c r="AC142" i="30"/>
  <c r="I142" i="30"/>
  <c r="F142" i="30"/>
  <c r="AC141" i="30"/>
  <c r="I141" i="30"/>
  <c r="F141" i="30"/>
  <c r="AC140" i="30"/>
  <c r="I140" i="30"/>
  <c r="F140" i="30"/>
  <c r="AC139" i="30"/>
  <c r="AC150" i="30" s="1"/>
  <c r="AC151" i="30" s="1"/>
  <c r="E41" i="30" s="1"/>
  <c r="I139" i="30"/>
  <c r="F139" i="30"/>
  <c r="AC138" i="30"/>
  <c r="I138" i="30"/>
  <c r="F138" i="30"/>
  <c r="AB136" i="30"/>
  <c r="AA136" i="30"/>
  <c r="V136" i="30"/>
  <c r="U136" i="30"/>
  <c r="T136" i="30"/>
  <c r="S136" i="30"/>
  <c r="Q136" i="30"/>
  <c r="P136" i="30"/>
  <c r="O136" i="30"/>
  <c r="N136" i="30"/>
  <c r="AB135" i="30"/>
  <c r="AA135" i="30"/>
  <c r="Z135" i="30"/>
  <c r="Z136" i="30" s="1"/>
  <c r="Y135" i="30"/>
  <c r="Y136" i="30" s="1"/>
  <c r="X135" i="30"/>
  <c r="X136" i="30" s="1"/>
  <c r="W135" i="30"/>
  <c r="W136" i="30" s="1"/>
  <c r="V135" i="30"/>
  <c r="U135" i="30"/>
  <c r="T135" i="30"/>
  <c r="S135" i="30"/>
  <c r="R135" i="30"/>
  <c r="R136" i="30" s="1"/>
  <c r="Q135" i="30"/>
  <c r="P135" i="30"/>
  <c r="O135" i="30"/>
  <c r="N135" i="30"/>
  <c r="J135" i="30"/>
  <c r="G135" i="30"/>
  <c r="AC134" i="30"/>
  <c r="I134" i="30"/>
  <c r="F134" i="30"/>
  <c r="AC133" i="30"/>
  <c r="I133" i="30"/>
  <c r="F133" i="30"/>
  <c r="AC132" i="30"/>
  <c r="I132" i="30"/>
  <c r="F132" i="30"/>
  <c r="AC131" i="30"/>
  <c r="I131" i="30"/>
  <c r="F131" i="30"/>
  <c r="AC130" i="30"/>
  <c r="I130" i="30"/>
  <c r="F130" i="30"/>
  <c r="AC129" i="30"/>
  <c r="I129" i="30"/>
  <c r="F129" i="30"/>
  <c r="AC128" i="30"/>
  <c r="I128" i="30"/>
  <c r="F128" i="30"/>
  <c r="AC127" i="30"/>
  <c r="I127" i="30"/>
  <c r="F127" i="30"/>
  <c r="AC126" i="30"/>
  <c r="I126" i="30"/>
  <c r="F126" i="30"/>
  <c r="AC125" i="30"/>
  <c r="I125" i="30"/>
  <c r="F125" i="30"/>
  <c r="F135" i="30" s="1"/>
  <c r="D40" i="30" s="1"/>
  <c r="AC124" i="30"/>
  <c r="AC135" i="30" s="1"/>
  <c r="AC136" i="30" s="1"/>
  <c r="I124" i="30"/>
  <c r="F124" i="30"/>
  <c r="AC123" i="30"/>
  <c r="I123" i="30"/>
  <c r="F123" i="30"/>
  <c r="AB121" i="30"/>
  <c r="AA121" i="30"/>
  <c r="X121" i="30"/>
  <c r="R121" i="30"/>
  <c r="Q121" i="30"/>
  <c r="P121" i="30"/>
  <c r="AB120" i="30"/>
  <c r="AA120" i="30"/>
  <c r="Z120" i="30"/>
  <c r="Z121" i="30" s="1"/>
  <c r="Y120" i="30"/>
  <c r="Y121" i="30" s="1"/>
  <c r="X120" i="30"/>
  <c r="W120" i="30"/>
  <c r="W121" i="30" s="1"/>
  <c r="V120" i="30"/>
  <c r="V121" i="30" s="1"/>
  <c r="U120" i="30"/>
  <c r="U121" i="30" s="1"/>
  <c r="T120" i="30"/>
  <c r="T121" i="30" s="1"/>
  <c r="S120" i="30"/>
  <c r="S121" i="30" s="1"/>
  <c r="R120" i="30"/>
  <c r="Q120" i="30"/>
  <c r="P120" i="30"/>
  <c r="O120" i="30"/>
  <c r="O121" i="30" s="1"/>
  <c r="N120" i="30"/>
  <c r="N121" i="30" s="1"/>
  <c r="J120" i="30"/>
  <c r="G120" i="30"/>
  <c r="AC119" i="30"/>
  <c r="I119" i="30"/>
  <c r="F119" i="30"/>
  <c r="AC118" i="30"/>
  <c r="I118" i="30"/>
  <c r="F118" i="30"/>
  <c r="AC117" i="30"/>
  <c r="I117" i="30"/>
  <c r="F117" i="30"/>
  <c r="AC116" i="30"/>
  <c r="I116" i="30"/>
  <c r="F116" i="30"/>
  <c r="AC115" i="30"/>
  <c r="I115" i="30"/>
  <c r="F115" i="30"/>
  <c r="AC114" i="30"/>
  <c r="I114" i="30"/>
  <c r="F114" i="30"/>
  <c r="AC113" i="30"/>
  <c r="I113" i="30"/>
  <c r="F113" i="30"/>
  <c r="AC112" i="30"/>
  <c r="I112" i="30"/>
  <c r="F112" i="30"/>
  <c r="AC111" i="30"/>
  <c r="I111" i="30"/>
  <c r="F111" i="30"/>
  <c r="AC110" i="30"/>
  <c r="I110" i="30"/>
  <c r="F110" i="30"/>
  <c r="AC109" i="30"/>
  <c r="I109" i="30"/>
  <c r="I120" i="30" s="1"/>
  <c r="F109" i="30"/>
  <c r="AC108" i="30"/>
  <c r="I108" i="30"/>
  <c r="F108" i="30"/>
  <c r="Z106" i="30"/>
  <c r="X106" i="30"/>
  <c r="U106" i="30"/>
  <c r="T106" i="30"/>
  <c r="S106" i="30"/>
  <c r="N106" i="30"/>
  <c r="AB105" i="30"/>
  <c r="AB106" i="30" s="1"/>
  <c r="AA105" i="30"/>
  <c r="AA106" i="30" s="1"/>
  <c r="Z105" i="30"/>
  <c r="Y105" i="30"/>
  <c r="Y106" i="30" s="1"/>
  <c r="X105" i="30"/>
  <c r="W105" i="30"/>
  <c r="W106" i="30" s="1"/>
  <c r="V105" i="30"/>
  <c r="V106" i="30" s="1"/>
  <c r="U105" i="30"/>
  <c r="T105" i="30"/>
  <c r="S105" i="30"/>
  <c r="R105" i="30"/>
  <c r="R106" i="30" s="1"/>
  <c r="Q105" i="30"/>
  <c r="Q106" i="30" s="1"/>
  <c r="P105" i="30"/>
  <c r="P106" i="30" s="1"/>
  <c r="O105" i="30"/>
  <c r="O106" i="30" s="1"/>
  <c r="N105" i="30"/>
  <c r="J105" i="30"/>
  <c r="G105" i="30"/>
  <c r="AC104" i="30"/>
  <c r="I104" i="30"/>
  <c r="F104" i="30"/>
  <c r="AC103" i="30"/>
  <c r="I103" i="30"/>
  <c r="F103" i="30"/>
  <c r="AC102" i="30"/>
  <c r="I102" i="30"/>
  <c r="F102" i="30"/>
  <c r="AC101" i="30"/>
  <c r="I101" i="30"/>
  <c r="F101" i="30"/>
  <c r="AC100" i="30"/>
  <c r="I100" i="30"/>
  <c r="F100" i="30"/>
  <c r="AC99" i="30"/>
  <c r="I99" i="30"/>
  <c r="F99" i="30"/>
  <c r="AC98" i="30"/>
  <c r="I98" i="30"/>
  <c r="F98" i="30"/>
  <c r="AC97" i="30"/>
  <c r="AC105" i="30" s="1"/>
  <c r="AC106" i="30" s="1"/>
  <c r="E38" i="30" s="1"/>
  <c r="I97" i="30"/>
  <c r="F97" i="30"/>
  <c r="AC96" i="30"/>
  <c r="I96" i="30"/>
  <c r="F96" i="30"/>
  <c r="AC95" i="30"/>
  <c r="I95" i="30"/>
  <c r="F95" i="30"/>
  <c r="AC94" i="30"/>
  <c r="I94" i="30"/>
  <c r="F94" i="30"/>
  <c r="AC93" i="30"/>
  <c r="I93" i="30"/>
  <c r="I105" i="30" s="1"/>
  <c r="F93" i="30"/>
  <c r="Y91" i="30"/>
  <c r="X91" i="30"/>
  <c r="W91" i="30"/>
  <c r="V91" i="30"/>
  <c r="U91" i="30"/>
  <c r="T91" i="30"/>
  <c r="S91" i="30"/>
  <c r="AB90" i="30"/>
  <c r="AB91" i="30" s="1"/>
  <c r="AA90" i="30"/>
  <c r="AA91" i="30" s="1"/>
  <c r="Z90" i="30"/>
  <c r="Z91" i="30" s="1"/>
  <c r="Y90" i="30"/>
  <c r="X90" i="30"/>
  <c r="W90" i="30"/>
  <c r="V90" i="30"/>
  <c r="U90" i="30"/>
  <c r="T90" i="30"/>
  <c r="S90" i="30"/>
  <c r="R90" i="30"/>
  <c r="R91" i="30" s="1"/>
  <c r="Q90" i="30"/>
  <c r="Q91" i="30" s="1"/>
  <c r="P90" i="30"/>
  <c r="P91" i="30" s="1"/>
  <c r="O90" i="30"/>
  <c r="O91" i="30" s="1"/>
  <c r="N90" i="30"/>
  <c r="N91" i="30" s="1"/>
  <c r="J90" i="30"/>
  <c r="G90" i="30"/>
  <c r="AC89" i="30"/>
  <c r="I89" i="30"/>
  <c r="F89" i="30"/>
  <c r="AC88" i="30"/>
  <c r="I88" i="30"/>
  <c r="F88" i="30"/>
  <c r="AC87" i="30"/>
  <c r="I87" i="30"/>
  <c r="F87" i="30"/>
  <c r="AC86" i="30"/>
  <c r="I86" i="30"/>
  <c r="F86" i="30"/>
  <c r="AC85" i="30"/>
  <c r="I85" i="30"/>
  <c r="F85" i="30"/>
  <c r="AC84" i="30"/>
  <c r="I84" i="30"/>
  <c r="F84" i="30"/>
  <c r="AC83" i="30"/>
  <c r="I83" i="30"/>
  <c r="F83" i="30"/>
  <c r="AC82" i="30"/>
  <c r="I82" i="30"/>
  <c r="F82" i="30"/>
  <c r="AC81" i="30"/>
  <c r="I81" i="30"/>
  <c r="F81" i="30"/>
  <c r="AC80" i="30"/>
  <c r="I80" i="30"/>
  <c r="F80" i="30"/>
  <c r="AC79" i="30"/>
  <c r="I79" i="30"/>
  <c r="I90" i="30" s="1"/>
  <c r="F79" i="30"/>
  <c r="AC78" i="30"/>
  <c r="I78" i="30"/>
  <c r="F78" i="30"/>
  <c r="AB76" i="30"/>
  <c r="W76" i="30"/>
  <c r="U76" i="30"/>
  <c r="T76" i="30"/>
  <c r="R76" i="30"/>
  <c r="Q76" i="30"/>
  <c r="P76" i="30"/>
  <c r="AB75" i="30"/>
  <c r="AA75" i="30"/>
  <c r="AA76" i="30" s="1"/>
  <c r="Z75" i="30"/>
  <c r="Z76" i="30" s="1"/>
  <c r="Y75" i="30"/>
  <c r="Y76" i="30" s="1"/>
  <c r="X75" i="30"/>
  <c r="X76" i="30" s="1"/>
  <c r="W75" i="30"/>
  <c r="V75" i="30"/>
  <c r="V76" i="30" s="1"/>
  <c r="U75" i="30"/>
  <c r="T75" i="30"/>
  <c r="S75" i="30"/>
  <c r="S76" i="30" s="1"/>
  <c r="R75" i="30"/>
  <c r="Q75" i="30"/>
  <c r="P75" i="30"/>
  <c r="O75" i="30"/>
  <c r="O76" i="30" s="1"/>
  <c r="N75" i="30"/>
  <c r="N76" i="30" s="1"/>
  <c r="J75" i="30"/>
  <c r="G75" i="30"/>
  <c r="F75" i="30"/>
  <c r="D36" i="30" s="1"/>
  <c r="AC74" i="30"/>
  <c r="I74" i="30"/>
  <c r="F74" i="30"/>
  <c r="AC73" i="30"/>
  <c r="I73" i="30"/>
  <c r="F73" i="30"/>
  <c r="AC72" i="30"/>
  <c r="I72" i="30"/>
  <c r="F72" i="30"/>
  <c r="AC71" i="30"/>
  <c r="I71" i="30"/>
  <c r="F71" i="30"/>
  <c r="AC70" i="30"/>
  <c r="I70" i="30"/>
  <c r="F70" i="30"/>
  <c r="AC69" i="30"/>
  <c r="I69" i="30"/>
  <c r="F69" i="30"/>
  <c r="AC68" i="30"/>
  <c r="I68" i="30"/>
  <c r="F68" i="30"/>
  <c r="AC67" i="30"/>
  <c r="I67" i="30"/>
  <c r="F67" i="30"/>
  <c r="AC66" i="30"/>
  <c r="I66" i="30"/>
  <c r="F66" i="30"/>
  <c r="AC65" i="30"/>
  <c r="I65" i="30"/>
  <c r="F65" i="30"/>
  <c r="AC64" i="30"/>
  <c r="I64" i="30"/>
  <c r="F64" i="30"/>
  <c r="AC63" i="30"/>
  <c r="I63" i="30"/>
  <c r="F63" i="30"/>
  <c r="Y61" i="30"/>
  <c r="T61" i="30"/>
  <c r="S61" i="30"/>
  <c r="AB60" i="30"/>
  <c r="AB61" i="30" s="1"/>
  <c r="AA60" i="30"/>
  <c r="AA61" i="30" s="1"/>
  <c r="Z60" i="30"/>
  <c r="Z61" i="30" s="1"/>
  <c r="Y60" i="30"/>
  <c r="X60" i="30"/>
  <c r="X61" i="30" s="1"/>
  <c r="W60" i="30"/>
  <c r="W61" i="30" s="1"/>
  <c r="V60" i="30"/>
  <c r="V61" i="30" s="1"/>
  <c r="U60" i="30"/>
  <c r="U61" i="30" s="1"/>
  <c r="T60" i="30"/>
  <c r="S60" i="30"/>
  <c r="R60" i="30"/>
  <c r="R61" i="30" s="1"/>
  <c r="Q60" i="30"/>
  <c r="Q61" i="30" s="1"/>
  <c r="P60" i="30"/>
  <c r="P61" i="30" s="1"/>
  <c r="O60" i="30"/>
  <c r="O61" i="30" s="1"/>
  <c r="N60" i="30"/>
  <c r="N61" i="30" s="1"/>
  <c r="J60" i="30"/>
  <c r="G60" i="30"/>
  <c r="AC59" i="30"/>
  <c r="I59" i="30"/>
  <c r="F59" i="30"/>
  <c r="AC58" i="30"/>
  <c r="AC60" i="30" s="1"/>
  <c r="AC61" i="30" s="1"/>
  <c r="E35" i="30" s="1"/>
  <c r="I58" i="30"/>
  <c r="F58" i="30"/>
  <c r="AC57" i="30"/>
  <c r="I57" i="30"/>
  <c r="F57" i="30"/>
  <c r="AC56" i="30"/>
  <c r="I56" i="30"/>
  <c r="F56" i="30"/>
  <c r="AC55" i="30"/>
  <c r="I55" i="30"/>
  <c r="F55" i="30"/>
  <c r="AC54" i="30"/>
  <c r="I54" i="30"/>
  <c r="F54" i="30"/>
  <c r="AC53" i="30"/>
  <c r="I53" i="30"/>
  <c r="F53" i="30"/>
  <c r="AC52" i="30"/>
  <c r="I52" i="30"/>
  <c r="F52" i="30"/>
  <c r="AC51" i="30"/>
  <c r="I51" i="30"/>
  <c r="F51" i="30"/>
  <c r="AC50" i="30"/>
  <c r="I50" i="30"/>
  <c r="I60" i="30" s="1"/>
  <c r="F50" i="30"/>
  <c r="AC49" i="30"/>
  <c r="I49" i="30"/>
  <c r="F49" i="30"/>
  <c r="D49" i="30"/>
  <c r="AC48" i="30"/>
  <c r="I48" i="30"/>
  <c r="F48" i="30"/>
  <c r="D48" i="30"/>
  <c r="M48" i="30" s="1"/>
  <c r="C41" i="30"/>
  <c r="E40" i="30"/>
  <c r="C36" i="30"/>
  <c r="C37" i="30" s="1"/>
  <c r="C38" i="30" s="1"/>
  <c r="C39" i="30" s="1"/>
  <c r="C40" i="30" s="1"/>
  <c r="C35" i="30"/>
  <c r="AC14" i="30"/>
  <c r="AC13" i="30"/>
  <c r="AC12" i="30"/>
  <c r="AC11" i="30"/>
  <c r="AC10" i="30"/>
  <c r="AC9" i="30"/>
  <c r="AC8" i="30"/>
  <c r="AC7" i="30"/>
  <c r="AC6" i="30"/>
  <c r="AB151" i="28"/>
  <c r="V151" i="28"/>
  <c r="T151" i="28"/>
  <c r="S151" i="28"/>
  <c r="R151" i="28"/>
  <c r="Q151" i="28"/>
  <c r="P151" i="28"/>
  <c r="AB150" i="28"/>
  <c r="AA150" i="28"/>
  <c r="AA151" i="28" s="1"/>
  <c r="Z150" i="28"/>
  <c r="Z151" i="28" s="1"/>
  <c r="Y150" i="28"/>
  <c r="Y151" i="28" s="1"/>
  <c r="X150" i="28"/>
  <c r="X151" i="28" s="1"/>
  <c r="W150" i="28"/>
  <c r="W151" i="28" s="1"/>
  <c r="V150" i="28"/>
  <c r="U150" i="28"/>
  <c r="U151" i="28" s="1"/>
  <c r="T150" i="28"/>
  <c r="S150" i="28"/>
  <c r="R150" i="28"/>
  <c r="Q150" i="28"/>
  <c r="P150" i="28"/>
  <c r="O150" i="28"/>
  <c r="O151" i="28" s="1"/>
  <c r="N150" i="28"/>
  <c r="N151" i="28" s="1"/>
  <c r="J150" i="28"/>
  <c r="G150" i="28"/>
  <c r="AC149" i="28"/>
  <c r="I149" i="28"/>
  <c r="F149" i="28"/>
  <c r="AC148" i="28"/>
  <c r="I148" i="28"/>
  <c r="F148" i="28"/>
  <c r="AC147" i="28"/>
  <c r="I147" i="28"/>
  <c r="F147" i="28"/>
  <c r="AC146" i="28"/>
  <c r="I146" i="28"/>
  <c r="F146" i="28"/>
  <c r="AC145" i="28"/>
  <c r="I145" i="28"/>
  <c r="F145" i="28"/>
  <c r="F150" i="28" s="1"/>
  <c r="D41" i="28" s="1"/>
  <c r="F41" i="28" s="1"/>
  <c r="AC144" i="28"/>
  <c r="I144" i="28"/>
  <c r="F144" i="28"/>
  <c r="AC143" i="28"/>
  <c r="I143" i="28"/>
  <c r="F143" i="28"/>
  <c r="AC142" i="28"/>
  <c r="I142" i="28"/>
  <c r="F142" i="28"/>
  <c r="AC141" i="28"/>
  <c r="I141" i="28"/>
  <c r="F141" i="28"/>
  <c r="AC140" i="28"/>
  <c r="I140" i="28"/>
  <c r="F140" i="28"/>
  <c r="AC139" i="28"/>
  <c r="I139" i="28"/>
  <c r="F139" i="28"/>
  <c r="AC138" i="28"/>
  <c r="AC150" i="28" s="1"/>
  <c r="AC151" i="28" s="1"/>
  <c r="E41" i="28" s="1"/>
  <c r="I138" i="28"/>
  <c r="I150" i="28" s="1"/>
  <c r="F138" i="28"/>
  <c r="U136" i="28"/>
  <c r="T136" i="28"/>
  <c r="S136" i="28"/>
  <c r="R136" i="28"/>
  <c r="AB135" i="28"/>
  <c r="AB136" i="28" s="1"/>
  <c r="AA135" i="28"/>
  <c r="AA136" i="28" s="1"/>
  <c r="Z135" i="28"/>
  <c r="Z136" i="28" s="1"/>
  <c r="Y135" i="28"/>
  <c r="Y136" i="28" s="1"/>
  <c r="X135" i="28"/>
  <c r="X136" i="28" s="1"/>
  <c r="W135" i="28"/>
  <c r="W136" i="28" s="1"/>
  <c r="V135" i="28"/>
  <c r="V136" i="28" s="1"/>
  <c r="U135" i="28"/>
  <c r="T135" i="28"/>
  <c r="S135" i="28"/>
  <c r="R135" i="28"/>
  <c r="Q135" i="28"/>
  <c r="Q136" i="28" s="1"/>
  <c r="P135" i="28"/>
  <c r="P136" i="28" s="1"/>
  <c r="O135" i="28"/>
  <c r="O136" i="28" s="1"/>
  <c r="N135" i="28"/>
  <c r="N136" i="28" s="1"/>
  <c r="J135" i="28"/>
  <c r="G135" i="28"/>
  <c r="AC134" i="28"/>
  <c r="I134" i="28"/>
  <c r="F134" i="28"/>
  <c r="AC133" i="28"/>
  <c r="I133" i="28"/>
  <c r="F133" i="28"/>
  <c r="AC132" i="28"/>
  <c r="I132" i="28"/>
  <c r="F132" i="28"/>
  <c r="AC131" i="28"/>
  <c r="I131" i="28"/>
  <c r="F131" i="28"/>
  <c r="AC130" i="28"/>
  <c r="I130" i="28"/>
  <c r="I135" i="28" s="1"/>
  <c r="F130" i="28"/>
  <c r="AC129" i="28"/>
  <c r="I129" i="28"/>
  <c r="F129" i="28"/>
  <c r="AC128" i="28"/>
  <c r="I128" i="28"/>
  <c r="F128" i="28"/>
  <c r="AC127" i="28"/>
  <c r="I127" i="28"/>
  <c r="F127" i="28"/>
  <c r="AC126" i="28"/>
  <c r="I126" i="28"/>
  <c r="F126" i="28"/>
  <c r="AC125" i="28"/>
  <c r="I125" i="28"/>
  <c r="F125" i="28"/>
  <c r="AC124" i="28"/>
  <c r="I124" i="28"/>
  <c r="F124" i="28"/>
  <c r="AC123" i="28"/>
  <c r="I123" i="28"/>
  <c r="F123" i="28"/>
  <c r="AA121" i="28"/>
  <c r="Y121" i="28"/>
  <c r="W121" i="28"/>
  <c r="V121" i="28"/>
  <c r="U121" i="28"/>
  <c r="T121" i="28"/>
  <c r="N121" i="28"/>
  <c r="AB120" i="28"/>
  <c r="AB121" i="28" s="1"/>
  <c r="AA120" i="28"/>
  <c r="Z120" i="28"/>
  <c r="Z121" i="28" s="1"/>
  <c r="Y120" i="28"/>
  <c r="X120" i="28"/>
  <c r="X121" i="28" s="1"/>
  <c r="W120" i="28"/>
  <c r="V120" i="28"/>
  <c r="U120" i="28"/>
  <c r="T120" i="28"/>
  <c r="S120" i="28"/>
  <c r="S121" i="28" s="1"/>
  <c r="R120" i="28"/>
  <c r="R121" i="28" s="1"/>
  <c r="Q120" i="28"/>
  <c r="Q121" i="28" s="1"/>
  <c r="P120" i="28"/>
  <c r="P121" i="28" s="1"/>
  <c r="O120" i="28"/>
  <c r="O121" i="28" s="1"/>
  <c r="N120" i="28"/>
  <c r="J120" i="28"/>
  <c r="G120" i="28"/>
  <c r="AC119" i="28"/>
  <c r="I119" i="28"/>
  <c r="F119" i="28"/>
  <c r="AC118" i="28"/>
  <c r="I118" i="28"/>
  <c r="F118" i="28"/>
  <c r="AC117" i="28"/>
  <c r="I117" i="28"/>
  <c r="F117" i="28"/>
  <c r="AC116" i="28"/>
  <c r="I116" i="28"/>
  <c r="F116" i="28"/>
  <c r="AC115" i="28"/>
  <c r="I115" i="28"/>
  <c r="F115" i="28"/>
  <c r="AC114" i="28"/>
  <c r="I114" i="28"/>
  <c r="F114" i="28"/>
  <c r="AC113" i="28"/>
  <c r="I113" i="28"/>
  <c r="F113" i="28"/>
  <c r="AC112" i="28"/>
  <c r="I112" i="28"/>
  <c r="F112" i="28"/>
  <c r="AC111" i="28"/>
  <c r="I111" i="28"/>
  <c r="F111" i="28"/>
  <c r="AC110" i="28"/>
  <c r="I110" i="28"/>
  <c r="F110" i="28"/>
  <c r="AC109" i="28"/>
  <c r="I109" i="28"/>
  <c r="F109" i="28"/>
  <c r="AC108" i="28"/>
  <c r="I108" i="28"/>
  <c r="I120" i="28" s="1"/>
  <c r="F108" i="28"/>
  <c r="F120" i="28" s="1"/>
  <c r="D39" i="28" s="1"/>
  <c r="AB106" i="28"/>
  <c r="Z106" i="28"/>
  <c r="Y106" i="28"/>
  <c r="X106" i="28"/>
  <c r="W106" i="28"/>
  <c r="V106" i="28"/>
  <c r="Q106" i="28"/>
  <c r="O106" i="28"/>
  <c r="AB105" i="28"/>
  <c r="AA105" i="28"/>
  <c r="AA106" i="28" s="1"/>
  <c r="Z105" i="28"/>
  <c r="Y105" i="28"/>
  <c r="X105" i="28"/>
  <c r="W105" i="28"/>
  <c r="V105" i="28"/>
  <c r="U105" i="28"/>
  <c r="U106" i="28" s="1"/>
  <c r="T105" i="28"/>
  <c r="T106" i="28" s="1"/>
  <c r="S105" i="28"/>
  <c r="S106" i="28" s="1"/>
  <c r="R105" i="28"/>
  <c r="R106" i="28" s="1"/>
  <c r="Q105" i="28"/>
  <c r="P105" i="28"/>
  <c r="P106" i="28" s="1"/>
  <c r="O105" i="28"/>
  <c r="N105" i="28"/>
  <c r="N106" i="28" s="1"/>
  <c r="J105" i="28"/>
  <c r="G105" i="28"/>
  <c r="F105" i="28"/>
  <c r="D38" i="28" s="1"/>
  <c r="AC104" i="28"/>
  <c r="I104" i="28"/>
  <c r="F104" i="28"/>
  <c r="AC103" i="28"/>
  <c r="I103" i="28"/>
  <c r="F103" i="28"/>
  <c r="AC102" i="28"/>
  <c r="I102" i="28"/>
  <c r="F102" i="28"/>
  <c r="AC101" i="28"/>
  <c r="I101" i="28"/>
  <c r="F101" i="28"/>
  <c r="AC100" i="28"/>
  <c r="I100" i="28"/>
  <c r="F100" i="28"/>
  <c r="AC99" i="28"/>
  <c r="I99" i="28"/>
  <c r="F99" i="28"/>
  <c r="AC98" i="28"/>
  <c r="I98" i="28"/>
  <c r="F98" i="28"/>
  <c r="AC97" i="28"/>
  <c r="I97" i="28"/>
  <c r="F97" i="28"/>
  <c r="AC96" i="28"/>
  <c r="I96" i="28"/>
  <c r="F96" i="28"/>
  <c r="AC95" i="28"/>
  <c r="I95" i="28"/>
  <c r="F95" i="28"/>
  <c r="AC94" i="28"/>
  <c r="I94" i="28"/>
  <c r="F94" i="28"/>
  <c r="AC93" i="28"/>
  <c r="I93" i="28"/>
  <c r="F93" i="28"/>
  <c r="AA91" i="28"/>
  <c r="Z91" i="28"/>
  <c r="Y91" i="28"/>
  <c r="X91" i="28"/>
  <c r="S91" i="28"/>
  <c r="R91" i="28"/>
  <c r="P91" i="28"/>
  <c r="O91" i="28"/>
  <c r="N91" i="28"/>
  <c r="AB90" i="28"/>
  <c r="AB91" i="28" s="1"/>
  <c r="AA90" i="28"/>
  <c r="Z90" i="28"/>
  <c r="Y90" i="28"/>
  <c r="X90" i="28"/>
  <c r="W90" i="28"/>
  <c r="W91" i="28" s="1"/>
  <c r="V90" i="28"/>
  <c r="V91" i="28" s="1"/>
  <c r="U90" i="28"/>
  <c r="U91" i="28" s="1"/>
  <c r="T90" i="28"/>
  <c r="T91" i="28" s="1"/>
  <c r="S90" i="28"/>
  <c r="R90" i="28"/>
  <c r="Q90" i="28"/>
  <c r="Q91" i="28" s="1"/>
  <c r="P90" i="28"/>
  <c r="O90" i="28"/>
  <c r="N90" i="28"/>
  <c r="J90" i="28"/>
  <c r="G90" i="28"/>
  <c r="F90" i="28"/>
  <c r="D37" i="28" s="1"/>
  <c r="AC89" i="28"/>
  <c r="I89" i="28"/>
  <c r="F89" i="28"/>
  <c r="AC88" i="28"/>
  <c r="I88" i="28"/>
  <c r="F88" i="28"/>
  <c r="AC87" i="28"/>
  <c r="I87" i="28"/>
  <c r="F87" i="28"/>
  <c r="AC86" i="28"/>
  <c r="I86" i="28"/>
  <c r="F86" i="28"/>
  <c r="AC85" i="28"/>
  <c r="I85" i="28"/>
  <c r="F85" i="28"/>
  <c r="AC84" i="28"/>
  <c r="I84" i="28"/>
  <c r="F84" i="28"/>
  <c r="AC83" i="28"/>
  <c r="I83" i="28"/>
  <c r="F83" i="28"/>
  <c r="AC82" i="28"/>
  <c r="I82" i="28"/>
  <c r="F82" i="28"/>
  <c r="AC81" i="28"/>
  <c r="I81" i="28"/>
  <c r="F81" i="28"/>
  <c r="AC80" i="28"/>
  <c r="I80" i="28"/>
  <c r="F80" i="28"/>
  <c r="AC79" i="28"/>
  <c r="I79" i="28"/>
  <c r="F79" i="28"/>
  <c r="AC78" i="28"/>
  <c r="I78" i="28"/>
  <c r="F78" i="28"/>
  <c r="AB76" i="28"/>
  <c r="AA76" i="28"/>
  <c r="Z76" i="28"/>
  <c r="U76" i="28"/>
  <c r="S76" i="28"/>
  <c r="R76" i="28"/>
  <c r="Q76" i="28"/>
  <c r="P76" i="28"/>
  <c r="O76" i="28"/>
  <c r="N76" i="28"/>
  <c r="AB75" i="28"/>
  <c r="AA75" i="28"/>
  <c r="Z75" i="28"/>
  <c r="Y75" i="28"/>
  <c r="Y76" i="28" s="1"/>
  <c r="X75" i="28"/>
  <c r="X76" i="28" s="1"/>
  <c r="W75" i="28"/>
  <c r="W76" i="28" s="1"/>
  <c r="V75" i="28"/>
  <c r="V76" i="28" s="1"/>
  <c r="U75" i="28"/>
  <c r="T75" i="28"/>
  <c r="T76" i="28" s="1"/>
  <c r="S75" i="28"/>
  <c r="R75" i="28"/>
  <c r="Q75" i="28"/>
  <c r="P75" i="28"/>
  <c r="O75" i="28"/>
  <c r="N75" i="28"/>
  <c r="J75" i="28"/>
  <c r="G75" i="28"/>
  <c r="AC74" i="28"/>
  <c r="I74" i="28"/>
  <c r="F74" i="28"/>
  <c r="AC73" i="28"/>
  <c r="I73" i="28"/>
  <c r="F73" i="28"/>
  <c r="AC72" i="28"/>
  <c r="I72" i="28"/>
  <c r="F72" i="28"/>
  <c r="AC71" i="28"/>
  <c r="I71" i="28"/>
  <c r="F71" i="28"/>
  <c r="AC70" i="28"/>
  <c r="I70" i="28"/>
  <c r="F70" i="28"/>
  <c r="AC69" i="28"/>
  <c r="I69" i="28"/>
  <c r="F69" i="28"/>
  <c r="AC68" i="28"/>
  <c r="I68" i="28"/>
  <c r="F68" i="28"/>
  <c r="F75" i="28" s="1"/>
  <c r="D36" i="28" s="1"/>
  <c r="AC67" i="28"/>
  <c r="I67" i="28"/>
  <c r="F67" i="28"/>
  <c r="AC66" i="28"/>
  <c r="I66" i="28"/>
  <c r="F66" i="28"/>
  <c r="AC65" i="28"/>
  <c r="I65" i="28"/>
  <c r="F65" i="28"/>
  <c r="AC64" i="28"/>
  <c r="I64" i="28"/>
  <c r="F64" i="28"/>
  <c r="AC63" i="28"/>
  <c r="I63" i="28"/>
  <c r="F63" i="28"/>
  <c r="AB61" i="28"/>
  <c r="W61" i="28"/>
  <c r="U61" i="28"/>
  <c r="S61" i="28"/>
  <c r="R61" i="28"/>
  <c r="Q61" i="28"/>
  <c r="P61" i="28"/>
  <c r="AB60" i="28"/>
  <c r="AA60" i="28"/>
  <c r="AA61" i="28" s="1"/>
  <c r="Z60" i="28"/>
  <c r="Z61" i="28" s="1"/>
  <c r="Y60" i="28"/>
  <c r="Y61" i="28" s="1"/>
  <c r="X60" i="28"/>
  <c r="X61" i="28" s="1"/>
  <c r="W60" i="28"/>
  <c r="V60" i="28"/>
  <c r="V61" i="28" s="1"/>
  <c r="U60" i="28"/>
  <c r="T60" i="28"/>
  <c r="T61" i="28" s="1"/>
  <c r="S60" i="28"/>
  <c r="R60" i="28"/>
  <c r="Q60" i="28"/>
  <c r="P60" i="28"/>
  <c r="O60" i="28"/>
  <c r="O61" i="28" s="1"/>
  <c r="N60" i="28"/>
  <c r="N61" i="28" s="1"/>
  <c r="J60" i="28"/>
  <c r="G60" i="28"/>
  <c r="AC59" i="28"/>
  <c r="I59" i="28"/>
  <c r="F59" i="28"/>
  <c r="AC58" i="28"/>
  <c r="I58" i="28"/>
  <c r="F58" i="28"/>
  <c r="AC57" i="28"/>
  <c r="I57" i="28"/>
  <c r="F57" i="28"/>
  <c r="AC56" i="28"/>
  <c r="I56" i="28"/>
  <c r="F56" i="28"/>
  <c r="AC55" i="28"/>
  <c r="I55" i="28"/>
  <c r="F55" i="28"/>
  <c r="AC54" i="28"/>
  <c r="I54" i="28"/>
  <c r="F54" i="28"/>
  <c r="AC53" i="28"/>
  <c r="I53" i="28"/>
  <c r="F53" i="28"/>
  <c r="D53" i="28"/>
  <c r="AC52" i="28"/>
  <c r="I52" i="28"/>
  <c r="F52" i="28"/>
  <c r="D52" i="28"/>
  <c r="M52" i="28" s="1"/>
  <c r="C52" i="28"/>
  <c r="AC51" i="28"/>
  <c r="I51" i="28"/>
  <c r="F51" i="28"/>
  <c r="AC50" i="28"/>
  <c r="M50" i="28"/>
  <c r="I50" i="28"/>
  <c r="F50" i="28"/>
  <c r="C50" i="28"/>
  <c r="C51" i="28" s="1"/>
  <c r="B51" i="28" s="1"/>
  <c r="B50" i="28"/>
  <c r="AC49" i="28"/>
  <c r="M49" i="28"/>
  <c r="I49" i="28"/>
  <c r="F49" i="28"/>
  <c r="AC48" i="28"/>
  <c r="M48" i="28"/>
  <c r="I48" i="28"/>
  <c r="F48" i="28"/>
  <c r="F60" i="28" s="1"/>
  <c r="D48" i="28"/>
  <c r="D49" i="28" s="1"/>
  <c r="D50" i="28" s="1"/>
  <c r="D51" i="28" s="1"/>
  <c r="M51" i="28" s="1"/>
  <c r="C48" i="28"/>
  <c r="C49" i="28" s="1"/>
  <c r="B49" i="28" s="1"/>
  <c r="B48" i="28"/>
  <c r="C41" i="28"/>
  <c r="C37" i="28"/>
  <c r="C38" i="28" s="1"/>
  <c r="C39" i="28" s="1"/>
  <c r="C40" i="28" s="1"/>
  <c r="C36" i="28"/>
  <c r="D35" i="28"/>
  <c r="C35" i="28"/>
  <c r="AC14" i="28"/>
  <c r="AC13" i="28"/>
  <c r="AC12" i="28"/>
  <c r="AC11" i="28"/>
  <c r="AC10" i="28"/>
  <c r="AC9" i="28"/>
  <c r="AC8" i="28"/>
  <c r="AC7" i="28"/>
  <c r="AC6" i="28"/>
  <c r="Z151" i="27"/>
  <c r="Y151" i="27"/>
  <c r="X151" i="27"/>
  <c r="W151" i="27"/>
  <c r="S151" i="27"/>
  <c r="R151" i="27"/>
  <c r="Q151" i="27"/>
  <c r="N151" i="27"/>
  <c r="AB150" i="27"/>
  <c r="AB151" i="27" s="1"/>
  <c r="AA150" i="27"/>
  <c r="AA151" i="27" s="1"/>
  <c r="Z150" i="27"/>
  <c r="Y150" i="27"/>
  <c r="X150" i="27"/>
  <c r="W150" i="27"/>
  <c r="V150" i="27"/>
  <c r="V151" i="27" s="1"/>
  <c r="U150" i="27"/>
  <c r="U151" i="27" s="1"/>
  <c r="T150" i="27"/>
  <c r="T151" i="27" s="1"/>
  <c r="S150" i="27"/>
  <c r="R150" i="27"/>
  <c r="Q150" i="27"/>
  <c r="P150" i="27"/>
  <c r="P151" i="27" s="1"/>
  <c r="O150" i="27"/>
  <c r="O151" i="27" s="1"/>
  <c r="N150" i="27"/>
  <c r="J150" i="27"/>
  <c r="G150" i="27"/>
  <c r="AC149" i="27"/>
  <c r="I149" i="27"/>
  <c r="F149" i="27"/>
  <c r="AC148" i="27"/>
  <c r="I148" i="27"/>
  <c r="F148" i="27"/>
  <c r="AC147" i="27"/>
  <c r="I147" i="27"/>
  <c r="F147" i="27"/>
  <c r="AC146" i="27"/>
  <c r="I146" i="27"/>
  <c r="F146" i="27"/>
  <c r="AC145" i="27"/>
  <c r="I145" i="27"/>
  <c r="F145" i="27"/>
  <c r="AC144" i="27"/>
  <c r="I144" i="27"/>
  <c r="F144" i="27"/>
  <c r="F150" i="27" s="1"/>
  <c r="D41" i="27" s="1"/>
  <c r="AC143" i="27"/>
  <c r="I143" i="27"/>
  <c r="F143" i="27"/>
  <c r="AC142" i="27"/>
  <c r="I142" i="27"/>
  <c r="I150" i="27" s="1"/>
  <c r="F142" i="27"/>
  <c r="AC141" i="27"/>
  <c r="I141" i="27"/>
  <c r="F141" i="27"/>
  <c r="AC140" i="27"/>
  <c r="I140" i="27"/>
  <c r="F140" i="27"/>
  <c r="AC139" i="27"/>
  <c r="I139" i="27"/>
  <c r="F139" i="27"/>
  <c r="AC138" i="27"/>
  <c r="I138" i="27"/>
  <c r="F138" i="27"/>
  <c r="AB136" i="27"/>
  <c r="AA136" i="27"/>
  <c r="Z136" i="27"/>
  <c r="U136" i="27"/>
  <c r="S136" i="27"/>
  <c r="R136" i="27"/>
  <c r="P136" i="27"/>
  <c r="O136" i="27"/>
  <c r="N136" i="27"/>
  <c r="AB135" i="27"/>
  <c r="AA135" i="27"/>
  <c r="Z135" i="27"/>
  <c r="Y135" i="27"/>
  <c r="Y136" i="27" s="1"/>
  <c r="X135" i="27"/>
  <c r="X136" i="27" s="1"/>
  <c r="W135" i="27"/>
  <c r="W136" i="27" s="1"/>
  <c r="V135" i="27"/>
  <c r="V136" i="27" s="1"/>
  <c r="U135" i="27"/>
  <c r="T135" i="27"/>
  <c r="T136" i="27" s="1"/>
  <c r="S135" i="27"/>
  <c r="R135" i="27"/>
  <c r="Q135" i="27"/>
  <c r="Q136" i="27" s="1"/>
  <c r="P135" i="27"/>
  <c r="O135" i="27"/>
  <c r="N135" i="27"/>
  <c r="J135" i="27"/>
  <c r="G135" i="27"/>
  <c r="AC134" i="27"/>
  <c r="I134" i="27"/>
  <c r="F134" i="27"/>
  <c r="AC133" i="27"/>
  <c r="I133" i="27"/>
  <c r="F133" i="27"/>
  <c r="AC132" i="27"/>
  <c r="I132" i="27"/>
  <c r="F132" i="27"/>
  <c r="AC131" i="27"/>
  <c r="I131" i="27"/>
  <c r="F131" i="27"/>
  <c r="AC130" i="27"/>
  <c r="I130" i="27"/>
  <c r="F130" i="27"/>
  <c r="AC129" i="27"/>
  <c r="I129" i="27"/>
  <c r="F129" i="27"/>
  <c r="AC128" i="27"/>
  <c r="I128" i="27"/>
  <c r="F128" i="27"/>
  <c r="AC127" i="27"/>
  <c r="I127" i="27"/>
  <c r="F127" i="27"/>
  <c r="AC126" i="27"/>
  <c r="I126" i="27"/>
  <c r="F126" i="27"/>
  <c r="AC125" i="27"/>
  <c r="I125" i="27"/>
  <c r="F125" i="27"/>
  <c r="AC124" i="27"/>
  <c r="I124" i="27"/>
  <c r="F124" i="27"/>
  <c r="AC123" i="27"/>
  <c r="I123" i="27"/>
  <c r="F123" i="27"/>
  <c r="AB121" i="27"/>
  <c r="W121" i="27"/>
  <c r="R121" i="27"/>
  <c r="P121" i="27"/>
  <c r="O121" i="27"/>
  <c r="AB120" i="27"/>
  <c r="AA120" i="27"/>
  <c r="AA121" i="27" s="1"/>
  <c r="Z120" i="27"/>
  <c r="Z121" i="27" s="1"/>
  <c r="Y120" i="27"/>
  <c r="Y121" i="27" s="1"/>
  <c r="X120" i="27"/>
  <c r="X121" i="27" s="1"/>
  <c r="W120" i="27"/>
  <c r="V120" i="27"/>
  <c r="V121" i="27" s="1"/>
  <c r="U120" i="27"/>
  <c r="U121" i="27" s="1"/>
  <c r="T120" i="27"/>
  <c r="T121" i="27" s="1"/>
  <c r="S120" i="27"/>
  <c r="S121" i="27" s="1"/>
  <c r="R120" i="27"/>
  <c r="Q120" i="27"/>
  <c r="Q121" i="27" s="1"/>
  <c r="P120" i="27"/>
  <c r="O120" i="27"/>
  <c r="N120" i="27"/>
  <c r="N121" i="27" s="1"/>
  <c r="J120" i="27"/>
  <c r="G120" i="27"/>
  <c r="AC119" i="27"/>
  <c r="I119" i="27"/>
  <c r="F119" i="27"/>
  <c r="AC118" i="27"/>
  <c r="I118" i="27"/>
  <c r="F118" i="27"/>
  <c r="AC117" i="27"/>
  <c r="I117" i="27"/>
  <c r="F117" i="27"/>
  <c r="AC116" i="27"/>
  <c r="AC120" i="27" s="1"/>
  <c r="AC121" i="27" s="1"/>
  <c r="E39" i="27" s="1"/>
  <c r="I116" i="27"/>
  <c r="F116" i="27"/>
  <c r="AC115" i="27"/>
  <c r="I115" i="27"/>
  <c r="F115" i="27"/>
  <c r="AC114" i="27"/>
  <c r="I114" i="27"/>
  <c r="F114" i="27"/>
  <c r="AC113" i="27"/>
  <c r="I113" i="27"/>
  <c r="F113" i="27"/>
  <c r="AC112" i="27"/>
  <c r="I112" i="27"/>
  <c r="F112" i="27"/>
  <c r="AC111" i="27"/>
  <c r="I111" i="27"/>
  <c r="F111" i="27"/>
  <c r="F120" i="27" s="1"/>
  <c r="D39" i="27" s="1"/>
  <c r="AC110" i="27"/>
  <c r="I110" i="27"/>
  <c r="F110" i="27"/>
  <c r="AC109" i="27"/>
  <c r="I109" i="27"/>
  <c r="F109" i="27"/>
  <c r="AC108" i="27"/>
  <c r="I108" i="27"/>
  <c r="F108" i="27"/>
  <c r="AA106" i="27"/>
  <c r="Y106" i="27"/>
  <c r="W106" i="27"/>
  <c r="T106" i="27"/>
  <c r="S106" i="27"/>
  <c r="R106" i="27"/>
  <c r="AC105" i="27"/>
  <c r="AC106" i="27" s="1"/>
  <c r="E38" i="27" s="1"/>
  <c r="AB105" i="27"/>
  <c r="AB106" i="27" s="1"/>
  <c r="AA105" i="27"/>
  <c r="Z105" i="27"/>
  <c r="Z106" i="27" s="1"/>
  <c r="Y105" i="27"/>
  <c r="X105" i="27"/>
  <c r="X106" i="27" s="1"/>
  <c r="W105" i="27"/>
  <c r="V105" i="27"/>
  <c r="V106" i="27" s="1"/>
  <c r="U105" i="27"/>
  <c r="U106" i="27" s="1"/>
  <c r="T105" i="27"/>
  <c r="S105" i="27"/>
  <c r="R105" i="27"/>
  <c r="Q105" i="27"/>
  <c r="Q106" i="27" s="1"/>
  <c r="P105" i="27"/>
  <c r="P106" i="27" s="1"/>
  <c r="O105" i="27"/>
  <c r="O106" i="27" s="1"/>
  <c r="N105" i="27"/>
  <c r="N106" i="27" s="1"/>
  <c r="J105" i="27"/>
  <c r="I105" i="27"/>
  <c r="G105" i="27"/>
  <c r="AC104" i="27"/>
  <c r="I104" i="27"/>
  <c r="F104" i="27"/>
  <c r="AC103" i="27"/>
  <c r="I103" i="27"/>
  <c r="F103" i="27"/>
  <c r="AC102" i="27"/>
  <c r="I102" i="27"/>
  <c r="F102" i="27"/>
  <c r="AC101" i="27"/>
  <c r="I101" i="27"/>
  <c r="F101" i="27"/>
  <c r="AC100" i="27"/>
  <c r="I100" i="27"/>
  <c r="F100" i="27"/>
  <c r="AC99" i="27"/>
  <c r="I99" i="27"/>
  <c r="F99" i="27"/>
  <c r="AC98" i="27"/>
  <c r="I98" i="27"/>
  <c r="F98" i="27"/>
  <c r="AC97" i="27"/>
  <c r="I97" i="27"/>
  <c r="F97" i="27"/>
  <c r="AC96" i="27"/>
  <c r="I96" i="27"/>
  <c r="F96" i="27"/>
  <c r="AC95" i="27"/>
  <c r="I95" i="27"/>
  <c r="F95" i="27"/>
  <c r="AC94" i="27"/>
  <c r="I94" i="27"/>
  <c r="F94" i="27"/>
  <c r="AC93" i="27"/>
  <c r="I93" i="27"/>
  <c r="F93" i="27"/>
  <c r="AC91" i="27"/>
  <c r="E37" i="27" s="1"/>
  <c r="AA91" i="27"/>
  <c r="X91" i="27"/>
  <c r="V91" i="27"/>
  <c r="T91" i="27"/>
  <c r="S91" i="27"/>
  <c r="O91" i="27"/>
  <c r="N91" i="27"/>
  <c r="AB90" i="27"/>
  <c r="AB91" i="27" s="1"/>
  <c r="AA90" i="27"/>
  <c r="Z90" i="27"/>
  <c r="Z91" i="27" s="1"/>
  <c r="Y90" i="27"/>
  <c r="Y91" i="27" s="1"/>
  <c r="X90" i="27"/>
  <c r="W90" i="27"/>
  <c r="W91" i="27" s="1"/>
  <c r="V90" i="27"/>
  <c r="U90" i="27"/>
  <c r="U91" i="27" s="1"/>
  <c r="T90" i="27"/>
  <c r="S90" i="27"/>
  <c r="R90" i="27"/>
  <c r="R91" i="27" s="1"/>
  <c r="Q90" i="27"/>
  <c r="Q91" i="27" s="1"/>
  <c r="P90" i="27"/>
  <c r="P91" i="27" s="1"/>
  <c r="O90" i="27"/>
  <c r="N90" i="27"/>
  <c r="J90" i="27"/>
  <c r="G90" i="27"/>
  <c r="AC89" i="27"/>
  <c r="I89" i="27"/>
  <c r="F89" i="27"/>
  <c r="AC88" i="27"/>
  <c r="I88" i="27"/>
  <c r="F88" i="27"/>
  <c r="AC87" i="27"/>
  <c r="I87" i="27"/>
  <c r="F87" i="27"/>
  <c r="AC86" i="27"/>
  <c r="I86" i="27"/>
  <c r="F86" i="27"/>
  <c r="AC85" i="27"/>
  <c r="I85" i="27"/>
  <c r="F85" i="27"/>
  <c r="AC84" i="27"/>
  <c r="I84" i="27"/>
  <c r="F84" i="27"/>
  <c r="AC83" i="27"/>
  <c r="I83" i="27"/>
  <c r="F83" i="27"/>
  <c r="AC82" i="27"/>
  <c r="I82" i="27"/>
  <c r="F82" i="27"/>
  <c r="AC81" i="27"/>
  <c r="I81" i="27"/>
  <c r="F81" i="27"/>
  <c r="AC80" i="27"/>
  <c r="AC90" i="27" s="1"/>
  <c r="I80" i="27"/>
  <c r="F80" i="27"/>
  <c r="AC79" i="27"/>
  <c r="I79" i="27"/>
  <c r="F79" i="27"/>
  <c r="AC78" i="27"/>
  <c r="I78" i="27"/>
  <c r="I90" i="27" s="1"/>
  <c r="F78" i="27"/>
  <c r="AA76" i="27"/>
  <c r="X76" i="27"/>
  <c r="V76" i="27"/>
  <c r="U76" i="27"/>
  <c r="S76" i="27"/>
  <c r="Q76" i="27"/>
  <c r="P76" i="27"/>
  <c r="N76" i="27"/>
  <c r="AB75" i="27"/>
  <c r="AB76" i="27" s="1"/>
  <c r="AA75" i="27"/>
  <c r="Z75" i="27"/>
  <c r="Z76" i="27" s="1"/>
  <c r="Y75" i="27"/>
  <c r="Y76" i="27" s="1"/>
  <c r="X75" i="27"/>
  <c r="W75" i="27"/>
  <c r="W76" i="27" s="1"/>
  <c r="V75" i="27"/>
  <c r="U75" i="27"/>
  <c r="T75" i="27"/>
  <c r="T76" i="27" s="1"/>
  <c r="S75" i="27"/>
  <c r="R75" i="27"/>
  <c r="R76" i="27" s="1"/>
  <c r="Q75" i="27"/>
  <c r="P75" i="27"/>
  <c r="O75" i="27"/>
  <c r="O76" i="27" s="1"/>
  <c r="N75" i="27"/>
  <c r="J75" i="27"/>
  <c r="G75" i="27"/>
  <c r="AC74" i="27"/>
  <c r="I74" i="27"/>
  <c r="F74" i="27"/>
  <c r="AC73" i="27"/>
  <c r="I73" i="27"/>
  <c r="F73" i="27"/>
  <c r="AC72" i="27"/>
  <c r="I72" i="27"/>
  <c r="F72" i="27"/>
  <c r="AC71" i="27"/>
  <c r="I71" i="27"/>
  <c r="F71" i="27"/>
  <c r="AC70" i="27"/>
  <c r="I70" i="27"/>
  <c r="F70" i="27"/>
  <c r="AC69" i="27"/>
  <c r="I69" i="27"/>
  <c r="F69" i="27"/>
  <c r="AC68" i="27"/>
  <c r="I68" i="27"/>
  <c r="F68" i="27"/>
  <c r="AC67" i="27"/>
  <c r="I67" i="27"/>
  <c r="F67" i="27"/>
  <c r="AC66" i="27"/>
  <c r="I66" i="27"/>
  <c r="F66" i="27"/>
  <c r="AC65" i="27"/>
  <c r="I65" i="27"/>
  <c r="F65" i="27"/>
  <c r="AC64" i="27"/>
  <c r="I64" i="27"/>
  <c r="F64" i="27"/>
  <c r="AC63" i="27"/>
  <c r="I63" i="27"/>
  <c r="F63" i="27"/>
  <c r="AB61" i="27"/>
  <c r="Z61" i="27"/>
  <c r="X61" i="27"/>
  <c r="W61" i="27"/>
  <c r="S61" i="27"/>
  <c r="Q61" i="27"/>
  <c r="N61" i="27"/>
  <c r="AB60" i="27"/>
  <c r="AA60" i="27"/>
  <c r="AA61" i="27" s="1"/>
  <c r="Z60" i="27"/>
  <c r="Y60" i="27"/>
  <c r="Y61" i="27" s="1"/>
  <c r="X60" i="27"/>
  <c r="W60" i="27"/>
  <c r="V60" i="27"/>
  <c r="V61" i="27" s="1"/>
  <c r="U60" i="27"/>
  <c r="U61" i="27" s="1"/>
  <c r="T60" i="27"/>
  <c r="T61" i="27" s="1"/>
  <c r="S60" i="27"/>
  <c r="R60" i="27"/>
  <c r="R61" i="27" s="1"/>
  <c r="Q60" i="27"/>
  <c r="P60" i="27"/>
  <c r="P61" i="27" s="1"/>
  <c r="O60" i="27"/>
  <c r="O61" i="27" s="1"/>
  <c r="N60" i="27"/>
  <c r="J60" i="27"/>
  <c r="G60" i="27"/>
  <c r="AC59" i="27"/>
  <c r="I59" i="27"/>
  <c r="F59" i="27"/>
  <c r="AC58" i="27"/>
  <c r="I58" i="27"/>
  <c r="F58" i="27"/>
  <c r="AC57" i="27"/>
  <c r="I57" i="27"/>
  <c r="F57" i="27"/>
  <c r="AC56" i="27"/>
  <c r="I56" i="27"/>
  <c r="F56" i="27"/>
  <c r="AC55" i="27"/>
  <c r="I55" i="27"/>
  <c r="F55" i="27"/>
  <c r="AC54" i="27"/>
  <c r="I54" i="27"/>
  <c r="F54" i="27"/>
  <c r="AC53" i="27"/>
  <c r="I53" i="27"/>
  <c r="F53" i="27"/>
  <c r="AC52" i="27"/>
  <c r="I52" i="27"/>
  <c r="F52" i="27"/>
  <c r="AC51" i="27"/>
  <c r="I51" i="27"/>
  <c r="F51" i="27"/>
  <c r="AC50" i="27"/>
  <c r="I50" i="27"/>
  <c r="F50" i="27"/>
  <c r="D50" i="27"/>
  <c r="D51" i="27" s="1"/>
  <c r="AC49" i="27"/>
  <c r="M49" i="27"/>
  <c r="I49" i="27"/>
  <c r="F49" i="27"/>
  <c r="D49" i="27"/>
  <c r="C49" i="27"/>
  <c r="B49" i="27"/>
  <c r="AC48" i="27"/>
  <c r="M48" i="27"/>
  <c r="I48" i="27"/>
  <c r="F48" i="27"/>
  <c r="D48" i="27"/>
  <c r="C48" i="27"/>
  <c r="B48" i="27"/>
  <c r="C38" i="27"/>
  <c r="C39" i="27" s="1"/>
  <c r="C40" i="27" s="1"/>
  <c r="C41" i="27" s="1"/>
  <c r="C35" i="27"/>
  <c r="C36" i="27" s="1"/>
  <c r="C37" i="27" s="1"/>
  <c r="AC14" i="27"/>
  <c r="AC13" i="27"/>
  <c r="AC12" i="27"/>
  <c r="AC11" i="27"/>
  <c r="AC10" i="27"/>
  <c r="AC9" i="27"/>
  <c r="AC8" i="27"/>
  <c r="AC7" i="27"/>
  <c r="AC6" i="27"/>
  <c r="AB151" i="26"/>
  <c r="T151" i="26"/>
  <c r="S151" i="26"/>
  <c r="Q151" i="26"/>
  <c r="P151" i="26"/>
  <c r="O151" i="26"/>
  <c r="N151" i="26"/>
  <c r="AB150" i="26"/>
  <c r="AA150" i="26"/>
  <c r="AA151" i="26" s="1"/>
  <c r="Z150" i="26"/>
  <c r="Z151" i="26" s="1"/>
  <c r="Y150" i="26"/>
  <c r="Y151" i="26" s="1"/>
  <c r="X150" i="26"/>
  <c r="X151" i="26" s="1"/>
  <c r="W150" i="26"/>
  <c r="W151" i="26" s="1"/>
  <c r="V150" i="26"/>
  <c r="V151" i="26" s="1"/>
  <c r="U150" i="26"/>
  <c r="U151" i="26" s="1"/>
  <c r="T150" i="26"/>
  <c r="S150" i="26"/>
  <c r="R150" i="26"/>
  <c r="R151" i="26" s="1"/>
  <c r="Q150" i="26"/>
  <c r="P150" i="26"/>
  <c r="O150" i="26"/>
  <c r="N150" i="26"/>
  <c r="J150" i="26"/>
  <c r="G150" i="26"/>
  <c r="AC149" i="26"/>
  <c r="I149" i="26"/>
  <c r="F149" i="26"/>
  <c r="AC148" i="26"/>
  <c r="I148" i="26"/>
  <c r="F148" i="26"/>
  <c r="AC147" i="26"/>
  <c r="I147" i="26"/>
  <c r="F147" i="26"/>
  <c r="AC146" i="26"/>
  <c r="I146" i="26"/>
  <c r="F146" i="26"/>
  <c r="AC145" i="26"/>
  <c r="I145" i="26"/>
  <c r="F145" i="26"/>
  <c r="AC144" i="26"/>
  <c r="I144" i="26"/>
  <c r="F144" i="26"/>
  <c r="AC143" i="26"/>
  <c r="I143" i="26"/>
  <c r="F143" i="26"/>
  <c r="AC142" i="26"/>
  <c r="I142" i="26"/>
  <c r="F142" i="26"/>
  <c r="F150" i="26" s="1"/>
  <c r="D41" i="26" s="1"/>
  <c r="AC141" i="26"/>
  <c r="I141" i="26"/>
  <c r="F141" i="26"/>
  <c r="AC140" i="26"/>
  <c r="I140" i="26"/>
  <c r="I150" i="26" s="1"/>
  <c r="F140" i="26"/>
  <c r="AC139" i="26"/>
  <c r="I139" i="26"/>
  <c r="F139" i="26"/>
  <c r="AC138" i="26"/>
  <c r="I138" i="26"/>
  <c r="F138" i="26"/>
  <c r="X136" i="26"/>
  <c r="W136" i="26"/>
  <c r="U136" i="26"/>
  <c r="S136" i="26"/>
  <c r="R136" i="26"/>
  <c r="Q136" i="26"/>
  <c r="AB135" i="26"/>
  <c r="AB136" i="26" s="1"/>
  <c r="AA135" i="26"/>
  <c r="AA136" i="26" s="1"/>
  <c r="Z135" i="26"/>
  <c r="Z136" i="26" s="1"/>
  <c r="Y135" i="26"/>
  <c r="Y136" i="26" s="1"/>
  <c r="X135" i="26"/>
  <c r="W135" i="26"/>
  <c r="V135" i="26"/>
  <c r="V136" i="26" s="1"/>
  <c r="U135" i="26"/>
  <c r="T135" i="26"/>
  <c r="T136" i="26" s="1"/>
  <c r="S135" i="26"/>
  <c r="R135" i="26"/>
  <c r="Q135" i="26"/>
  <c r="P135" i="26"/>
  <c r="P136" i="26" s="1"/>
  <c r="O135" i="26"/>
  <c r="O136" i="26" s="1"/>
  <c r="N135" i="26"/>
  <c r="N136" i="26" s="1"/>
  <c r="J135" i="26"/>
  <c r="G135" i="26"/>
  <c r="AC134" i="26"/>
  <c r="I134" i="26"/>
  <c r="F134" i="26"/>
  <c r="AC133" i="26"/>
  <c r="I133" i="26"/>
  <c r="F133" i="26"/>
  <c r="AC132" i="26"/>
  <c r="I132" i="26"/>
  <c r="F132" i="26"/>
  <c r="AC131" i="26"/>
  <c r="I131" i="26"/>
  <c r="F131" i="26"/>
  <c r="AC130" i="26"/>
  <c r="I130" i="26"/>
  <c r="F130" i="26"/>
  <c r="AC129" i="26"/>
  <c r="I129" i="26"/>
  <c r="F129" i="26"/>
  <c r="AC128" i="26"/>
  <c r="I128" i="26"/>
  <c r="F128" i="26"/>
  <c r="AC127" i="26"/>
  <c r="I127" i="26"/>
  <c r="F127" i="26"/>
  <c r="AC126" i="26"/>
  <c r="I126" i="26"/>
  <c r="F126" i="26"/>
  <c r="AC125" i="26"/>
  <c r="I125" i="26"/>
  <c r="F125" i="26"/>
  <c r="AC124" i="26"/>
  <c r="I124" i="26"/>
  <c r="F124" i="26"/>
  <c r="AC123" i="26"/>
  <c r="I123" i="26"/>
  <c r="F123" i="26"/>
  <c r="F135" i="26" s="1"/>
  <c r="D40" i="26" s="1"/>
  <c r="Z121" i="26"/>
  <c r="Y121" i="26"/>
  <c r="W121" i="26"/>
  <c r="U121" i="26"/>
  <c r="T121" i="26"/>
  <c r="S121" i="26"/>
  <c r="AB120" i="26"/>
  <c r="AB121" i="26" s="1"/>
  <c r="AA120" i="26"/>
  <c r="AA121" i="26" s="1"/>
  <c r="Z120" i="26"/>
  <c r="Y120" i="26"/>
  <c r="X120" i="26"/>
  <c r="X121" i="26" s="1"/>
  <c r="W120" i="26"/>
  <c r="V120" i="26"/>
  <c r="V121" i="26" s="1"/>
  <c r="U120" i="26"/>
  <c r="T120" i="26"/>
  <c r="S120" i="26"/>
  <c r="R120" i="26"/>
  <c r="R121" i="26" s="1"/>
  <c r="Q120" i="26"/>
  <c r="Q121" i="26" s="1"/>
  <c r="P120" i="26"/>
  <c r="P121" i="26" s="1"/>
  <c r="O120" i="26"/>
  <c r="O121" i="26" s="1"/>
  <c r="N120" i="26"/>
  <c r="N121" i="26" s="1"/>
  <c r="J120" i="26"/>
  <c r="G120" i="26"/>
  <c r="AC119" i="26"/>
  <c r="I119" i="26"/>
  <c r="F119" i="26"/>
  <c r="AC118" i="26"/>
  <c r="I118" i="26"/>
  <c r="F118" i="26"/>
  <c r="AC117" i="26"/>
  <c r="I117" i="26"/>
  <c r="F117" i="26"/>
  <c r="AC116" i="26"/>
  <c r="I116" i="26"/>
  <c r="F116" i="26"/>
  <c r="AC115" i="26"/>
  <c r="I115" i="26"/>
  <c r="F115" i="26"/>
  <c r="AC114" i="26"/>
  <c r="I114" i="26"/>
  <c r="F114" i="26"/>
  <c r="AC113" i="26"/>
  <c r="I113" i="26"/>
  <c r="F113" i="26"/>
  <c r="AC112" i="26"/>
  <c r="I112" i="26"/>
  <c r="F112" i="26"/>
  <c r="AC111" i="26"/>
  <c r="I111" i="26"/>
  <c r="F111" i="26"/>
  <c r="AC110" i="26"/>
  <c r="I110" i="26"/>
  <c r="F110" i="26"/>
  <c r="AC109" i="26"/>
  <c r="I109" i="26"/>
  <c r="I120" i="26" s="1"/>
  <c r="F109" i="26"/>
  <c r="AC108" i="26"/>
  <c r="AC120" i="26" s="1"/>
  <c r="AC121" i="26" s="1"/>
  <c r="E39" i="26" s="1"/>
  <c r="I108" i="26"/>
  <c r="F108" i="26"/>
  <c r="AB106" i="26"/>
  <c r="AA106" i="26"/>
  <c r="Y106" i="26"/>
  <c r="X106" i="26"/>
  <c r="W106" i="26"/>
  <c r="V106" i="26"/>
  <c r="U106" i="26"/>
  <c r="AB105" i="26"/>
  <c r="AA105" i="26"/>
  <c r="Z105" i="26"/>
  <c r="Z106" i="26" s="1"/>
  <c r="Y105" i="26"/>
  <c r="X105" i="26"/>
  <c r="W105" i="26"/>
  <c r="V105" i="26"/>
  <c r="U105" i="26"/>
  <c r="T105" i="26"/>
  <c r="T106" i="26" s="1"/>
  <c r="S105" i="26"/>
  <c r="S106" i="26" s="1"/>
  <c r="R105" i="26"/>
  <c r="R106" i="26" s="1"/>
  <c r="Q105" i="26"/>
  <c r="Q106" i="26" s="1"/>
  <c r="P105" i="26"/>
  <c r="P106" i="26" s="1"/>
  <c r="O105" i="26"/>
  <c r="O106" i="26" s="1"/>
  <c r="N105" i="26"/>
  <c r="N106" i="26" s="1"/>
  <c r="J105" i="26"/>
  <c r="G105" i="26"/>
  <c r="AC104" i="26"/>
  <c r="I104" i="26"/>
  <c r="F104" i="26"/>
  <c r="AC103" i="26"/>
  <c r="I103" i="26"/>
  <c r="F103" i="26"/>
  <c r="AC102" i="26"/>
  <c r="I102" i="26"/>
  <c r="F102" i="26"/>
  <c r="AC101" i="26"/>
  <c r="I101" i="26"/>
  <c r="F101" i="26"/>
  <c r="AC100" i="26"/>
  <c r="I100" i="26"/>
  <c r="F100" i="26"/>
  <c r="AC99" i="26"/>
  <c r="I99" i="26"/>
  <c r="F99" i="26"/>
  <c r="AC98" i="26"/>
  <c r="I98" i="26"/>
  <c r="F98" i="26"/>
  <c r="AC97" i="26"/>
  <c r="I97" i="26"/>
  <c r="F97" i="26"/>
  <c r="AC96" i="26"/>
  <c r="I96" i="26"/>
  <c r="F96" i="26"/>
  <c r="AC95" i="26"/>
  <c r="I95" i="26"/>
  <c r="F95" i="26"/>
  <c r="AC94" i="26"/>
  <c r="I94" i="26"/>
  <c r="F94" i="26"/>
  <c r="AC93" i="26"/>
  <c r="AC105" i="26" s="1"/>
  <c r="AC106" i="26" s="1"/>
  <c r="E38" i="26" s="1"/>
  <c r="I93" i="26"/>
  <c r="F93" i="26"/>
  <c r="F105" i="26" s="1"/>
  <c r="D38" i="26" s="1"/>
  <c r="X91" i="26"/>
  <c r="V91" i="26"/>
  <c r="U91" i="26"/>
  <c r="T91" i="26"/>
  <c r="S91" i="26"/>
  <c r="R91" i="26"/>
  <c r="AB90" i="26"/>
  <c r="AB91" i="26" s="1"/>
  <c r="AA90" i="26"/>
  <c r="AA91" i="26" s="1"/>
  <c r="Z90" i="26"/>
  <c r="Z91" i="26" s="1"/>
  <c r="Y90" i="26"/>
  <c r="Y91" i="26" s="1"/>
  <c r="X90" i="26"/>
  <c r="W90" i="26"/>
  <c r="W91" i="26" s="1"/>
  <c r="V90" i="26"/>
  <c r="U90" i="26"/>
  <c r="T90" i="26"/>
  <c r="S90" i="26"/>
  <c r="R90" i="26"/>
  <c r="Q90" i="26"/>
  <c r="Q91" i="26" s="1"/>
  <c r="P90" i="26"/>
  <c r="P91" i="26" s="1"/>
  <c r="O90" i="26"/>
  <c r="O91" i="26" s="1"/>
  <c r="N90" i="26"/>
  <c r="N91" i="26" s="1"/>
  <c r="J90" i="26"/>
  <c r="G90" i="26"/>
  <c r="AC89" i="26"/>
  <c r="I89" i="26"/>
  <c r="F89" i="26"/>
  <c r="AC88" i="26"/>
  <c r="I88" i="26"/>
  <c r="F88" i="26"/>
  <c r="AC87" i="26"/>
  <c r="I87" i="26"/>
  <c r="F87" i="26"/>
  <c r="AC86" i="26"/>
  <c r="I86" i="26"/>
  <c r="F86" i="26"/>
  <c r="AC85" i="26"/>
  <c r="I85" i="26"/>
  <c r="F85" i="26"/>
  <c r="AC84" i="26"/>
  <c r="I84" i="26"/>
  <c r="F84" i="26"/>
  <c r="AC83" i="26"/>
  <c r="I83" i="26"/>
  <c r="F83" i="26"/>
  <c r="AC82" i="26"/>
  <c r="I82" i="26"/>
  <c r="F82" i="26"/>
  <c r="AC81" i="26"/>
  <c r="I81" i="26"/>
  <c r="F81" i="26"/>
  <c r="AC80" i="26"/>
  <c r="I80" i="26"/>
  <c r="F80" i="26"/>
  <c r="AC79" i="26"/>
  <c r="I79" i="26"/>
  <c r="F79" i="26"/>
  <c r="AC78" i="26"/>
  <c r="I78" i="26"/>
  <c r="F78" i="26"/>
  <c r="Z76" i="26"/>
  <c r="X76" i="26"/>
  <c r="W76" i="26"/>
  <c r="V76" i="26"/>
  <c r="U76" i="26"/>
  <c r="T76" i="26"/>
  <c r="N76" i="26"/>
  <c r="AB75" i="26"/>
  <c r="AB76" i="26" s="1"/>
  <c r="AA75" i="26"/>
  <c r="AA76" i="26" s="1"/>
  <c r="Z75" i="26"/>
  <c r="Y75" i="26"/>
  <c r="Y76" i="26" s="1"/>
  <c r="X75" i="26"/>
  <c r="W75" i="26"/>
  <c r="V75" i="26"/>
  <c r="U75" i="26"/>
  <c r="T75" i="26"/>
  <c r="S75" i="26"/>
  <c r="S76" i="26" s="1"/>
  <c r="R75" i="26"/>
  <c r="R76" i="26" s="1"/>
  <c r="Q75" i="26"/>
  <c r="Q76" i="26" s="1"/>
  <c r="P75" i="26"/>
  <c r="P76" i="26" s="1"/>
  <c r="O75" i="26"/>
  <c r="O76" i="26" s="1"/>
  <c r="N75" i="26"/>
  <c r="J75" i="26"/>
  <c r="G75" i="26"/>
  <c r="AC74" i="26"/>
  <c r="I74" i="26"/>
  <c r="F74" i="26"/>
  <c r="AC73" i="26"/>
  <c r="I73" i="26"/>
  <c r="F73" i="26"/>
  <c r="AC72" i="26"/>
  <c r="I72" i="26"/>
  <c r="F72" i="26"/>
  <c r="AC71" i="26"/>
  <c r="I71" i="26"/>
  <c r="F71" i="26"/>
  <c r="AC70" i="26"/>
  <c r="I70" i="26"/>
  <c r="F70" i="26"/>
  <c r="AC69" i="26"/>
  <c r="I69" i="26"/>
  <c r="F69" i="26"/>
  <c r="AC68" i="26"/>
  <c r="I68" i="26"/>
  <c r="F68" i="26"/>
  <c r="AC67" i="26"/>
  <c r="I67" i="26"/>
  <c r="F67" i="26"/>
  <c r="AC66" i="26"/>
  <c r="I66" i="26"/>
  <c r="F66" i="26"/>
  <c r="AC65" i="26"/>
  <c r="I65" i="26"/>
  <c r="F65" i="26"/>
  <c r="AC64" i="26"/>
  <c r="I64" i="26"/>
  <c r="F64" i="26"/>
  <c r="F75" i="26" s="1"/>
  <c r="D36" i="26" s="1"/>
  <c r="AC63" i="26"/>
  <c r="AC75" i="26" s="1"/>
  <c r="AC76" i="26" s="1"/>
  <c r="E36" i="26" s="1"/>
  <c r="I63" i="26"/>
  <c r="F63" i="26"/>
  <c r="AB61" i="26"/>
  <c r="Z61" i="26"/>
  <c r="Y61" i="26"/>
  <c r="X61" i="26"/>
  <c r="W61" i="26"/>
  <c r="V61" i="26"/>
  <c r="P61" i="26"/>
  <c r="N61" i="26"/>
  <c r="AC60" i="26"/>
  <c r="AC61" i="26" s="1"/>
  <c r="E35" i="26" s="1"/>
  <c r="AB60" i="26"/>
  <c r="AA60" i="26"/>
  <c r="AA61" i="26" s="1"/>
  <c r="Z60" i="26"/>
  <c r="Y60" i="26"/>
  <c r="X60" i="26"/>
  <c r="W60" i="26"/>
  <c r="V60" i="26"/>
  <c r="U60" i="26"/>
  <c r="U61" i="26" s="1"/>
  <c r="T60" i="26"/>
  <c r="T61" i="26" s="1"/>
  <c r="S60" i="26"/>
  <c r="S61" i="26" s="1"/>
  <c r="R60" i="26"/>
  <c r="R61" i="26" s="1"/>
  <c r="Q60" i="26"/>
  <c r="Q61" i="26" s="1"/>
  <c r="P60" i="26"/>
  <c r="O60" i="26"/>
  <c r="O61" i="26" s="1"/>
  <c r="N60" i="26"/>
  <c r="J60" i="26"/>
  <c r="G60" i="26"/>
  <c r="AC59" i="26"/>
  <c r="I59" i="26"/>
  <c r="F59" i="26"/>
  <c r="AC58" i="26"/>
  <c r="I58" i="26"/>
  <c r="F58" i="26"/>
  <c r="AC57" i="26"/>
  <c r="I57" i="26"/>
  <c r="F57" i="26"/>
  <c r="AC56" i="26"/>
  <c r="I56" i="26"/>
  <c r="F56" i="26"/>
  <c r="AC55" i="26"/>
  <c r="I55" i="26"/>
  <c r="F55" i="26"/>
  <c r="AC54" i="26"/>
  <c r="I54" i="26"/>
  <c r="F54" i="26"/>
  <c r="AC53" i="26"/>
  <c r="I53" i="26"/>
  <c r="F53" i="26"/>
  <c r="AC52" i="26"/>
  <c r="I52" i="26"/>
  <c r="F52" i="26"/>
  <c r="AC51" i="26"/>
  <c r="I51" i="26"/>
  <c r="F51" i="26"/>
  <c r="AC50" i="26"/>
  <c r="M50" i="26"/>
  <c r="I50" i="26"/>
  <c r="F50" i="26"/>
  <c r="AC49" i="26"/>
  <c r="M49" i="26"/>
  <c r="I49" i="26"/>
  <c r="I60" i="26" s="1"/>
  <c r="F49" i="26"/>
  <c r="F60" i="26" s="1"/>
  <c r="D35" i="26" s="1"/>
  <c r="F35" i="26" s="1"/>
  <c r="D49" i="26"/>
  <c r="D50" i="26" s="1"/>
  <c r="D51" i="26" s="1"/>
  <c r="AC48" i="26"/>
  <c r="I48" i="26"/>
  <c r="F48" i="26"/>
  <c r="D48" i="26"/>
  <c r="M48" i="26" s="1"/>
  <c r="C48" i="26"/>
  <c r="C49" i="26" s="1"/>
  <c r="C50" i="26" s="1"/>
  <c r="B48" i="26"/>
  <c r="C35" i="26"/>
  <c r="C36" i="26" s="1"/>
  <c r="C37" i="26" s="1"/>
  <c r="C38" i="26" s="1"/>
  <c r="C39" i="26" s="1"/>
  <c r="C40" i="26" s="1"/>
  <c r="C41" i="26" s="1"/>
  <c r="AC14" i="26"/>
  <c r="AC13" i="26"/>
  <c r="AC12" i="26"/>
  <c r="AC11" i="26"/>
  <c r="AC10" i="26"/>
  <c r="AC9" i="26"/>
  <c r="AC8" i="26"/>
  <c r="AC7" i="26"/>
  <c r="AC6" i="26"/>
  <c r="AB151" i="25"/>
  <c r="V151" i="25"/>
  <c r="S151" i="25"/>
  <c r="R151" i="25"/>
  <c r="Q151" i="25"/>
  <c r="P151" i="25"/>
  <c r="AB150" i="25"/>
  <c r="AA150" i="25"/>
  <c r="AA151" i="25" s="1"/>
  <c r="Z150" i="25"/>
  <c r="Z151" i="25" s="1"/>
  <c r="Y150" i="25"/>
  <c r="Y151" i="25" s="1"/>
  <c r="X150" i="25"/>
  <c r="X151" i="25" s="1"/>
  <c r="W150" i="25"/>
  <c r="W151" i="25" s="1"/>
  <c r="V150" i="25"/>
  <c r="U150" i="25"/>
  <c r="U151" i="25" s="1"/>
  <c r="T150" i="25"/>
  <c r="T151" i="25" s="1"/>
  <c r="S150" i="25"/>
  <c r="R150" i="25"/>
  <c r="Q150" i="25"/>
  <c r="P150" i="25"/>
  <c r="O150" i="25"/>
  <c r="O151" i="25" s="1"/>
  <c r="N150" i="25"/>
  <c r="N151" i="25" s="1"/>
  <c r="J150" i="25"/>
  <c r="G150" i="25"/>
  <c r="AC149" i="25"/>
  <c r="I149" i="25"/>
  <c r="F149" i="25"/>
  <c r="AC148" i="25"/>
  <c r="I148" i="25"/>
  <c r="F148" i="25"/>
  <c r="AC147" i="25"/>
  <c r="I147" i="25"/>
  <c r="F147" i="25"/>
  <c r="AC146" i="25"/>
  <c r="I146" i="25"/>
  <c r="F146" i="25"/>
  <c r="AC145" i="25"/>
  <c r="I145" i="25"/>
  <c r="F145" i="25"/>
  <c r="AC144" i="25"/>
  <c r="I144" i="25"/>
  <c r="F144" i="25"/>
  <c r="AC143" i="25"/>
  <c r="I143" i="25"/>
  <c r="F143" i="25"/>
  <c r="AC142" i="25"/>
  <c r="I142" i="25"/>
  <c r="F142" i="25"/>
  <c r="AC141" i="25"/>
  <c r="I141" i="25"/>
  <c r="I150" i="25" s="1"/>
  <c r="F141" i="25"/>
  <c r="F150" i="25" s="1"/>
  <c r="D41" i="25" s="1"/>
  <c r="AC140" i="25"/>
  <c r="I140" i="25"/>
  <c r="F140" i="25"/>
  <c r="AC139" i="25"/>
  <c r="I139" i="25"/>
  <c r="F139" i="25"/>
  <c r="AC138" i="25"/>
  <c r="I138" i="25"/>
  <c r="F138" i="25"/>
  <c r="V136" i="25"/>
  <c r="U136" i="25"/>
  <c r="T136" i="25"/>
  <c r="S136" i="25"/>
  <c r="R136" i="25"/>
  <c r="AB135" i="25"/>
  <c r="AB136" i="25" s="1"/>
  <c r="AA135" i="25"/>
  <c r="AA136" i="25" s="1"/>
  <c r="Z135" i="25"/>
  <c r="Z136" i="25" s="1"/>
  <c r="Y135" i="25"/>
  <c r="Y136" i="25" s="1"/>
  <c r="X135" i="25"/>
  <c r="X136" i="25" s="1"/>
  <c r="W135" i="25"/>
  <c r="W136" i="25" s="1"/>
  <c r="V135" i="25"/>
  <c r="U135" i="25"/>
  <c r="T135" i="25"/>
  <c r="S135" i="25"/>
  <c r="R135" i="25"/>
  <c r="Q135" i="25"/>
  <c r="Q136" i="25" s="1"/>
  <c r="P135" i="25"/>
  <c r="P136" i="25" s="1"/>
  <c r="O135" i="25"/>
  <c r="O136" i="25" s="1"/>
  <c r="N135" i="25"/>
  <c r="N136" i="25" s="1"/>
  <c r="J135" i="25"/>
  <c r="G135" i="25"/>
  <c r="AC134" i="25"/>
  <c r="I134" i="25"/>
  <c r="F134" i="25"/>
  <c r="AC133" i="25"/>
  <c r="I133" i="25"/>
  <c r="F133" i="25"/>
  <c r="AC132" i="25"/>
  <c r="I132" i="25"/>
  <c r="F132" i="25"/>
  <c r="AC131" i="25"/>
  <c r="I131" i="25"/>
  <c r="F131" i="25"/>
  <c r="AC130" i="25"/>
  <c r="I130" i="25"/>
  <c r="F130" i="25"/>
  <c r="AC129" i="25"/>
  <c r="I129" i="25"/>
  <c r="F129" i="25"/>
  <c r="AC128" i="25"/>
  <c r="I128" i="25"/>
  <c r="F128" i="25"/>
  <c r="AC127" i="25"/>
  <c r="I127" i="25"/>
  <c r="F127" i="25"/>
  <c r="AC126" i="25"/>
  <c r="I126" i="25"/>
  <c r="F126" i="25"/>
  <c r="AC125" i="25"/>
  <c r="I125" i="25"/>
  <c r="F125" i="25"/>
  <c r="AC124" i="25"/>
  <c r="I124" i="25"/>
  <c r="F124" i="25"/>
  <c r="AC123" i="25"/>
  <c r="AC135" i="25" s="1"/>
  <c r="AC136" i="25" s="1"/>
  <c r="E40" i="25" s="1"/>
  <c r="I123" i="25"/>
  <c r="F123" i="25"/>
  <c r="Y121" i="25"/>
  <c r="X121" i="25"/>
  <c r="W121" i="25"/>
  <c r="V121" i="25"/>
  <c r="T121" i="25"/>
  <c r="Q121" i="25"/>
  <c r="AB120" i="25"/>
  <c r="AB121" i="25" s="1"/>
  <c r="AA120" i="25"/>
  <c r="AA121" i="25" s="1"/>
  <c r="Z120" i="25"/>
  <c r="Z121" i="25" s="1"/>
  <c r="Y120" i="25"/>
  <c r="X120" i="25"/>
  <c r="W120" i="25"/>
  <c r="V120" i="25"/>
  <c r="U120" i="25"/>
  <c r="U121" i="25" s="1"/>
  <c r="T120" i="25"/>
  <c r="S120" i="25"/>
  <c r="S121" i="25" s="1"/>
  <c r="R120" i="25"/>
  <c r="R121" i="25" s="1"/>
  <c r="Q120" i="25"/>
  <c r="P120" i="25"/>
  <c r="P121" i="25" s="1"/>
  <c r="O120" i="25"/>
  <c r="O121" i="25" s="1"/>
  <c r="N120" i="25"/>
  <c r="N121" i="25" s="1"/>
  <c r="J120" i="25"/>
  <c r="G120" i="25"/>
  <c r="AC119" i="25"/>
  <c r="I119" i="25"/>
  <c r="F119" i="25"/>
  <c r="AC118" i="25"/>
  <c r="I118" i="25"/>
  <c r="F118" i="25"/>
  <c r="AC117" i="25"/>
  <c r="I117" i="25"/>
  <c r="F117" i="25"/>
  <c r="AC116" i="25"/>
  <c r="I116" i="25"/>
  <c r="F116" i="25"/>
  <c r="AC115" i="25"/>
  <c r="I115" i="25"/>
  <c r="F115" i="25"/>
  <c r="AC114" i="25"/>
  <c r="I114" i="25"/>
  <c r="F114" i="25"/>
  <c r="AC113" i="25"/>
  <c r="I113" i="25"/>
  <c r="F113" i="25"/>
  <c r="AC112" i="25"/>
  <c r="I112" i="25"/>
  <c r="F112" i="25"/>
  <c r="AC111" i="25"/>
  <c r="I111" i="25"/>
  <c r="F111" i="25"/>
  <c r="AC110" i="25"/>
  <c r="I110" i="25"/>
  <c r="F110" i="25"/>
  <c r="AC109" i="25"/>
  <c r="I109" i="25"/>
  <c r="F109" i="25"/>
  <c r="AC108" i="25"/>
  <c r="I108" i="25"/>
  <c r="F108" i="25"/>
  <c r="F120" i="25" s="1"/>
  <c r="D39" i="25" s="1"/>
  <c r="AB106" i="25"/>
  <c r="X106" i="25"/>
  <c r="W106" i="25"/>
  <c r="V106" i="25"/>
  <c r="P106" i="25"/>
  <c r="O106" i="25"/>
  <c r="AB105" i="25"/>
  <c r="AA105" i="25"/>
  <c r="AA106" i="25" s="1"/>
  <c r="Z105" i="25"/>
  <c r="Z106" i="25" s="1"/>
  <c r="Y105" i="25"/>
  <c r="Y106" i="25" s="1"/>
  <c r="X105" i="25"/>
  <c r="W105" i="25"/>
  <c r="V105" i="25"/>
  <c r="U105" i="25"/>
  <c r="U106" i="25" s="1"/>
  <c r="T105" i="25"/>
  <c r="T106" i="25" s="1"/>
  <c r="S105" i="25"/>
  <c r="S106" i="25" s="1"/>
  <c r="R105" i="25"/>
  <c r="R106" i="25" s="1"/>
  <c r="Q105" i="25"/>
  <c r="Q106" i="25" s="1"/>
  <c r="P105" i="25"/>
  <c r="O105" i="25"/>
  <c r="N105" i="25"/>
  <c r="N106" i="25" s="1"/>
  <c r="J105" i="25"/>
  <c r="G105" i="25"/>
  <c r="AC104" i="25"/>
  <c r="I104" i="25"/>
  <c r="F104" i="25"/>
  <c r="AC103" i="25"/>
  <c r="I103" i="25"/>
  <c r="F103" i="25"/>
  <c r="AC102" i="25"/>
  <c r="I102" i="25"/>
  <c r="F102" i="25"/>
  <c r="AC101" i="25"/>
  <c r="I101" i="25"/>
  <c r="F101" i="25"/>
  <c r="AC100" i="25"/>
  <c r="I100" i="25"/>
  <c r="F100" i="25"/>
  <c r="AC99" i="25"/>
  <c r="I99" i="25"/>
  <c r="F99" i="25"/>
  <c r="AC98" i="25"/>
  <c r="I98" i="25"/>
  <c r="F98" i="25"/>
  <c r="AC97" i="25"/>
  <c r="I97" i="25"/>
  <c r="F97" i="25"/>
  <c r="AC96" i="25"/>
  <c r="I96" i="25"/>
  <c r="F96" i="25"/>
  <c r="AC95" i="25"/>
  <c r="I95" i="25"/>
  <c r="F95" i="25"/>
  <c r="AC94" i="25"/>
  <c r="I94" i="25"/>
  <c r="F94" i="25"/>
  <c r="F105" i="25" s="1"/>
  <c r="D38" i="25" s="1"/>
  <c r="AC93" i="25"/>
  <c r="AC105" i="25" s="1"/>
  <c r="AC106" i="25" s="1"/>
  <c r="E38" i="25" s="1"/>
  <c r="I93" i="25"/>
  <c r="F93" i="25"/>
  <c r="Y91" i="25"/>
  <c r="X91" i="25"/>
  <c r="W91" i="25"/>
  <c r="R91" i="25"/>
  <c r="Q91" i="25"/>
  <c r="AB90" i="25"/>
  <c r="AB91" i="25" s="1"/>
  <c r="AA90" i="25"/>
  <c r="AA91" i="25" s="1"/>
  <c r="Z90" i="25"/>
  <c r="Z91" i="25" s="1"/>
  <c r="Y90" i="25"/>
  <c r="X90" i="25"/>
  <c r="W90" i="25"/>
  <c r="V90" i="25"/>
  <c r="V91" i="25" s="1"/>
  <c r="U90" i="25"/>
  <c r="U91" i="25" s="1"/>
  <c r="T90" i="25"/>
  <c r="T91" i="25" s="1"/>
  <c r="S90" i="25"/>
  <c r="S91" i="25" s="1"/>
  <c r="R90" i="25"/>
  <c r="Q90" i="25"/>
  <c r="P90" i="25"/>
  <c r="P91" i="25" s="1"/>
  <c r="O90" i="25"/>
  <c r="O91" i="25" s="1"/>
  <c r="N90" i="25"/>
  <c r="N91" i="25" s="1"/>
  <c r="J90" i="25"/>
  <c r="G90" i="25"/>
  <c r="AC89" i="25"/>
  <c r="I89" i="25"/>
  <c r="F89" i="25"/>
  <c r="AC88" i="25"/>
  <c r="I88" i="25"/>
  <c r="F88" i="25"/>
  <c r="AC87" i="25"/>
  <c r="I87" i="25"/>
  <c r="F87" i="25"/>
  <c r="AC86" i="25"/>
  <c r="I86" i="25"/>
  <c r="F86" i="25"/>
  <c r="AC85" i="25"/>
  <c r="I85" i="25"/>
  <c r="F85" i="25"/>
  <c r="AC84" i="25"/>
  <c r="I84" i="25"/>
  <c r="F84" i="25"/>
  <c r="AC83" i="25"/>
  <c r="I83" i="25"/>
  <c r="F83" i="25"/>
  <c r="AC82" i="25"/>
  <c r="I82" i="25"/>
  <c r="F82" i="25"/>
  <c r="F90" i="25" s="1"/>
  <c r="D37" i="25" s="1"/>
  <c r="AC81" i="25"/>
  <c r="I81" i="25"/>
  <c r="F81" i="25"/>
  <c r="AC80" i="25"/>
  <c r="I80" i="25"/>
  <c r="F80" i="25"/>
  <c r="AC79" i="25"/>
  <c r="AC90" i="25" s="1"/>
  <c r="AC91" i="25" s="1"/>
  <c r="E37" i="25" s="1"/>
  <c r="I79" i="25"/>
  <c r="F79" i="25"/>
  <c r="AC78" i="25"/>
  <c r="I78" i="25"/>
  <c r="F78" i="25"/>
  <c r="AA76" i="25"/>
  <c r="Z76" i="25"/>
  <c r="Y76" i="25"/>
  <c r="T76" i="25"/>
  <c r="S76" i="25"/>
  <c r="O76" i="25"/>
  <c r="N76" i="25"/>
  <c r="AC75" i="25"/>
  <c r="AC76" i="25" s="1"/>
  <c r="E36" i="25" s="1"/>
  <c r="AB75" i="25"/>
  <c r="AB76" i="25" s="1"/>
  <c r="AA75" i="25"/>
  <c r="Z75" i="25"/>
  <c r="Y75" i="25"/>
  <c r="X75" i="25"/>
  <c r="X76" i="25" s="1"/>
  <c r="W75" i="25"/>
  <c r="W76" i="25" s="1"/>
  <c r="V75" i="25"/>
  <c r="V76" i="25" s="1"/>
  <c r="U75" i="25"/>
  <c r="U76" i="25" s="1"/>
  <c r="T75" i="25"/>
  <c r="S75" i="25"/>
  <c r="R75" i="25"/>
  <c r="R76" i="25" s="1"/>
  <c r="Q75" i="25"/>
  <c r="Q76" i="25" s="1"/>
  <c r="P75" i="25"/>
  <c r="P76" i="25" s="1"/>
  <c r="O75" i="25"/>
  <c r="N75" i="25"/>
  <c r="J75" i="25"/>
  <c r="G75" i="25"/>
  <c r="AC74" i="25"/>
  <c r="I74" i="25"/>
  <c r="F74" i="25"/>
  <c r="AC73" i="25"/>
  <c r="I73" i="25"/>
  <c r="F73" i="25"/>
  <c r="AC72" i="25"/>
  <c r="I72" i="25"/>
  <c r="F72" i="25"/>
  <c r="AC71" i="25"/>
  <c r="I71" i="25"/>
  <c r="F71" i="25"/>
  <c r="AC70" i="25"/>
  <c r="I70" i="25"/>
  <c r="F70" i="25"/>
  <c r="AC69" i="25"/>
  <c r="I69" i="25"/>
  <c r="F69" i="25"/>
  <c r="AC68" i="25"/>
  <c r="I68" i="25"/>
  <c r="I75" i="25" s="1"/>
  <c r="F68" i="25"/>
  <c r="AC67" i="25"/>
  <c r="I67" i="25"/>
  <c r="F67" i="25"/>
  <c r="AC66" i="25"/>
  <c r="I66" i="25"/>
  <c r="F66" i="25"/>
  <c r="AC65" i="25"/>
  <c r="I65" i="25"/>
  <c r="F65" i="25"/>
  <c r="AC64" i="25"/>
  <c r="I64" i="25"/>
  <c r="F64" i="25"/>
  <c r="AC63" i="25"/>
  <c r="I63" i="25"/>
  <c r="F63" i="25"/>
  <c r="AB61" i="25"/>
  <c r="AA61" i="25"/>
  <c r="V61" i="25"/>
  <c r="U61" i="25"/>
  <c r="Q61" i="25"/>
  <c r="P61" i="25"/>
  <c r="O61" i="25"/>
  <c r="AB60" i="25"/>
  <c r="AA60" i="25"/>
  <c r="Z60" i="25"/>
  <c r="Z61" i="25" s="1"/>
  <c r="Y60" i="25"/>
  <c r="Y61" i="25" s="1"/>
  <c r="X60" i="25"/>
  <c r="X61" i="25" s="1"/>
  <c r="W60" i="25"/>
  <c r="W61" i="25" s="1"/>
  <c r="V60" i="25"/>
  <c r="U60" i="25"/>
  <c r="T60" i="25"/>
  <c r="T61" i="25" s="1"/>
  <c r="S60" i="25"/>
  <c r="S61" i="25" s="1"/>
  <c r="R60" i="25"/>
  <c r="R61" i="25" s="1"/>
  <c r="Q60" i="25"/>
  <c r="P60" i="25"/>
  <c r="O60" i="25"/>
  <c r="N60" i="25"/>
  <c r="N61" i="25" s="1"/>
  <c r="J60" i="25"/>
  <c r="G60" i="25"/>
  <c r="AC59" i="25"/>
  <c r="I59" i="25"/>
  <c r="F59" i="25"/>
  <c r="AC58" i="25"/>
  <c r="I58" i="25"/>
  <c r="F58" i="25"/>
  <c r="AC57" i="25"/>
  <c r="I57" i="25"/>
  <c r="F57" i="25"/>
  <c r="AC56" i="25"/>
  <c r="I56" i="25"/>
  <c r="F56" i="25"/>
  <c r="AC55" i="25"/>
  <c r="I55" i="25"/>
  <c r="F55" i="25"/>
  <c r="AC54" i="25"/>
  <c r="I54" i="25"/>
  <c r="F54" i="25"/>
  <c r="AC53" i="25"/>
  <c r="I53" i="25"/>
  <c r="F53" i="25"/>
  <c r="AC52" i="25"/>
  <c r="I52" i="25"/>
  <c r="F52" i="25"/>
  <c r="AC51" i="25"/>
  <c r="I51" i="25"/>
  <c r="F51" i="25"/>
  <c r="AC50" i="25"/>
  <c r="I50" i="25"/>
  <c r="F50" i="25"/>
  <c r="AC49" i="25"/>
  <c r="I49" i="25"/>
  <c r="F49" i="25"/>
  <c r="AC48" i="25"/>
  <c r="M48" i="25"/>
  <c r="I48" i="25"/>
  <c r="F48" i="25"/>
  <c r="D48" i="25"/>
  <c r="D49" i="25" s="1"/>
  <c r="D50" i="25" s="1"/>
  <c r="M50" i="25" s="1"/>
  <c r="C48" i="25"/>
  <c r="B48" i="25"/>
  <c r="C35" i="25"/>
  <c r="C36" i="25" s="1"/>
  <c r="C37" i="25" s="1"/>
  <c r="C38" i="25" s="1"/>
  <c r="C39" i="25" s="1"/>
  <c r="C40" i="25" s="1"/>
  <c r="C41" i="25" s="1"/>
  <c r="A21" i="25"/>
  <c r="AC14" i="25"/>
  <c r="AC13" i="25"/>
  <c r="AC12" i="25"/>
  <c r="AC11" i="25"/>
  <c r="AC10" i="25"/>
  <c r="AC9" i="25"/>
  <c r="AC8" i="25"/>
  <c r="AC7" i="25"/>
  <c r="AC6" i="25"/>
  <c r="Q51" i="24"/>
  <c r="R50" i="24"/>
  <c r="Q50" i="24"/>
  <c r="P50" i="24"/>
  <c r="O50" i="24"/>
  <c r="N50" i="24"/>
  <c r="M50" i="24"/>
  <c r="L50" i="24"/>
  <c r="K50" i="24"/>
  <c r="K51" i="24" s="1"/>
  <c r="J50" i="24"/>
  <c r="I50" i="24"/>
  <c r="H50" i="24"/>
  <c r="G50" i="24"/>
  <c r="F50" i="24"/>
  <c r="E50" i="24"/>
  <c r="D50" i="24"/>
  <c r="C50" i="24"/>
  <c r="R49" i="24"/>
  <c r="Q49" i="24"/>
  <c r="P49" i="24"/>
  <c r="O49" i="24"/>
  <c r="N49" i="24"/>
  <c r="M49" i="24"/>
  <c r="L49" i="24"/>
  <c r="K49" i="24"/>
  <c r="J49" i="24"/>
  <c r="I49" i="24"/>
  <c r="H49" i="24"/>
  <c r="G49" i="24"/>
  <c r="F49" i="24"/>
  <c r="E49" i="24"/>
  <c r="D49" i="24"/>
  <c r="S49" i="24" s="1"/>
  <c r="C49" i="24"/>
  <c r="R48" i="24"/>
  <c r="Q48" i="24"/>
  <c r="P48" i="24"/>
  <c r="O48" i="24"/>
  <c r="N48" i="24"/>
  <c r="M48" i="24"/>
  <c r="L48" i="24"/>
  <c r="K48" i="24"/>
  <c r="J48" i="24"/>
  <c r="I48" i="24"/>
  <c r="H48" i="24"/>
  <c r="G48" i="24"/>
  <c r="F48" i="24"/>
  <c r="E48" i="24"/>
  <c r="D48" i="24"/>
  <c r="C48" i="24"/>
  <c r="R47" i="24"/>
  <c r="Q47" i="24"/>
  <c r="P47" i="24"/>
  <c r="O47" i="24"/>
  <c r="N47" i="24"/>
  <c r="M47" i="24"/>
  <c r="L47" i="24"/>
  <c r="K47" i="24"/>
  <c r="J47" i="24"/>
  <c r="I47" i="24"/>
  <c r="H47" i="24"/>
  <c r="G47" i="24"/>
  <c r="F47" i="24"/>
  <c r="E47" i="24"/>
  <c r="D47" i="24"/>
  <c r="C47" i="24"/>
  <c r="R46" i="24"/>
  <c r="R51" i="24" s="1"/>
  <c r="Q46" i="24"/>
  <c r="P46" i="24"/>
  <c r="P51" i="24" s="1"/>
  <c r="O46" i="24"/>
  <c r="O51" i="24" s="1"/>
  <c r="N46" i="24"/>
  <c r="M46" i="24"/>
  <c r="L46" i="24"/>
  <c r="L51" i="24" s="1"/>
  <c r="K46" i="24"/>
  <c r="J46" i="24"/>
  <c r="I46" i="24"/>
  <c r="I51" i="24" s="1"/>
  <c r="H46" i="24"/>
  <c r="G46" i="24"/>
  <c r="G51" i="24" s="1"/>
  <c r="F46" i="24"/>
  <c r="F51" i="24" s="1"/>
  <c r="E46" i="24"/>
  <c r="D46" i="24"/>
  <c r="D51" i="24" s="1"/>
  <c r="C46" i="24"/>
  <c r="C51" i="24" s="1"/>
  <c r="U115" i="23"/>
  <c r="U114" i="23"/>
  <c r="U104" i="23"/>
  <c r="U103" i="23"/>
  <c r="U92" i="23"/>
  <c r="U81" i="23"/>
  <c r="U72" i="23"/>
  <c r="U71" i="23"/>
  <c r="U70" i="23"/>
  <c r="U59" i="23"/>
  <c r="U48" i="23"/>
  <c r="U38" i="23"/>
  <c r="U37" i="23"/>
  <c r="U27" i="23"/>
  <c r="U28" i="23" s="1"/>
  <c r="U26" i="23"/>
  <c r="U15" i="23"/>
  <c r="U4" i="23"/>
  <c r="E34" i="22"/>
  <c r="D34" i="22"/>
  <c r="E33" i="22"/>
  <c r="D33" i="22"/>
  <c r="E32" i="22"/>
  <c r="D32" i="22"/>
  <c r="E31" i="22"/>
  <c r="D31" i="22"/>
  <c r="E30" i="22"/>
  <c r="D30" i="22"/>
  <c r="E29" i="22"/>
  <c r="D29" i="22"/>
  <c r="E28" i="22"/>
  <c r="D28" i="22"/>
  <c r="E27" i="22"/>
  <c r="D27" i="22"/>
  <c r="E26" i="22"/>
  <c r="D26" i="22"/>
  <c r="E25" i="22"/>
  <c r="D25" i="22"/>
  <c r="E24" i="22"/>
  <c r="D24" i="22"/>
  <c r="E23" i="22"/>
  <c r="D23" i="22"/>
  <c r="E22" i="22"/>
  <c r="D22" i="22"/>
  <c r="E21" i="22"/>
  <c r="D21" i="22"/>
  <c r="E20" i="22"/>
  <c r="D20" i="22"/>
  <c r="E16" i="22"/>
  <c r="D16" i="22"/>
  <c r="E15" i="22"/>
  <c r="B27" i="25" s="1"/>
  <c r="D15" i="22"/>
  <c r="G14" i="22"/>
  <c r="E14" i="22"/>
  <c r="D14" i="22"/>
  <c r="G13" i="22"/>
  <c r="E13" i="22"/>
  <c r="D13" i="22"/>
  <c r="E12" i="22"/>
  <c r="G12" i="22" s="1"/>
  <c r="D12" i="22"/>
  <c r="C7" i="22"/>
  <c r="AG46" i="4"/>
  <c r="AF46" i="4"/>
  <c r="AG40" i="4"/>
  <c r="AF40" i="4"/>
  <c r="AG32" i="4"/>
  <c r="AF32" i="4"/>
  <c r="AF50" i="4" s="1"/>
  <c r="Z46" i="4"/>
  <c r="Y46" i="4"/>
  <c r="Z40" i="4"/>
  <c r="Y40" i="4"/>
  <c r="Z32" i="4"/>
  <c r="Z48" i="4" s="1"/>
  <c r="Y32" i="4"/>
  <c r="S46" i="4"/>
  <c r="R46" i="4"/>
  <c r="S40" i="4"/>
  <c r="R40" i="4"/>
  <c r="S32" i="4"/>
  <c r="R32" i="4"/>
  <c r="L46" i="4"/>
  <c r="K46" i="4"/>
  <c r="L40" i="4"/>
  <c r="K40" i="4"/>
  <c r="L32" i="4"/>
  <c r="L50" i="4" s="1"/>
  <c r="K32" i="4"/>
  <c r="K48" i="4" s="1"/>
  <c r="E46" i="4"/>
  <c r="D46" i="4"/>
  <c r="E40" i="4"/>
  <c r="D40" i="4"/>
  <c r="E32" i="4"/>
  <c r="E50" i="4" s="1"/>
  <c r="D32" i="4"/>
  <c r="D50" i="4" s="1"/>
  <c r="AG46" i="14"/>
  <c r="AF46" i="14"/>
  <c r="AG40" i="14"/>
  <c r="AF40" i="14"/>
  <c r="AG32" i="14"/>
  <c r="AG48" i="14" s="1"/>
  <c r="AF32" i="14"/>
  <c r="AF48" i="14" s="1"/>
  <c r="Z48" i="14"/>
  <c r="Y48" i="14"/>
  <c r="Z46" i="14"/>
  <c r="Y46" i="14"/>
  <c r="Z40" i="14"/>
  <c r="Y40" i="14"/>
  <c r="Z32" i="14"/>
  <c r="Z50" i="14" s="1"/>
  <c r="Y32" i="14"/>
  <c r="Y50" i="14" s="1"/>
  <c r="S48" i="14"/>
  <c r="S46" i="14"/>
  <c r="R46" i="14"/>
  <c r="S40" i="14"/>
  <c r="R40" i="14"/>
  <c r="S32" i="14"/>
  <c r="S50" i="14" s="1"/>
  <c r="R32" i="14"/>
  <c r="R48" i="14" s="1"/>
  <c r="Z46" i="2"/>
  <c r="Y46" i="2"/>
  <c r="Z40" i="2"/>
  <c r="Y40" i="2"/>
  <c r="Z32" i="2"/>
  <c r="Z50" i="2" s="1"/>
  <c r="Y32" i="2"/>
  <c r="Y50" i="2" s="1"/>
  <c r="S48" i="2"/>
  <c r="S46" i="2"/>
  <c r="R46" i="2"/>
  <c r="S40" i="2"/>
  <c r="R40" i="2"/>
  <c r="S32" i="2"/>
  <c r="R32" i="2"/>
  <c r="R50" i="2" s="1"/>
  <c r="K48" i="2"/>
  <c r="L46" i="2"/>
  <c r="K46" i="2"/>
  <c r="L40" i="2"/>
  <c r="L48" i="2" s="1"/>
  <c r="K40" i="2"/>
  <c r="L32" i="2"/>
  <c r="K32" i="2"/>
  <c r="E46" i="2"/>
  <c r="D46" i="2"/>
  <c r="E40" i="2"/>
  <c r="D40" i="2"/>
  <c r="E32" i="2"/>
  <c r="E48" i="2" s="1"/>
  <c r="D32" i="2"/>
  <c r="D48" i="2" s="1"/>
  <c r="AE46" i="1"/>
  <c r="AD46" i="1"/>
  <c r="AC46" i="1"/>
  <c r="AB46" i="1"/>
  <c r="AE40" i="1"/>
  <c r="AD40" i="1"/>
  <c r="AC40" i="1"/>
  <c r="AC48" i="1" s="1"/>
  <c r="AB40" i="1"/>
  <c r="AB48" i="1" s="1"/>
  <c r="AE32" i="1"/>
  <c r="AE48" i="1" s="1"/>
  <c r="AD32" i="1"/>
  <c r="AD50" i="1" s="1"/>
  <c r="AC32" i="1"/>
  <c r="AC50" i="1" s="1"/>
  <c r="AB32" i="1"/>
  <c r="AB50" i="1" s="1"/>
  <c r="X46" i="1"/>
  <c r="W46" i="1"/>
  <c r="V46" i="1"/>
  <c r="U46" i="1"/>
  <c r="X40" i="1"/>
  <c r="X48" i="1" s="1"/>
  <c r="W40" i="1"/>
  <c r="V40" i="1"/>
  <c r="U40" i="1"/>
  <c r="X32" i="1"/>
  <c r="X50" i="1" s="1"/>
  <c r="W32" i="1"/>
  <c r="W48" i="1" s="1"/>
  <c r="V32" i="1"/>
  <c r="V48" i="1" s="1"/>
  <c r="U32" i="1"/>
  <c r="U48" i="1" s="1"/>
  <c r="Q46" i="1"/>
  <c r="P46" i="1"/>
  <c r="O46" i="1"/>
  <c r="N46" i="1"/>
  <c r="Q40" i="1"/>
  <c r="P40" i="1"/>
  <c r="O40" i="1"/>
  <c r="O48" i="1" s="1"/>
  <c r="N40" i="1"/>
  <c r="N48" i="1" s="1"/>
  <c r="Q32" i="1"/>
  <c r="Q48" i="1" s="1"/>
  <c r="P32" i="1"/>
  <c r="P50" i="1" s="1"/>
  <c r="O32" i="1"/>
  <c r="O50" i="1" s="1"/>
  <c r="N32" i="1"/>
  <c r="N50" i="1" s="1"/>
  <c r="D101" i="13"/>
  <c r="D100" i="13"/>
  <c r="D98" i="13"/>
  <c r="D97" i="13"/>
  <c r="D95" i="13"/>
  <c r="D94" i="13"/>
  <c r="D92" i="13"/>
  <c r="D91" i="13"/>
  <c r="D89" i="13"/>
  <c r="D88" i="13"/>
  <c r="D86" i="13"/>
  <c r="D85" i="13"/>
  <c r="D83" i="13"/>
  <c r="D82" i="13"/>
  <c r="D80" i="13"/>
  <c r="D79" i="13"/>
  <c r="D77" i="13"/>
  <c r="D76" i="13"/>
  <c r="D74" i="13"/>
  <c r="D73" i="13"/>
  <c r="D71" i="13"/>
  <c r="D70" i="13"/>
  <c r="D68" i="13"/>
  <c r="D67" i="13"/>
  <c r="D65" i="13"/>
  <c r="D64" i="13"/>
  <c r="D62" i="13"/>
  <c r="D61" i="13"/>
  <c r="D59" i="13"/>
  <c r="D58" i="13"/>
  <c r="C101" i="13"/>
  <c r="C100" i="13"/>
  <c r="C98" i="13"/>
  <c r="C97" i="13"/>
  <c r="C95" i="13"/>
  <c r="C94" i="13"/>
  <c r="C92" i="13"/>
  <c r="C91" i="13"/>
  <c r="C89" i="13"/>
  <c r="C88" i="13"/>
  <c r="C86" i="13"/>
  <c r="C85" i="13"/>
  <c r="C83" i="13"/>
  <c r="C82" i="13"/>
  <c r="C80" i="13"/>
  <c r="C79" i="13"/>
  <c r="C77" i="13"/>
  <c r="C76" i="13"/>
  <c r="C74" i="13"/>
  <c r="C73" i="13"/>
  <c r="C71" i="13"/>
  <c r="C70" i="13"/>
  <c r="P114" i="23"/>
  <c r="F26" i="23"/>
  <c r="O48" i="23"/>
  <c r="N15" i="23"/>
  <c r="S115" i="23"/>
  <c r="J28" i="23"/>
  <c r="G38" i="23"/>
  <c r="R103" i="23"/>
  <c r="D38" i="23"/>
  <c r="N70" i="23"/>
  <c r="P37" i="23"/>
  <c r="J72" i="23"/>
  <c r="S103" i="23"/>
  <c r="I70" i="23"/>
  <c r="P38" i="23"/>
  <c r="R27" i="23"/>
  <c r="O70" i="23"/>
  <c r="K37" i="23"/>
  <c r="E28" i="23"/>
  <c r="F48" i="23"/>
  <c r="F27" i="23"/>
  <c r="O38" i="23"/>
  <c r="E15" i="23"/>
  <c r="R15" i="23"/>
  <c r="H70" i="23"/>
  <c r="N48" i="23"/>
  <c r="S59" i="23"/>
  <c r="G92" i="23"/>
  <c r="Q4" i="23"/>
  <c r="L104" i="23"/>
  <c r="F92" i="23"/>
  <c r="M26" i="23"/>
  <c r="O26" i="23"/>
  <c r="G26" i="23"/>
  <c r="M103" i="23"/>
  <c r="D114" i="23"/>
  <c r="P104" i="23"/>
  <c r="E103" i="23"/>
  <c r="L81" i="23"/>
  <c r="G4" i="23"/>
  <c r="P103" i="23"/>
  <c r="O104" i="23"/>
  <c r="H103" i="23"/>
  <c r="R114" i="23"/>
  <c r="H26" i="23"/>
  <c r="R37" i="23"/>
  <c r="A70" i="23"/>
  <c r="J15" i="23"/>
  <c r="O37" i="23"/>
  <c r="I15" i="23"/>
  <c r="K71" i="23"/>
  <c r="D48" i="23"/>
  <c r="K48" i="23"/>
  <c r="N114" i="23"/>
  <c r="E114" i="23"/>
  <c r="F103" i="23"/>
  <c r="E70" i="23"/>
  <c r="G48" i="23"/>
  <c r="P71" i="23"/>
  <c r="Q26" i="23"/>
  <c r="K70" i="23"/>
  <c r="J37" i="23"/>
  <c r="P70" i="23"/>
  <c r="S38" i="23"/>
  <c r="Q70" i="23"/>
  <c r="O15" i="23"/>
  <c r="Q114" i="23"/>
  <c r="F114" i="23"/>
  <c r="K103" i="23"/>
  <c r="J27" i="23"/>
  <c r="M104" i="23"/>
  <c r="K104" i="23"/>
  <c r="K38" i="23"/>
  <c r="G103" i="23"/>
  <c r="F37" i="23"/>
  <c r="E48" i="23"/>
  <c r="G15" i="23"/>
  <c r="F38" i="23"/>
  <c r="J81" i="23"/>
  <c r="Q15" i="23"/>
  <c r="G70" i="23"/>
  <c r="N92" i="23"/>
  <c r="L103" i="23"/>
  <c r="S72" i="23"/>
  <c r="G59" i="23"/>
  <c r="Q48" i="23"/>
  <c r="S26" i="23"/>
  <c r="I27" i="23"/>
  <c r="L4" i="23"/>
  <c r="L37" i="23"/>
  <c r="D37" i="23"/>
  <c r="M27" i="23"/>
  <c r="Q103" i="23"/>
  <c r="L70" i="23"/>
  <c r="I71" i="23"/>
  <c r="R26" i="23"/>
  <c r="I114" i="23"/>
  <c r="E4" i="23"/>
  <c r="L26" i="23"/>
  <c r="S70" i="23"/>
  <c r="R92" i="23"/>
  <c r="H27" i="23"/>
  <c r="J70" i="23"/>
  <c r="E59" i="23"/>
  <c r="I103" i="23"/>
  <c r="R70" i="23"/>
  <c r="F15" i="23"/>
  <c r="H38" i="23"/>
  <c r="D70" i="23"/>
  <c r="E26" i="23"/>
  <c r="H114" i="23"/>
  <c r="S92" i="23"/>
  <c r="G71" i="23"/>
  <c r="A114" i="23"/>
  <c r="G37" i="23"/>
  <c r="M70" i="23"/>
  <c r="J38" i="23"/>
  <c r="I38" i="23"/>
  <c r="A48" i="23"/>
  <c r="S4" i="23"/>
  <c r="S37" i="23"/>
  <c r="G72" i="23"/>
  <c r="O114" i="23"/>
  <c r="J103" i="23"/>
  <c r="P48" i="23"/>
  <c r="H37" i="23"/>
  <c r="I26" i="23"/>
  <c r="P26" i="23"/>
  <c r="S48" i="23"/>
  <c r="F70" i="23"/>
  <c r="N37" i="23"/>
  <c r="M92" i="23"/>
  <c r="A92" i="23"/>
  <c r="O103" i="23"/>
  <c r="S15" i="23"/>
  <c r="D103" i="23"/>
  <c r="E37" i="23"/>
  <c r="A37" i="23"/>
  <c r="R38" i="23"/>
  <c r="R48" i="23"/>
  <c r="Q37" i="23"/>
  <c r="G115" i="23"/>
  <c r="I37" i="23"/>
  <c r="O81" i="23"/>
  <c r="K4" i="23"/>
  <c r="M37" i="23"/>
  <c r="M114" i="23"/>
  <c r="D26" i="23"/>
  <c r="M115" i="23"/>
  <c r="A38" i="23" l="1"/>
  <c r="A39" i="23" s="1"/>
  <c r="A40" i="23" s="1"/>
  <c r="A41" i="23" s="1"/>
  <c r="A42" i="23" s="1"/>
  <c r="A49" i="23"/>
  <c r="A50" i="23" s="1"/>
  <c r="A51" i="23" s="1"/>
  <c r="A52" i="23" s="1"/>
  <c r="A53" i="23" s="1"/>
  <c r="A71" i="23"/>
  <c r="A72" i="23" s="1"/>
  <c r="A73" i="23" s="1"/>
  <c r="A74" i="23" s="1"/>
  <c r="A75" i="23" s="1"/>
  <c r="A93" i="23"/>
  <c r="A94" i="23" s="1"/>
  <c r="A95" i="23" s="1"/>
  <c r="A96" i="23" s="1"/>
  <c r="A97" i="23" s="1"/>
  <c r="T37" i="23"/>
  <c r="T70" i="23"/>
  <c r="A115" i="23"/>
  <c r="A116" i="23" s="1"/>
  <c r="A117" i="23" s="1"/>
  <c r="A118" i="23" s="1"/>
  <c r="A119" i="23" s="1"/>
  <c r="U29" i="23"/>
  <c r="U73" i="23"/>
  <c r="A27" i="35"/>
  <c r="A27" i="34"/>
  <c r="A27" i="33"/>
  <c r="A27" i="32"/>
  <c r="A27" i="31"/>
  <c r="A27" i="30"/>
  <c r="A27" i="27"/>
  <c r="A27" i="28"/>
  <c r="A27" i="26"/>
  <c r="A27" i="25"/>
  <c r="F15" i="22"/>
  <c r="B29" i="35"/>
  <c r="B29" i="34"/>
  <c r="B29" i="33"/>
  <c r="B29" i="32"/>
  <c r="B29" i="30"/>
  <c r="B29" i="28"/>
  <c r="B29" i="31"/>
  <c r="B29" i="26"/>
  <c r="B29" i="27"/>
  <c r="B29" i="25"/>
  <c r="F16" i="22"/>
  <c r="A21" i="35"/>
  <c r="A21" i="33"/>
  <c r="D29" i="33" s="1"/>
  <c r="A21" i="32"/>
  <c r="A21" i="34"/>
  <c r="A21" i="31"/>
  <c r="A21" i="28"/>
  <c r="A21" i="30"/>
  <c r="A21" i="27"/>
  <c r="D29" i="27" s="1"/>
  <c r="A21" i="26"/>
  <c r="D29" i="26" s="1"/>
  <c r="F12" i="22"/>
  <c r="G16" i="22"/>
  <c r="B23" i="35"/>
  <c r="B23" i="34"/>
  <c r="B23" i="32"/>
  <c r="B23" i="33"/>
  <c r="B23" i="31"/>
  <c r="B23" i="26"/>
  <c r="B23" i="30"/>
  <c r="B23" i="28"/>
  <c r="B23" i="27"/>
  <c r="B23" i="25"/>
  <c r="F13" i="22"/>
  <c r="U5" i="23"/>
  <c r="U82" i="23"/>
  <c r="AC120" i="25"/>
  <c r="AC121" i="25" s="1"/>
  <c r="E39" i="25" s="1"/>
  <c r="F39" i="25" s="1"/>
  <c r="F38" i="28"/>
  <c r="A25" i="35"/>
  <c r="A25" i="33"/>
  <c r="A25" i="34"/>
  <c r="A25" i="32"/>
  <c r="A25" i="31"/>
  <c r="A25" i="28"/>
  <c r="A25" i="27"/>
  <c r="A25" i="30"/>
  <c r="A25" i="26"/>
  <c r="A25" i="25"/>
  <c r="F14" i="22"/>
  <c r="B25" i="35"/>
  <c r="B25" i="34"/>
  <c r="B25" i="33"/>
  <c r="B25" i="32"/>
  <c r="B25" i="31"/>
  <c r="B25" i="30"/>
  <c r="B25" i="27"/>
  <c r="B25" i="26"/>
  <c r="B25" i="28"/>
  <c r="B25" i="25"/>
  <c r="U60" i="23"/>
  <c r="U16" i="23"/>
  <c r="U39" i="23"/>
  <c r="U116" i="23"/>
  <c r="M49" i="25"/>
  <c r="F38" i="25"/>
  <c r="F38" i="26"/>
  <c r="U93" i="23"/>
  <c r="U105" i="23"/>
  <c r="E51" i="24"/>
  <c r="S46" i="24"/>
  <c r="D51" i="25"/>
  <c r="B27" i="35"/>
  <c r="B27" i="34"/>
  <c r="B27" i="33"/>
  <c r="B27" i="32"/>
  <c r="B27" i="31"/>
  <c r="B27" i="30"/>
  <c r="B27" i="28"/>
  <c r="B27" i="27"/>
  <c r="B27" i="26"/>
  <c r="I90" i="25"/>
  <c r="F37" i="25"/>
  <c r="G15" i="22"/>
  <c r="I135" i="25"/>
  <c r="B21" i="35"/>
  <c r="B21" i="34"/>
  <c r="B21" i="33"/>
  <c r="B21" i="32"/>
  <c r="B21" i="31"/>
  <c r="B21" i="30"/>
  <c r="B21" i="28"/>
  <c r="B21" i="27"/>
  <c r="B21" i="26"/>
  <c r="B21" i="25"/>
  <c r="A23" i="35"/>
  <c r="A23" i="34"/>
  <c r="A23" i="32"/>
  <c r="A23" i="33"/>
  <c r="A23" i="31"/>
  <c r="A23" i="30"/>
  <c r="A23" i="27"/>
  <c r="A23" i="28"/>
  <c r="A23" i="26"/>
  <c r="A23" i="25"/>
  <c r="D29" i="25" s="1"/>
  <c r="A29" i="35"/>
  <c r="A29" i="34"/>
  <c r="A29" i="33"/>
  <c r="A29" i="31"/>
  <c r="A29" i="32"/>
  <c r="A29" i="30"/>
  <c r="A29" i="27"/>
  <c r="A29" i="28"/>
  <c r="A29" i="25"/>
  <c r="A29" i="26"/>
  <c r="U49" i="23"/>
  <c r="S47" i="24"/>
  <c r="F60" i="25"/>
  <c r="D35" i="25" s="1"/>
  <c r="H51" i="24"/>
  <c r="S51" i="24" s="1"/>
  <c r="C49" i="25"/>
  <c r="J51" i="24"/>
  <c r="S50" i="24"/>
  <c r="I60" i="25"/>
  <c r="F75" i="25"/>
  <c r="D36" i="25" s="1"/>
  <c r="F36" i="25" s="1"/>
  <c r="F36" i="26"/>
  <c r="AC90" i="26"/>
  <c r="AC91" i="26" s="1"/>
  <c r="E37" i="26" s="1"/>
  <c r="M51" i="24"/>
  <c r="AC60" i="25"/>
  <c r="AC61" i="25" s="1"/>
  <c r="E35" i="25" s="1"/>
  <c r="I90" i="26"/>
  <c r="I60" i="27"/>
  <c r="N51" i="24"/>
  <c r="S48" i="24"/>
  <c r="I105" i="25"/>
  <c r="F135" i="25"/>
  <c r="D40" i="25" s="1"/>
  <c r="F40" i="25" s="1"/>
  <c r="B50" i="26"/>
  <c r="C51" i="26"/>
  <c r="F105" i="27"/>
  <c r="D38" i="27" s="1"/>
  <c r="F38" i="27" s="1"/>
  <c r="I120" i="25"/>
  <c r="F40" i="26"/>
  <c r="F90" i="27"/>
  <c r="D37" i="27" s="1"/>
  <c r="F37" i="27" s="1"/>
  <c r="B49" i="26"/>
  <c r="I75" i="26"/>
  <c r="F90" i="26"/>
  <c r="D37" i="26" s="1"/>
  <c r="I135" i="26"/>
  <c r="AC150" i="25"/>
  <c r="AC151" i="25" s="1"/>
  <c r="E41" i="25" s="1"/>
  <c r="F41" i="25" s="1"/>
  <c r="M51" i="26"/>
  <c r="D52" i="26"/>
  <c r="AC135" i="26"/>
  <c r="AC136" i="26" s="1"/>
  <c r="E40" i="26" s="1"/>
  <c r="F39" i="27"/>
  <c r="C53" i="28"/>
  <c r="B52" i="28"/>
  <c r="F60" i="27"/>
  <c r="D35" i="27" s="1"/>
  <c r="I75" i="27"/>
  <c r="I75" i="28"/>
  <c r="I105" i="26"/>
  <c r="M51" i="27"/>
  <c r="D52" i="27"/>
  <c r="AC150" i="26"/>
  <c r="AC151" i="26" s="1"/>
  <c r="E41" i="26" s="1"/>
  <c r="F41" i="26" s="1"/>
  <c r="F60" i="30"/>
  <c r="D35" i="30" s="1"/>
  <c r="F35" i="30" s="1"/>
  <c r="M50" i="27"/>
  <c r="I135" i="27"/>
  <c r="AC135" i="27"/>
  <c r="AC136" i="27" s="1"/>
  <c r="E40" i="27" s="1"/>
  <c r="AC90" i="28"/>
  <c r="AC91" i="28" s="1"/>
  <c r="E37" i="28" s="1"/>
  <c r="AC60" i="27"/>
  <c r="AC61" i="27" s="1"/>
  <c r="E35" i="27" s="1"/>
  <c r="F75" i="27"/>
  <c r="D36" i="27" s="1"/>
  <c r="F35" i="28"/>
  <c r="F120" i="26"/>
  <c r="D39" i="26" s="1"/>
  <c r="F39" i="26" s="1"/>
  <c r="C50" i="27"/>
  <c r="AC150" i="27"/>
  <c r="AC151" i="27" s="1"/>
  <c r="E41" i="27" s="1"/>
  <c r="F41" i="27" s="1"/>
  <c r="AC60" i="28"/>
  <c r="AC61" i="28" s="1"/>
  <c r="E35" i="28" s="1"/>
  <c r="I90" i="28"/>
  <c r="F37" i="28"/>
  <c r="F135" i="27"/>
  <c r="D40" i="27" s="1"/>
  <c r="F40" i="27" s="1"/>
  <c r="AC120" i="28"/>
  <c r="AC121" i="28" s="1"/>
  <c r="E39" i="28" s="1"/>
  <c r="F39" i="28" s="1"/>
  <c r="I135" i="30"/>
  <c r="F41" i="30"/>
  <c r="AC75" i="27"/>
  <c r="AC76" i="27" s="1"/>
  <c r="E36" i="27" s="1"/>
  <c r="F40" i="30"/>
  <c r="AC90" i="31"/>
  <c r="AC91" i="31" s="1"/>
  <c r="E37" i="31" s="1"/>
  <c r="I120" i="27"/>
  <c r="D54" i="28"/>
  <c r="M53" i="28"/>
  <c r="I60" i="28"/>
  <c r="AC105" i="28"/>
  <c r="AC106" i="28" s="1"/>
  <c r="E38" i="28" s="1"/>
  <c r="AC135" i="28"/>
  <c r="AC136" i="28" s="1"/>
  <c r="E40" i="28" s="1"/>
  <c r="C49" i="31"/>
  <c r="B48" i="31"/>
  <c r="F60" i="31"/>
  <c r="D35" i="31" s="1"/>
  <c r="AC75" i="31"/>
  <c r="AC76" i="31" s="1"/>
  <c r="E36" i="31" s="1"/>
  <c r="I105" i="28"/>
  <c r="F75" i="31"/>
  <c r="D36" i="31" s="1"/>
  <c r="F36" i="31" s="1"/>
  <c r="F135" i="28"/>
  <c r="D40" i="28" s="1"/>
  <c r="F40" i="28" s="1"/>
  <c r="F120" i="30"/>
  <c r="D39" i="30" s="1"/>
  <c r="F39" i="30" s="1"/>
  <c r="AC75" i="28"/>
  <c r="AC76" i="28" s="1"/>
  <c r="E36" i="28" s="1"/>
  <c r="F36" i="28" s="1"/>
  <c r="F105" i="30"/>
  <c r="D38" i="30" s="1"/>
  <c r="F38" i="30" s="1"/>
  <c r="AC120" i="30"/>
  <c r="AC121" i="30" s="1"/>
  <c r="E39" i="30" s="1"/>
  <c r="M49" i="30"/>
  <c r="D50" i="30"/>
  <c r="I60" i="31"/>
  <c r="I150" i="32"/>
  <c r="AC60" i="32"/>
  <c r="AC61" i="32" s="1"/>
  <c r="E35" i="32" s="1"/>
  <c r="F90" i="31"/>
  <c r="D37" i="31" s="1"/>
  <c r="F37" i="31" s="1"/>
  <c r="B49" i="32"/>
  <c r="I75" i="30"/>
  <c r="F90" i="30"/>
  <c r="D37" i="30" s="1"/>
  <c r="I75" i="31"/>
  <c r="AC75" i="30"/>
  <c r="AC76" i="30" s="1"/>
  <c r="E36" i="30" s="1"/>
  <c r="F36" i="30" s="1"/>
  <c r="F120" i="31"/>
  <c r="D39" i="31" s="1"/>
  <c r="F39" i="31" s="1"/>
  <c r="F105" i="33"/>
  <c r="D38" i="33" s="1"/>
  <c r="C48" i="30"/>
  <c r="AC90" i="30"/>
  <c r="AC91" i="30" s="1"/>
  <c r="E37" i="30" s="1"/>
  <c r="F150" i="31"/>
  <c r="D41" i="31" s="1"/>
  <c r="F41" i="31" s="1"/>
  <c r="AC90" i="32"/>
  <c r="AC91" i="32" s="1"/>
  <c r="E37" i="32" s="1"/>
  <c r="M50" i="31"/>
  <c r="D51" i="31"/>
  <c r="F150" i="32"/>
  <c r="D41" i="32" s="1"/>
  <c r="F41" i="32" s="1"/>
  <c r="F35" i="33"/>
  <c r="AC75" i="33"/>
  <c r="AC76" i="33" s="1"/>
  <c r="E36" i="33" s="1"/>
  <c r="F37" i="33"/>
  <c r="AC150" i="31"/>
  <c r="AC151" i="31" s="1"/>
  <c r="E41" i="31" s="1"/>
  <c r="F40" i="32"/>
  <c r="F105" i="31"/>
  <c r="D38" i="31" s="1"/>
  <c r="F38" i="31" s="1"/>
  <c r="D50" i="32"/>
  <c r="M49" i="32"/>
  <c r="I105" i="32"/>
  <c r="I135" i="32"/>
  <c r="F60" i="32"/>
  <c r="D35" i="32" s="1"/>
  <c r="F35" i="32" s="1"/>
  <c r="AC105" i="32"/>
  <c r="AC106" i="32" s="1"/>
  <c r="E38" i="32" s="1"/>
  <c r="B49" i="33"/>
  <c r="C50" i="33"/>
  <c r="F36" i="33"/>
  <c r="I90" i="33"/>
  <c r="AC60" i="31"/>
  <c r="AC61" i="31" s="1"/>
  <c r="E35" i="31" s="1"/>
  <c r="AC120" i="31"/>
  <c r="AC121" i="31" s="1"/>
  <c r="E39" i="31" s="1"/>
  <c r="I105" i="31"/>
  <c r="F135" i="31"/>
  <c r="D40" i="31" s="1"/>
  <c r="F40" i="31" s="1"/>
  <c r="I75" i="32"/>
  <c r="I90" i="31"/>
  <c r="I135" i="31"/>
  <c r="F90" i="32"/>
  <c r="D37" i="32" s="1"/>
  <c r="F37" i="32" s="1"/>
  <c r="I60" i="32"/>
  <c r="I90" i="32"/>
  <c r="AC105" i="33"/>
  <c r="AC106" i="33" s="1"/>
  <c r="E38" i="33" s="1"/>
  <c r="AC135" i="33"/>
  <c r="AC136" i="33" s="1"/>
  <c r="E40" i="33" s="1"/>
  <c r="F40" i="33" s="1"/>
  <c r="C49" i="34"/>
  <c r="AC75" i="34"/>
  <c r="AC76" i="34" s="1"/>
  <c r="E36" i="34" s="1"/>
  <c r="F36" i="34" s="1"/>
  <c r="F37" i="34"/>
  <c r="D49" i="34"/>
  <c r="M48" i="34"/>
  <c r="I150" i="33"/>
  <c r="F60" i="34"/>
  <c r="D35" i="34" s="1"/>
  <c r="F35" i="34" s="1"/>
  <c r="F120" i="33"/>
  <c r="D39" i="33" s="1"/>
  <c r="F39" i="33" s="1"/>
  <c r="I60" i="34"/>
  <c r="F105" i="32"/>
  <c r="D38" i="32" s="1"/>
  <c r="AC135" i="32"/>
  <c r="AC136" i="32" s="1"/>
  <c r="E40" i="32" s="1"/>
  <c r="D51" i="33"/>
  <c r="I75" i="33"/>
  <c r="F38" i="34"/>
  <c r="F150" i="33"/>
  <c r="D41" i="33" s="1"/>
  <c r="I135" i="33"/>
  <c r="AC150" i="33"/>
  <c r="AC151" i="33" s="1"/>
  <c r="E41" i="33" s="1"/>
  <c r="I90" i="34"/>
  <c r="AC60" i="34"/>
  <c r="AC61" i="34" s="1"/>
  <c r="E35" i="34" s="1"/>
  <c r="I75" i="34"/>
  <c r="F150" i="34"/>
  <c r="D41" i="34" s="1"/>
  <c r="F41" i="34" s="1"/>
  <c r="AC120" i="34"/>
  <c r="AC121" i="34" s="1"/>
  <c r="E39" i="34" s="1"/>
  <c r="AC150" i="34"/>
  <c r="AC151" i="34" s="1"/>
  <c r="E41" i="34" s="1"/>
  <c r="B48" i="35"/>
  <c r="C49" i="35"/>
  <c r="F36" i="35"/>
  <c r="F41" i="35"/>
  <c r="F120" i="34"/>
  <c r="D39" i="34" s="1"/>
  <c r="I120" i="34"/>
  <c r="I105" i="34"/>
  <c r="M48" i="35"/>
  <c r="D49" i="35"/>
  <c r="L48" i="4"/>
  <c r="Y50" i="4"/>
  <c r="AG50" i="4"/>
  <c r="Z50" i="4"/>
  <c r="R50" i="4"/>
  <c r="Y48" i="4"/>
  <c r="K50" i="4"/>
  <c r="S48" i="4"/>
  <c r="AF48" i="4"/>
  <c r="AG48" i="4"/>
  <c r="S50" i="4"/>
  <c r="D48" i="4"/>
  <c r="E48" i="4"/>
  <c r="R48" i="4"/>
  <c r="R50" i="14"/>
  <c r="AF50" i="14"/>
  <c r="AG50" i="14"/>
  <c r="K50" i="2"/>
  <c r="L50" i="2"/>
  <c r="S50" i="2"/>
  <c r="R48" i="2"/>
  <c r="E50" i="2"/>
  <c r="Y48" i="2"/>
  <c r="D50" i="2"/>
  <c r="Z48" i="2"/>
  <c r="AE50" i="1"/>
  <c r="U50" i="1"/>
  <c r="V50" i="1"/>
  <c r="P48" i="1"/>
  <c r="W50" i="1"/>
  <c r="AD48" i="1"/>
  <c r="Q50" i="1"/>
  <c r="AI17" i="12"/>
  <c r="AI17" i="10"/>
  <c r="AA46" i="7"/>
  <c r="AB46" i="7"/>
  <c r="AC46" i="7"/>
  <c r="AA40" i="7"/>
  <c r="AB40" i="7"/>
  <c r="AB50" i="7" s="1"/>
  <c r="AC40" i="7"/>
  <c r="AA32" i="7"/>
  <c r="AA50" i="7" s="1"/>
  <c r="AB32" i="7"/>
  <c r="AB48" i="7" s="1"/>
  <c r="Z32" i="7"/>
  <c r="AI17" i="7"/>
  <c r="AH17" i="6"/>
  <c r="AI17" i="5"/>
  <c r="AI17" i="14"/>
  <c r="AF17" i="2"/>
  <c r="AI17" i="1"/>
  <c r="AH44" i="9"/>
  <c r="AH43" i="9"/>
  <c r="AH42" i="9"/>
  <c r="AH45" i="9"/>
  <c r="AI34" i="1"/>
  <c r="AI26" i="1"/>
  <c r="AI34" i="14"/>
  <c r="AF34" i="2"/>
  <c r="AI35" i="1"/>
  <c r="AI36" i="1"/>
  <c r="AI37" i="1"/>
  <c r="AI38" i="1"/>
  <c r="AI39" i="1"/>
  <c r="AI20" i="1"/>
  <c r="AC46" i="12"/>
  <c r="AD46" i="12"/>
  <c r="AC40" i="12"/>
  <c r="AD40" i="12"/>
  <c r="AC32" i="12"/>
  <c r="AC50" i="12" s="1"/>
  <c r="AD32" i="12"/>
  <c r="AH17" i="11"/>
  <c r="AC46" i="11"/>
  <c r="AD46" i="11"/>
  <c r="AC40" i="11"/>
  <c r="AD40" i="11"/>
  <c r="AE40" i="11"/>
  <c r="AC32" i="11"/>
  <c r="AC48" i="11" s="1"/>
  <c r="AD32" i="11"/>
  <c r="AE32" i="11"/>
  <c r="AF32" i="11"/>
  <c r="Y46" i="10"/>
  <c r="Z46" i="10"/>
  <c r="Z48" i="10"/>
  <c r="Y50" i="10"/>
  <c r="Y40" i="10"/>
  <c r="Z40" i="10"/>
  <c r="Y32" i="10"/>
  <c r="Y48" i="10" s="1"/>
  <c r="Z32" i="10"/>
  <c r="Z50" i="10" s="1"/>
  <c r="AH17" i="9"/>
  <c r="AB46" i="9"/>
  <c r="AC46" i="9"/>
  <c r="AA46" i="9"/>
  <c r="AB40" i="9"/>
  <c r="AC40" i="9"/>
  <c r="AC50" i="9" s="1"/>
  <c r="AB32" i="9"/>
  <c r="AB48" i="9" s="1"/>
  <c r="AC32" i="9"/>
  <c r="AC48" i="9" s="1"/>
  <c r="AI17" i="8"/>
  <c r="AD46" i="8"/>
  <c r="AE46" i="8"/>
  <c r="AD48" i="8"/>
  <c r="AD40" i="8"/>
  <c r="AD50" i="8" s="1"/>
  <c r="AE40" i="8"/>
  <c r="AD32" i="8"/>
  <c r="AE32" i="8"/>
  <c r="AE48" i="8" s="1"/>
  <c r="AB46" i="6"/>
  <c r="AC46" i="6"/>
  <c r="AB48" i="6"/>
  <c r="AB40" i="6"/>
  <c r="AC40" i="6"/>
  <c r="AC50" i="6" s="1"/>
  <c r="AB32" i="6"/>
  <c r="AC32" i="6"/>
  <c r="AC48" i="6" s="1"/>
  <c r="AD46" i="5"/>
  <c r="AE46" i="5"/>
  <c r="AD48" i="5"/>
  <c r="AE48" i="5"/>
  <c r="AF40" i="5"/>
  <c r="AD40" i="5"/>
  <c r="AE40" i="5"/>
  <c r="AD32" i="5"/>
  <c r="AE32" i="5"/>
  <c r="AE50" i="5" s="1"/>
  <c r="AH17" i="4"/>
  <c r="AA46" i="4"/>
  <c r="AB46" i="4"/>
  <c r="AA40" i="4"/>
  <c r="AB40" i="4"/>
  <c r="AA32" i="4"/>
  <c r="AA50" i="4" s="1"/>
  <c r="AB32" i="4"/>
  <c r="AB48" i="4" s="1"/>
  <c r="AE46" i="14"/>
  <c r="AE40" i="14"/>
  <c r="AE32" i="14"/>
  <c r="AG32" i="1"/>
  <c r="AG50" i="1" s="1"/>
  <c r="AG40" i="1"/>
  <c r="AG46" i="1"/>
  <c r="AD46" i="2"/>
  <c r="AE46" i="2"/>
  <c r="AD40" i="2"/>
  <c r="AE40" i="2"/>
  <c r="AD32" i="2"/>
  <c r="AD48" i="2" s="1"/>
  <c r="AE32" i="2"/>
  <c r="C8" i="2"/>
  <c r="AH44" i="6"/>
  <c r="AI18" i="5"/>
  <c r="AI19" i="5"/>
  <c r="AI20" i="5"/>
  <c r="AI21" i="5"/>
  <c r="AI22" i="5"/>
  <c r="AI23" i="5"/>
  <c r="AI24" i="5"/>
  <c r="AI25" i="5"/>
  <c r="AI26" i="5"/>
  <c r="AI27" i="5"/>
  <c r="AI28" i="5"/>
  <c r="AI29" i="5"/>
  <c r="AI30" i="5"/>
  <c r="AI31" i="5"/>
  <c r="A17" i="2"/>
  <c r="F32" i="2"/>
  <c r="G32" i="2"/>
  <c r="H32" i="2"/>
  <c r="I32" i="2"/>
  <c r="J32" i="2"/>
  <c r="M32" i="2"/>
  <c r="N32" i="2"/>
  <c r="O32" i="2"/>
  <c r="P32" i="2"/>
  <c r="Q32" i="2"/>
  <c r="T32" i="2"/>
  <c r="U32" i="2"/>
  <c r="V32" i="2"/>
  <c r="W32" i="2"/>
  <c r="X32" i="2"/>
  <c r="AA32" i="2"/>
  <c r="AB32" i="2"/>
  <c r="AC32" i="2"/>
  <c r="AH46" i="12"/>
  <c r="AI43" i="12"/>
  <c r="AI44" i="12"/>
  <c r="AI45" i="12"/>
  <c r="AI42" i="12"/>
  <c r="AH40" i="12"/>
  <c r="AI35" i="12"/>
  <c r="AI36" i="12"/>
  <c r="AI37" i="12"/>
  <c r="AI38" i="12"/>
  <c r="AI39" i="12"/>
  <c r="AI34" i="12"/>
  <c r="AH32" i="12"/>
  <c r="AI18" i="12"/>
  <c r="AI19" i="12"/>
  <c r="AI20" i="12"/>
  <c r="AI21" i="12"/>
  <c r="AI22" i="12"/>
  <c r="AI23" i="12"/>
  <c r="AI24" i="12"/>
  <c r="AI25" i="12"/>
  <c r="AI26" i="12"/>
  <c r="AI27" i="12"/>
  <c r="AI28" i="12"/>
  <c r="AI29" i="12"/>
  <c r="AI30" i="12"/>
  <c r="AI31" i="12"/>
  <c r="AH46" i="10"/>
  <c r="AH18" i="11"/>
  <c r="AH19" i="11"/>
  <c r="AH20" i="11"/>
  <c r="AH21" i="11"/>
  <c r="AH22" i="11"/>
  <c r="AH23" i="11"/>
  <c r="AH24" i="11"/>
  <c r="AH25" i="11"/>
  <c r="AH26" i="11"/>
  <c r="AH27" i="11"/>
  <c r="AH28" i="11"/>
  <c r="AH29" i="11"/>
  <c r="AH30" i="11"/>
  <c r="AH31" i="11"/>
  <c r="AG32" i="11"/>
  <c r="AG46" i="11"/>
  <c r="AG40" i="11"/>
  <c r="AH43" i="11"/>
  <c r="AH44" i="11"/>
  <c r="AH45" i="11"/>
  <c r="AH42" i="11"/>
  <c r="AH35" i="11"/>
  <c r="AH36" i="11"/>
  <c r="AH37" i="11"/>
  <c r="AH38" i="11"/>
  <c r="AH39" i="11"/>
  <c r="AH34" i="11"/>
  <c r="AI43" i="10"/>
  <c r="AI44" i="10"/>
  <c r="AI45" i="10"/>
  <c r="AI42" i="10"/>
  <c r="AH40" i="10"/>
  <c r="AI35" i="10"/>
  <c r="AI36" i="10"/>
  <c r="AI37" i="10"/>
  <c r="AI38" i="10"/>
  <c r="AI39" i="10"/>
  <c r="AI34" i="10"/>
  <c r="AI18" i="10"/>
  <c r="AI19" i="10"/>
  <c r="AI20" i="10"/>
  <c r="AI21" i="10"/>
  <c r="AI22" i="10"/>
  <c r="AI23" i="10"/>
  <c r="AI24" i="10"/>
  <c r="AI25" i="10"/>
  <c r="AI26" i="10"/>
  <c r="AI27" i="10"/>
  <c r="AI28" i="10"/>
  <c r="AI29" i="10"/>
  <c r="AI30" i="10"/>
  <c r="AI31" i="10"/>
  <c r="AH32" i="10"/>
  <c r="AH48" i="10" s="1"/>
  <c r="AH35" i="9"/>
  <c r="AH36" i="9"/>
  <c r="AH37" i="9"/>
  <c r="AH38" i="9"/>
  <c r="AH39" i="9"/>
  <c r="AH34" i="9"/>
  <c r="AG32" i="9"/>
  <c r="AH18" i="9"/>
  <c r="AH19" i="9"/>
  <c r="AH20" i="9"/>
  <c r="AH21" i="9"/>
  <c r="AH22" i="9"/>
  <c r="AH23" i="9"/>
  <c r="AH24" i="9"/>
  <c r="AH25" i="9"/>
  <c r="AH26" i="9"/>
  <c r="AH27" i="9"/>
  <c r="AH28" i="9"/>
  <c r="AH29" i="9"/>
  <c r="AH30" i="9"/>
  <c r="AH31" i="9"/>
  <c r="AG46" i="9"/>
  <c r="AG40" i="9"/>
  <c r="AG50" i="9" s="1"/>
  <c r="AH46" i="8"/>
  <c r="AI43" i="8"/>
  <c r="AI44" i="8"/>
  <c r="AI45" i="8"/>
  <c r="AI42" i="8"/>
  <c r="AH40" i="8"/>
  <c r="AI35" i="8"/>
  <c r="AI36" i="8"/>
  <c r="AI37" i="8"/>
  <c r="AI38" i="8"/>
  <c r="AI39" i="8"/>
  <c r="AI34" i="8"/>
  <c r="AI18" i="8"/>
  <c r="AI19" i="8"/>
  <c r="AI20" i="8"/>
  <c r="AI21" i="8"/>
  <c r="AI22" i="8"/>
  <c r="AI23" i="8"/>
  <c r="AI24" i="8"/>
  <c r="AI25" i="8"/>
  <c r="AI26" i="8"/>
  <c r="AI27" i="8"/>
  <c r="AI28" i="8"/>
  <c r="AI29" i="8"/>
  <c r="AI30" i="8"/>
  <c r="AI31" i="8"/>
  <c r="AH32" i="8"/>
  <c r="AH50" i="8" s="1"/>
  <c r="AH46" i="7"/>
  <c r="AI43" i="7"/>
  <c r="AI44" i="7"/>
  <c r="AI45" i="7"/>
  <c r="AI42" i="7"/>
  <c r="AH40" i="7"/>
  <c r="AI35" i="7"/>
  <c r="AI36" i="7"/>
  <c r="AI37" i="7"/>
  <c r="AI38" i="7"/>
  <c r="AI39" i="7"/>
  <c r="AI34" i="7"/>
  <c r="AI27" i="7"/>
  <c r="AH32" i="7"/>
  <c r="AH48" i="7" s="1"/>
  <c r="AI18" i="7"/>
  <c r="AI19" i="7"/>
  <c r="AI20" i="7"/>
  <c r="AI21" i="7"/>
  <c r="AI22" i="7"/>
  <c r="AI23" i="7"/>
  <c r="AI24" i="7"/>
  <c r="AI25" i="7"/>
  <c r="AI26" i="7"/>
  <c r="AI28" i="7"/>
  <c r="AI29" i="7"/>
  <c r="AI30" i="7"/>
  <c r="AI31" i="7"/>
  <c r="AH43" i="6"/>
  <c r="AH45" i="6"/>
  <c r="AH42" i="6"/>
  <c r="AG46" i="6"/>
  <c r="AG40" i="6"/>
  <c r="AH35" i="6"/>
  <c r="AH36" i="6"/>
  <c r="AH37" i="6"/>
  <c r="AH38" i="6"/>
  <c r="AH39" i="6"/>
  <c r="AH34" i="6"/>
  <c r="AH18" i="6"/>
  <c r="AH19" i="6"/>
  <c r="AH20" i="6"/>
  <c r="AH21" i="6"/>
  <c r="AH22" i="6"/>
  <c r="AH23" i="6"/>
  <c r="AH24" i="6"/>
  <c r="AH25" i="6"/>
  <c r="AH26" i="6"/>
  <c r="AH27" i="6"/>
  <c r="AH28" i="6"/>
  <c r="AH29" i="6"/>
  <c r="AH30" i="6"/>
  <c r="AH31" i="6"/>
  <c r="AG32" i="6"/>
  <c r="AH46" i="5"/>
  <c r="AI43" i="5"/>
  <c r="AI44" i="5"/>
  <c r="AI45" i="5"/>
  <c r="AI42" i="5"/>
  <c r="AH40" i="5"/>
  <c r="AI35" i="5"/>
  <c r="AI36" i="5"/>
  <c r="AI37" i="5"/>
  <c r="AI38" i="5"/>
  <c r="AI39" i="5"/>
  <c r="AI34" i="5"/>
  <c r="AH32" i="5"/>
  <c r="AH43" i="4"/>
  <c r="AH44" i="4"/>
  <c r="AH45" i="4"/>
  <c r="AH42" i="4"/>
  <c r="AH35" i="4"/>
  <c r="AH36" i="4"/>
  <c r="AH37" i="4"/>
  <c r="AH38" i="4"/>
  <c r="AH39" i="4"/>
  <c r="AH34" i="4"/>
  <c r="AH18" i="4"/>
  <c r="AH19" i="4"/>
  <c r="AH20" i="4"/>
  <c r="AH21" i="4"/>
  <c r="AH22" i="4"/>
  <c r="AH23" i="4"/>
  <c r="AH24" i="4"/>
  <c r="AH25" i="4"/>
  <c r="AH26" i="4"/>
  <c r="AH27" i="4"/>
  <c r="AH28" i="4"/>
  <c r="AH29" i="4"/>
  <c r="AH30" i="4"/>
  <c r="AH31" i="4"/>
  <c r="AH46" i="14"/>
  <c r="AI43" i="14"/>
  <c r="AI44" i="14"/>
  <c r="AI45" i="14"/>
  <c r="AI42" i="14"/>
  <c r="AI35" i="14"/>
  <c r="AI36" i="14"/>
  <c r="AI37" i="14"/>
  <c r="AI38" i="14"/>
  <c r="AI39" i="14"/>
  <c r="AH40" i="14"/>
  <c r="AH32" i="14"/>
  <c r="AI28" i="14"/>
  <c r="AI18" i="14"/>
  <c r="AI19" i="14"/>
  <c r="AI20" i="14"/>
  <c r="AI21" i="14"/>
  <c r="AI22" i="14"/>
  <c r="AI23" i="14"/>
  <c r="AI24" i="14"/>
  <c r="AI25" i="14"/>
  <c r="AI26" i="14"/>
  <c r="AI27" i="14"/>
  <c r="AI29" i="14"/>
  <c r="AI30" i="14"/>
  <c r="AI31" i="14"/>
  <c r="AF43" i="2"/>
  <c r="AF45" i="2"/>
  <c r="AF44" i="2"/>
  <c r="AF42" i="2"/>
  <c r="AF35" i="2"/>
  <c r="AF36" i="2"/>
  <c r="AF37" i="2"/>
  <c r="AF38" i="2"/>
  <c r="AF39" i="2"/>
  <c r="AF18" i="2"/>
  <c r="AF19" i="2"/>
  <c r="AF20" i="2"/>
  <c r="AF21" i="2"/>
  <c r="AF22" i="2"/>
  <c r="AF23" i="2"/>
  <c r="AF24" i="2"/>
  <c r="AF25" i="2"/>
  <c r="AF26" i="2"/>
  <c r="AF27" i="2"/>
  <c r="AF28" i="2"/>
  <c r="AF29" i="2"/>
  <c r="AF30" i="2"/>
  <c r="AF31" i="2"/>
  <c r="AH46" i="1"/>
  <c r="AI43" i="1"/>
  <c r="AI44" i="1"/>
  <c r="AI45" i="1"/>
  <c r="AI42" i="1"/>
  <c r="AH40" i="1"/>
  <c r="AH32" i="1"/>
  <c r="AF32" i="1"/>
  <c r="AI18" i="1"/>
  <c r="AI19" i="1"/>
  <c r="AI21" i="1"/>
  <c r="AI22" i="1"/>
  <c r="AI23" i="1"/>
  <c r="AI24" i="1"/>
  <c r="AI25" i="1"/>
  <c r="AI27" i="1"/>
  <c r="AI28" i="1"/>
  <c r="AI29" i="1"/>
  <c r="AI30" i="1"/>
  <c r="AI31" i="1"/>
  <c r="N104" i="23"/>
  <c r="H4" i="23"/>
  <c r="N4" i="23"/>
  <c r="D72" i="23"/>
  <c r="S104" i="23"/>
  <c r="M4" i="23"/>
  <c r="L72" i="23"/>
  <c r="Q81" i="23"/>
  <c r="L28" i="23"/>
  <c r="P15" i="23"/>
  <c r="I92" i="23"/>
  <c r="D15" i="23"/>
  <c r="I115" i="23"/>
  <c r="P59" i="23"/>
  <c r="K28" i="23"/>
  <c r="E92" i="23"/>
  <c r="N72" i="23"/>
  <c r="M59" i="23"/>
  <c r="M71" i="23"/>
  <c r="E115" i="23"/>
  <c r="R72" i="23"/>
  <c r="I4" i="23"/>
  <c r="P72" i="23"/>
  <c r="S71" i="23"/>
  <c r="H71" i="23"/>
  <c r="F28" i="23"/>
  <c r="L71" i="23"/>
  <c r="N59" i="23"/>
  <c r="O115" i="23"/>
  <c r="E71" i="23"/>
  <c r="Q72" i="23"/>
  <c r="F4" i="23"/>
  <c r="H28" i="23"/>
  <c r="D4" i="23"/>
  <c r="L114" i="23"/>
  <c r="O72" i="23"/>
  <c r="K72" i="23"/>
  <c r="M81" i="23"/>
  <c r="K115" i="23"/>
  <c r="Q38" i="23"/>
  <c r="N81" i="23"/>
  <c r="N28" i="23"/>
  <c r="G114" i="23"/>
  <c r="K81" i="23"/>
  <c r="G28" i="23"/>
  <c r="O28" i="23"/>
  <c r="I81" i="23"/>
  <c r="J104" i="23"/>
  <c r="N27" i="23"/>
  <c r="E38" i="23"/>
  <c r="Q115" i="23"/>
  <c r="R4" i="23"/>
  <c r="L115" i="23"/>
  <c r="P4" i="23"/>
  <c r="J48" i="23"/>
  <c r="K27" i="23"/>
  <c r="R115" i="23"/>
  <c r="Q104" i="23"/>
  <c r="A15" i="23"/>
  <c r="D104" i="23"/>
  <c r="L15" i="23"/>
  <c r="J59" i="23"/>
  <c r="A4" i="23"/>
  <c r="H104" i="23"/>
  <c r="I28" i="23"/>
  <c r="L38" i="23"/>
  <c r="J71" i="23"/>
  <c r="J115" i="23"/>
  <c r="R81" i="23"/>
  <c r="J4" i="23"/>
  <c r="D92" i="23"/>
  <c r="D59" i="23"/>
  <c r="E27" i="23"/>
  <c r="K114" i="23"/>
  <c r="A81" i="23"/>
  <c r="P115" i="23"/>
  <c r="H72" i="23"/>
  <c r="K59" i="23"/>
  <c r="F115" i="23"/>
  <c r="N103" i="23"/>
  <c r="I104" i="23"/>
  <c r="S81" i="23"/>
  <c r="D115" i="23"/>
  <c r="S114" i="23"/>
  <c r="P92" i="23"/>
  <c r="L59" i="23"/>
  <c r="L48" i="23"/>
  <c r="K15" i="23"/>
  <c r="F71" i="23"/>
  <c r="G81" i="23"/>
  <c r="D71" i="23"/>
  <c r="O4" i="23"/>
  <c r="A26" i="23"/>
  <c r="N115" i="23"/>
  <c r="Q27" i="23"/>
  <c r="F104" i="23"/>
  <c r="Q92" i="23"/>
  <c r="L92" i="23"/>
  <c r="I48" i="23"/>
  <c r="Q28" i="23"/>
  <c r="G27" i="23"/>
  <c r="R104" i="23"/>
  <c r="I72" i="23"/>
  <c r="P27" i="23"/>
  <c r="H59" i="23"/>
  <c r="J114" i="23"/>
  <c r="H81" i="23"/>
  <c r="H92" i="23"/>
  <c r="O27" i="23"/>
  <c r="R28" i="23"/>
  <c r="K92" i="23"/>
  <c r="M28" i="23"/>
  <c r="F81" i="23"/>
  <c r="H115" i="23"/>
  <c r="E81" i="23"/>
  <c r="P28" i="23"/>
  <c r="M15" i="23"/>
  <c r="N26" i="23"/>
  <c r="L27" i="23"/>
  <c r="N38" i="23"/>
  <c r="E72" i="23"/>
  <c r="J92" i="23"/>
  <c r="I59" i="23"/>
  <c r="O92" i="23"/>
  <c r="A59" i="23"/>
  <c r="D81" i="23"/>
  <c r="M48" i="23"/>
  <c r="Q59" i="23"/>
  <c r="J26" i="23"/>
  <c r="D28" i="23"/>
  <c r="K26" i="23"/>
  <c r="A103" i="23"/>
  <c r="E104" i="23"/>
  <c r="S28" i="23"/>
  <c r="O59" i="23"/>
  <c r="F72" i="23"/>
  <c r="O71" i="23"/>
  <c r="G104" i="23"/>
  <c r="P81" i="23"/>
  <c r="S27" i="23"/>
  <c r="M72" i="23"/>
  <c r="H15" i="23"/>
  <c r="R71" i="23"/>
  <c r="N71" i="23"/>
  <c r="Q71" i="23"/>
  <c r="H48" i="23"/>
  <c r="D27" i="23"/>
  <c r="F59" i="23"/>
  <c r="M38" i="23"/>
  <c r="R59" i="23"/>
  <c r="T27" i="23" l="1"/>
  <c r="T115" i="23"/>
  <c r="T81" i="23"/>
  <c r="A16" i="23"/>
  <c r="A17" i="23" s="1"/>
  <c r="A18" i="23" s="1"/>
  <c r="A19" i="23" s="1"/>
  <c r="A20" i="23" s="1"/>
  <c r="T114" i="23"/>
  <c r="T15" i="23"/>
  <c r="T4" i="23"/>
  <c r="T59" i="23"/>
  <c r="L8" i="24"/>
  <c r="Q7" i="24"/>
  <c r="E7" i="24"/>
  <c r="J6" i="24"/>
  <c r="O5" i="24"/>
  <c r="C5" i="24"/>
  <c r="H4" i="24"/>
  <c r="J8" i="24"/>
  <c r="N7" i="24"/>
  <c r="R6" i="24"/>
  <c r="E6" i="24"/>
  <c r="I5" i="24"/>
  <c r="M4" i="24"/>
  <c r="I8" i="24"/>
  <c r="M7" i="24"/>
  <c r="Q6" i="24"/>
  <c r="D6" i="24"/>
  <c r="H5" i="24"/>
  <c r="L4" i="24"/>
  <c r="H8" i="24"/>
  <c r="L7" i="24"/>
  <c r="P6" i="24"/>
  <c r="C6" i="24"/>
  <c r="G5" i="24"/>
  <c r="K4" i="24"/>
  <c r="G8" i="24"/>
  <c r="K7" i="24"/>
  <c r="O6" i="24"/>
  <c r="F5" i="24"/>
  <c r="J4" i="24"/>
  <c r="F8" i="24"/>
  <c r="J7" i="24"/>
  <c r="N6" i="24"/>
  <c r="R5" i="24"/>
  <c r="E5" i="24"/>
  <c r="I4" i="24"/>
  <c r="Q8" i="24"/>
  <c r="D8" i="24"/>
  <c r="H7" i="24"/>
  <c r="L6" i="24"/>
  <c r="P5" i="24"/>
  <c r="F4" i="24"/>
  <c r="P8" i="24"/>
  <c r="C8" i="24"/>
  <c r="E8" i="24"/>
  <c r="K6" i="24"/>
  <c r="R4" i="24"/>
  <c r="I6" i="24"/>
  <c r="Q4" i="24"/>
  <c r="R7" i="24"/>
  <c r="H6" i="24"/>
  <c r="P4" i="24"/>
  <c r="P7" i="24"/>
  <c r="G6" i="24"/>
  <c r="O4" i="24"/>
  <c r="I7" i="24"/>
  <c r="Q5" i="24"/>
  <c r="G4" i="24"/>
  <c r="G7" i="24"/>
  <c r="N5" i="24"/>
  <c r="E4" i="24"/>
  <c r="O8" i="24"/>
  <c r="D7" i="24"/>
  <c r="L5" i="24"/>
  <c r="C4" i="24"/>
  <c r="M8" i="24"/>
  <c r="J5" i="24"/>
  <c r="K8" i="24"/>
  <c r="M6" i="24"/>
  <c r="D5" i="24"/>
  <c r="O7" i="24"/>
  <c r="F7" i="24"/>
  <c r="M5" i="24"/>
  <c r="C7" i="24"/>
  <c r="F6" i="24"/>
  <c r="K5" i="24"/>
  <c r="N4" i="24"/>
  <c r="N8" i="24"/>
  <c r="D4" i="24"/>
  <c r="R8" i="24"/>
  <c r="T48" i="23"/>
  <c r="T38" i="23"/>
  <c r="T26" i="23"/>
  <c r="T103" i="23"/>
  <c r="T104" i="23"/>
  <c r="A60" i="23"/>
  <c r="A61" i="23" s="1"/>
  <c r="A62" i="23" s="1"/>
  <c r="A63" i="23" s="1"/>
  <c r="A64" i="23" s="1"/>
  <c r="A104" i="23"/>
  <c r="A105" i="23" s="1"/>
  <c r="A106" i="23" s="1"/>
  <c r="A107" i="23" s="1"/>
  <c r="A108" i="23" s="1"/>
  <c r="A27" i="23"/>
  <c r="A28" i="23" s="1"/>
  <c r="A29" i="23" s="1"/>
  <c r="A30" i="23" s="1"/>
  <c r="A31" i="23" s="1"/>
  <c r="A82" i="23"/>
  <c r="A83" i="23" s="1"/>
  <c r="A84" i="23" s="1"/>
  <c r="A85" i="23" s="1"/>
  <c r="A86" i="23" s="1"/>
  <c r="T28" i="23"/>
  <c r="T92" i="23"/>
  <c r="T71" i="23"/>
  <c r="T72" i="23"/>
  <c r="C51" i="33"/>
  <c r="B50" i="33"/>
  <c r="B49" i="31"/>
  <c r="C50" i="31"/>
  <c r="U83" i="23"/>
  <c r="D29" i="35"/>
  <c r="A100" i="23"/>
  <c r="A98" i="23"/>
  <c r="A99" i="23" s="1"/>
  <c r="C52" i="26"/>
  <c r="B51" i="26"/>
  <c r="F41" i="33"/>
  <c r="B48" i="30"/>
  <c r="C49" i="30"/>
  <c r="D53" i="27"/>
  <c r="M52" i="27"/>
  <c r="A76" i="23"/>
  <c r="A77" i="23" s="1"/>
  <c r="A78" i="23"/>
  <c r="B49" i="35"/>
  <c r="C50" i="35"/>
  <c r="M49" i="34"/>
  <c r="D50" i="34"/>
  <c r="D53" i="26"/>
  <c r="M52" i="26"/>
  <c r="F35" i="25"/>
  <c r="M49" i="35"/>
  <c r="D50" i="35"/>
  <c r="F38" i="33"/>
  <c r="F36" i="27"/>
  <c r="U40" i="23"/>
  <c r="A54" i="23"/>
  <c r="A55" i="23" s="1"/>
  <c r="A56" i="23"/>
  <c r="D29" i="30"/>
  <c r="D52" i="31"/>
  <c r="M51" i="31"/>
  <c r="D29" i="28"/>
  <c r="D51" i="30"/>
  <c r="M50" i="30"/>
  <c r="B49" i="34"/>
  <c r="A45" i="23"/>
  <c r="A43" i="23"/>
  <c r="A44" i="23" s="1"/>
  <c r="F39" i="34"/>
  <c r="F38" i="32"/>
  <c r="F37" i="30"/>
  <c r="B50" i="27"/>
  <c r="C51" i="27"/>
  <c r="F37" i="26"/>
  <c r="D52" i="25"/>
  <c r="M51" i="25"/>
  <c r="D29" i="31"/>
  <c r="U74" i="23"/>
  <c r="D52" i="33"/>
  <c r="M51" i="33"/>
  <c r="U61" i="23"/>
  <c r="F35" i="27"/>
  <c r="U50" i="23"/>
  <c r="U30" i="23"/>
  <c r="F35" i="31"/>
  <c r="M54" i="28"/>
  <c r="D55" i="28"/>
  <c r="U94" i="23"/>
  <c r="U6" i="23"/>
  <c r="D29" i="34"/>
  <c r="A122" i="23"/>
  <c r="A120" i="23"/>
  <c r="A121" i="23" s="1"/>
  <c r="D51" i="32"/>
  <c r="M50" i="32"/>
  <c r="C50" i="32"/>
  <c r="B53" i="28"/>
  <c r="C54" i="28"/>
  <c r="B49" i="25"/>
  <c r="C50" i="25"/>
  <c r="U106" i="23"/>
  <c r="U117" i="23"/>
  <c r="U17" i="23"/>
  <c r="D29" i="32"/>
  <c r="AD50" i="11"/>
  <c r="AD48" i="11"/>
  <c r="AD50" i="12"/>
  <c r="AD48" i="12"/>
  <c r="AC48" i="12"/>
  <c r="AC50" i="11"/>
  <c r="AB50" i="9"/>
  <c r="AE50" i="8"/>
  <c r="AH50" i="7"/>
  <c r="AA48" i="7"/>
  <c r="AB50" i="6"/>
  <c r="AH50" i="5"/>
  <c r="AA48" i="4"/>
  <c r="AD50" i="5"/>
  <c r="AB50" i="4"/>
  <c r="AE50" i="14"/>
  <c r="AF32" i="2"/>
  <c r="AE48" i="2"/>
  <c r="AD50" i="2"/>
  <c r="AE50" i="2"/>
  <c r="AI32" i="1"/>
  <c r="AE48" i="14"/>
  <c r="AI32" i="14"/>
  <c r="AH50" i="12"/>
  <c r="AH48" i="12"/>
  <c r="AG50" i="11"/>
  <c r="AH48" i="8"/>
  <c r="AG50" i="6"/>
  <c r="AG48" i="6"/>
  <c r="AH48" i="5"/>
  <c r="AG48" i="1"/>
  <c r="AH50" i="14"/>
  <c r="AH48" i="1"/>
  <c r="AH50" i="1"/>
  <c r="AH48" i="14"/>
  <c r="AG48" i="11"/>
  <c r="AH50" i="10"/>
  <c r="AG48" i="9"/>
  <c r="B35" i="13"/>
  <c r="B34" i="13"/>
  <c r="B33" i="13"/>
  <c r="B32" i="13"/>
  <c r="B31" i="13"/>
  <c r="B150" i="13" s="1" a="1"/>
  <c r="B150" i="13" s="1"/>
  <c r="B27" i="13"/>
  <c r="B26" i="13"/>
  <c r="B24" i="13"/>
  <c r="B23" i="13"/>
  <c r="B22" i="13"/>
  <c r="B21" i="13"/>
  <c r="B20" i="13"/>
  <c r="B19" i="13"/>
  <c r="B18" i="13"/>
  <c r="B17" i="13"/>
  <c r="B16" i="13"/>
  <c r="B15" i="13"/>
  <c r="B14" i="13"/>
  <c r="B13" i="13"/>
  <c r="B107" i="13" s="1" a="1"/>
  <c r="B107" i="13" s="1"/>
  <c r="B25" i="13"/>
  <c r="N16" i="23"/>
  <c r="R60" i="23"/>
  <c r="G49" i="23"/>
  <c r="P105" i="23"/>
  <c r="D82" i="23"/>
  <c r="H29" i="23"/>
  <c r="G82" i="23"/>
  <c r="P16" i="23"/>
  <c r="S82" i="23"/>
  <c r="D49" i="23"/>
  <c r="K73" i="23"/>
  <c r="R39" i="23"/>
  <c r="I39" i="23"/>
  <c r="M39" i="23"/>
  <c r="P73" i="23"/>
  <c r="N105" i="23"/>
  <c r="K29" i="23"/>
  <c r="N116" i="23"/>
  <c r="J16" i="23"/>
  <c r="F116" i="23"/>
  <c r="R93" i="23"/>
  <c r="E82" i="23"/>
  <c r="R116" i="23"/>
  <c r="I5" i="23"/>
  <c r="F29" i="23"/>
  <c r="H105" i="23"/>
  <c r="M49" i="23"/>
  <c r="N93" i="23"/>
  <c r="I73" i="23"/>
  <c r="J60" i="23"/>
  <c r="R29" i="23"/>
  <c r="I93" i="23"/>
  <c r="Q82" i="23"/>
  <c r="F73" i="23"/>
  <c r="J5" i="23"/>
  <c r="L60" i="23"/>
  <c r="E105" i="23"/>
  <c r="I29" i="23"/>
  <c r="E116" i="23"/>
  <c r="K105" i="23"/>
  <c r="K5" i="23"/>
  <c r="E5" i="23"/>
  <c r="H5" i="23"/>
  <c r="Q60" i="23"/>
  <c r="S116" i="23"/>
  <c r="S49" i="23"/>
  <c r="F49" i="23"/>
  <c r="G93" i="23"/>
  <c r="O73" i="23"/>
  <c r="E93" i="23"/>
  <c r="L39" i="23"/>
  <c r="R73" i="23"/>
  <c r="G5" i="23"/>
  <c r="M93" i="23"/>
  <c r="N39" i="23"/>
  <c r="A5" i="23"/>
  <c r="N73" i="23"/>
  <c r="D5" i="23"/>
  <c r="L82" i="23"/>
  <c r="P116" i="23"/>
  <c r="S93" i="23"/>
  <c r="Q5" i="23"/>
  <c r="S39" i="23"/>
  <c r="P49" i="23"/>
  <c r="D73" i="23"/>
  <c r="G60" i="23"/>
  <c r="P82" i="23"/>
  <c r="I16" i="23"/>
  <c r="L16" i="23"/>
  <c r="O5" i="23"/>
  <c r="J49" i="23"/>
  <c r="H39" i="23"/>
  <c r="S105" i="23"/>
  <c r="D16" i="23"/>
  <c r="N49" i="23"/>
  <c r="M105" i="23"/>
  <c r="Q105" i="23"/>
  <c r="Q116" i="23"/>
  <c r="J29" i="23"/>
  <c r="J82" i="23"/>
  <c r="M82" i="23"/>
  <c r="Q73" i="23"/>
  <c r="H93" i="23"/>
  <c r="H16" i="23"/>
  <c r="G116" i="23"/>
  <c r="G29" i="23"/>
  <c r="H73" i="23"/>
  <c r="N29" i="23"/>
  <c r="R105" i="23"/>
  <c r="O105" i="23"/>
  <c r="Q93" i="23"/>
  <c r="F93" i="23"/>
  <c r="S5" i="23"/>
  <c r="D93" i="23"/>
  <c r="D116" i="23"/>
  <c r="G39" i="23"/>
  <c r="J73" i="23"/>
  <c r="J116" i="23"/>
  <c r="O29" i="23"/>
  <c r="E39" i="23"/>
  <c r="I116" i="23"/>
  <c r="E60" i="23"/>
  <c r="Q49" i="23"/>
  <c r="S29" i="23"/>
  <c r="D29" i="23"/>
  <c r="E16" i="23"/>
  <c r="D60" i="23"/>
  <c r="F105" i="23"/>
  <c r="K60" i="23"/>
  <c r="F60" i="23"/>
  <c r="Q39" i="23"/>
  <c r="K16" i="23"/>
  <c r="M16" i="23"/>
  <c r="M60" i="23"/>
  <c r="L73" i="23"/>
  <c r="L29" i="23"/>
  <c r="H49" i="23"/>
  <c r="F5" i="23"/>
  <c r="O93" i="23"/>
  <c r="R5" i="23"/>
  <c r="O16" i="23"/>
  <c r="L116" i="23"/>
  <c r="R82" i="23"/>
  <c r="M73" i="23"/>
  <c r="K82" i="23"/>
  <c r="K116" i="23"/>
  <c r="K39" i="23"/>
  <c r="F39" i="23"/>
  <c r="P39" i="23"/>
  <c r="O60" i="23"/>
  <c r="R16" i="23"/>
  <c r="P29" i="23"/>
  <c r="I60" i="23"/>
  <c r="L105" i="23"/>
  <c r="L93" i="23"/>
  <c r="P93" i="23"/>
  <c r="J39" i="23"/>
  <c r="E49" i="23"/>
  <c r="P60" i="23"/>
  <c r="E29" i="23"/>
  <c r="N60" i="23"/>
  <c r="R49" i="23"/>
  <c r="D105" i="23"/>
  <c r="O39" i="23"/>
  <c r="E73" i="23"/>
  <c r="N5" i="23"/>
  <c r="M29" i="23"/>
  <c r="H60" i="23"/>
  <c r="S73" i="23"/>
  <c r="F16" i="23"/>
  <c r="I49" i="23"/>
  <c r="P5" i="23"/>
  <c r="G105" i="23"/>
  <c r="O82" i="23"/>
  <c r="L49" i="23"/>
  <c r="L5" i="23"/>
  <c r="O116" i="23"/>
  <c r="I105" i="23"/>
  <c r="H116" i="23"/>
  <c r="G73" i="23"/>
  <c r="J105" i="23"/>
  <c r="S16" i="23"/>
  <c r="N82" i="23"/>
  <c r="K49" i="23"/>
  <c r="D39" i="23"/>
  <c r="M116" i="23"/>
  <c r="Q16" i="23"/>
  <c r="K93" i="23"/>
  <c r="S60" i="23"/>
  <c r="M5" i="23"/>
  <c r="O49" i="23"/>
  <c r="G16" i="23"/>
  <c r="J93" i="23"/>
  <c r="H82" i="23"/>
  <c r="Q29" i="23"/>
  <c r="I82" i="23"/>
  <c r="F82" i="23"/>
  <c r="P9" i="24" l="1"/>
  <c r="E9" i="24"/>
  <c r="K9" i="24"/>
  <c r="T29" i="23"/>
  <c r="T49" i="23"/>
  <c r="T5" i="23"/>
  <c r="H14" i="24"/>
  <c r="M13" i="24"/>
  <c r="G14" i="24"/>
  <c r="L13" i="24"/>
  <c r="Q12" i="24"/>
  <c r="E12" i="24"/>
  <c r="R14" i="24"/>
  <c r="F14" i="24"/>
  <c r="K13" i="24"/>
  <c r="P12" i="24"/>
  <c r="D12" i="24"/>
  <c r="I11" i="24"/>
  <c r="N10" i="24"/>
  <c r="N14" i="24"/>
  <c r="D14" i="24"/>
  <c r="F13" i="24"/>
  <c r="I12" i="24"/>
  <c r="L11" i="24"/>
  <c r="P10" i="24"/>
  <c r="C10" i="24"/>
  <c r="C14" i="24"/>
  <c r="E13" i="24"/>
  <c r="H12" i="24"/>
  <c r="K11" i="24"/>
  <c r="O10" i="24"/>
  <c r="D13" i="24"/>
  <c r="G12" i="24"/>
  <c r="J11" i="24"/>
  <c r="M10" i="24"/>
  <c r="Q14" i="24"/>
  <c r="R13" i="24"/>
  <c r="C13" i="24"/>
  <c r="F12" i="24"/>
  <c r="H11" i="24"/>
  <c r="L10" i="24"/>
  <c r="P14" i="24"/>
  <c r="Q13" i="24"/>
  <c r="C12" i="24"/>
  <c r="G11" i="24"/>
  <c r="K10" i="24"/>
  <c r="M14" i="24"/>
  <c r="O13" i="24"/>
  <c r="O12" i="24"/>
  <c r="R11" i="24"/>
  <c r="E11" i="24"/>
  <c r="I10" i="24"/>
  <c r="L14" i="24"/>
  <c r="N13" i="24"/>
  <c r="N12" i="24"/>
  <c r="Q11" i="24"/>
  <c r="D11" i="24"/>
  <c r="H10" i="24"/>
  <c r="I14" i="24"/>
  <c r="E14" i="24"/>
  <c r="P11" i="24"/>
  <c r="E10" i="24"/>
  <c r="P13" i="24"/>
  <c r="O11" i="24"/>
  <c r="D10" i="24"/>
  <c r="J13" i="24"/>
  <c r="N11" i="24"/>
  <c r="I13" i="24"/>
  <c r="M11" i="24"/>
  <c r="G13" i="24"/>
  <c r="C11" i="24"/>
  <c r="R12" i="24"/>
  <c r="O14" i="24"/>
  <c r="L12" i="24"/>
  <c r="Q10" i="24"/>
  <c r="J14" i="24"/>
  <c r="J12" i="24"/>
  <c r="G10" i="24"/>
  <c r="F10" i="24"/>
  <c r="K14" i="24"/>
  <c r="H13" i="24"/>
  <c r="M12" i="24"/>
  <c r="K12" i="24"/>
  <c r="F11" i="24"/>
  <c r="R10" i="24"/>
  <c r="J10" i="24"/>
  <c r="T82" i="23"/>
  <c r="T116" i="23"/>
  <c r="T105" i="23"/>
  <c r="T16" i="23"/>
  <c r="T73" i="23"/>
  <c r="T39" i="23"/>
  <c r="T93" i="23"/>
  <c r="T60" i="23"/>
  <c r="M50" i="34"/>
  <c r="D51" i="34"/>
  <c r="C51" i="31"/>
  <c r="B50" i="31"/>
  <c r="A32" i="23"/>
  <c r="A33" i="23" s="1"/>
  <c r="A34" i="23"/>
  <c r="S7" i="24"/>
  <c r="M51" i="32"/>
  <c r="D52" i="32"/>
  <c r="B51" i="27"/>
  <c r="C52" i="27"/>
  <c r="D53" i="33"/>
  <c r="M52" i="33"/>
  <c r="U51" i="23"/>
  <c r="M52" i="31"/>
  <c r="D53" i="31"/>
  <c r="C51" i="35"/>
  <c r="B50" i="35"/>
  <c r="S8" i="24"/>
  <c r="U107" i="23"/>
  <c r="U62" i="23"/>
  <c r="U84" i="23"/>
  <c r="R9" i="24"/>
  <c r="A111" i="23"/>
  <c r="A109" i="23"/>
  <c r="A110" i="23" s="1"/>
  <c r="S5" i="24"/>
  <c r="G9" i="24"/>
  <c r="M9" i="24"/>
  <c r="I9" i="24"/>
  <c r="B54" i="28"/>
  <c r="C55" i="28"/>
  <c r="U31" i="23"/>
  <c r="C50" i="34"/>
  <c r="D51" i="35"/>
  <c r="M50" i="35"/>
  <c r="C51" i="25"/>
  <c r="B50" i="25"/>
  <c r="M53" i="27"/>
  <c r="D54" i="27"/>
  <c r="U75" i="23"/>
  <c r="U41" i="23"/>
  <c r="C50" i="30"/>
  <c r="B49" i="30"/>
  <c r="D9" i="24"/>
  <c r="S4" i="24"/>
  <c r="O9" i="24"/>
  <c r="L9" i="24"/>
  <c r="H9" i="24"/>
  <c r="D56" i="28"/>
  <c r="M55" i="28"/>
  <c r="U7" i="23"/>
  <c r="M52" i="25"/>
  <c r="D53" i="25"/>
  <c r="D52" i="30"/>
  <c r="M51" i="30"/>
  <c r="A89" i="23"/>
  <c r="A87" i="23"/>
  <c r="A88" i="23" s="1"/>
  <c r="F9" i="24"/>
  <c r="J9" i="24"/>
  <c r="B52" i="26"/>
  <c r="C53" i="26"/>
  <c r="C52" i="33"/>
  <c r="B51" i="33"/>
  <c r="Q9" i="24"/>
  <c r="B50" i="32"/>
  <c r="C51" i="32"/>
  <c r="U95" i="23"/>
  <c r="U18" i="23"/>
  <c r="U118" i="23"/>
  <c r="M53" i="26"/>
  <c r="D54" i="26"/>
  <c r="A65" i="23"/>
  <c r="A66" i="23" s="1"/>
  <c r="A67" i="23"/>
  <c r="N9" i="24"/>
  <c r="C9" i="24"/>
  <c r="S6" i="24"/>
  <c r="A23" i="23"/>
  <c r="A21" i="23"/>
  <c r="A22" i="23" s="1"/>
  <c r="B108" i="13" a="1"/>
  <c r="B108" i="13" s="1"/>
  <c r="B109" i="13" s="1" a="1"/>
  <c r="B109" i="13" s="1"/>
  <c r="D117" i="23"/>
  <c r="E50" i="23"/>
  <c r="Q117" i="23"/>
  <c r="Q40" i="23"/>
  <c r="K83" i="23"/>
  <c r="O6" i="23"/>
  <c r="J74" i="23"/>
  <c r="R117" i="23"/>
  <c r="E17" i="23"/>
  <c r="D83" i="23"/>
  <c r="I94" i="23"/>
  <c r="H83" i="23"/>
  <c r="D6" i="23"/>
  <c r="D61" i="23"/>
  <c r="K117" i="23"/>
  <c r="P6" i="23"/>
  <c r="F6" i="23"/>
  <c r="F50" i="23"/>
  <c r="I40" i="23"/>
  <c r="O50" i="23"/>
  <c r="S117" i="23"/>
  <c r="Q74" i="23"/>
  <c r="Q17" i="23"/>
  <c r="P94" i="23"/>
  <c r="M117" i="23"/>
  <c r="O94" i="23"/>
  <c r="K106" i="23"/>
  <c r="R74" i="23"/>
  <c r="N117" i="23"/>
  <c r="I61" i="23"/>
  <c r="E74" i="23"/>
  <c r="M61" i="23"/>
  <c r="E117" i="23"/>
  <c r="H117" i="23"/>
  <c r="Q61" i="23"/>
  <c r="R17" i="23"/>
  <c r="Q106" i="23"/>
  <c r="G30" i="23"/>
  <c r="J30" i="23"/>
  <c r="J17" i="23"/>
  <c r="P83" i="23"/>
  <c r="J61" i="23"/>
  <c r="G106" i="23"/>
  <c r="M6" i="23"/>
  <c r="P50" i="23"/>
  <c r="R94" i="23"/>
  <c r="D50" i="23"/>
  <c r="H94" i="23"/>
  <c r="G117" i="23"/>
  <c r="Q83" i="23"/>
  <c r="E6" i="23"/>
  <c r="O40" i="23"/>
  <c r="H106" i="23"/>
  <c r="L117" i="23"/>
  <c r="E30" i="23"/>
  <c r="I17" i="23"/>
  <c r="N50" i="23"/>
  <c r="S61" i="23"/>
  <c r="E106" i="23"/>
  <c r="L74" i="23"/>
  <c r="I6" i="23"/>
  <c r="E61" i="23"/>
  <c r="S30" i="23"/>
  <c r="R61" i="23"/>
  <c r="K17" i="23"/>
  <c r="M30" i="23"/>
  <c r="I106" i="23"/>
  <c r="M94" i="23"/>
  <c r="S17" i="23"/>
  <c r="L61" i="23"/>
  <c r="H17" i="23"/>
  <c r="F117" i="23"/>
  <c r="S74" i="23"/>
  <c r="N94" i="23"/>
  <c r="K50" i="23"/>
  <c r="K30" i="23"/>
  <c r="L50" i="23"/>
  <c r="P117" i="23"/>
  <c r="R106" i="23"/>
  <c r="L106" i="23"/>
  <c r="O106" i="23"/>
  <c r="O117" i="23"/>
  <c r="S50" i="23"/>
  <c r="R83" i="23"/>
  <c r="E94" i="23"/>
  <c r="M74" i="23"/>
  <c r="N74" i="23"/>
  <c r="H40" i="23"/>
  <c r="I50" i="23"/>
  <c r="L30" i="23"/>
  <c r="K94" i="23"/>
  <c r="Q50" i="23"/>
  <c r="J50" i="23"/>
  <c r="H50" i="23"/>
  <c r="J94" i="23"/>
  <c r="H6" i="23"/>
  <c r="R50" i="23"/>
  <c r="G83" i="23"/>
  <c r="D106" i="23"/>
  <c r="L83" i="23"/>
  <c r="L94" i="23"/>
  <c r="P106" i="23"/>
  <c r="S40" i="23"/>
  <c r="J40" i="23"/>
  <c r="M40" i="23"/>
  <c r="P17" i="23"/>
  <c r="I83" i="23"/>
  <c r="H30" i="23"/>
  <c r="M17" i="23"/>
  <c r="R40" i="23"/>
  <c r="G50" i="23"/>
  <c r="E83" i="23"/>
  <c r="L17" i="23"/>
  <c r="Q30" i="23"/>
  <c r="G40" i="23"/>
  <c r="D94" i="23"/>
  <c r="D74" i="23"/>
  <c r="N30" i="23"/>
  <c r="I30" i="23"/>
  <c r="J6" i="23"/>
  <c r="L40" i="23"/>
  <c r="H74" i="23"/>
  <c r="A6" i="23"/>
  <c r="M50" i="23"/>
  <c r="S6" i="23"/>
  <c r="G94" i="23"/>
  <c r="G6" i="23"/>
  <c r="P30" i="23"/>
  <c r="N106" i="23"/>
  <c r="N40" i="23"/>
  <c r="F106" i="23"/>
  <c r="F74" i="23"/>
  <c r="Q6" i="23"/>
  <c r="R30" i="23"/>
  <c r="I117" i="23"/>
  <c r="J117" i="23"/>
  <c r="S94" i="23"/>
  <c r="D17" i="23"/>
  <c r="N61" i="23"/>
  <c r="M83" i="23"/>
  <c r="E40" i="23"/>
  <c r="O30" i="23"/>
  <c r="D40" i="23"/>
  <c r="G17" i="23"/>
  <c r="N6" i="23"/>
  <c r="R6" i="23"/>
  <c r="P74" i="23"/>
  <c r="O83" i="23"/>
  <c r="F40" i="23"/>
  <c r="D30" i="23"/>
  <c r="O74" i="23"/>
  <c r="K40" i="23"/>
  <c r="N17" i="23"/>
  <c r="G61" i="23"/>
  <c r="P61" i="23"/>
  <c r="P40" i="23"/>
  <c r="S83" i="23"/>
  <c r="N83" i="23"/>
  <c r="F17" i="23"/>
  <c r="S106" i="23"/>
  <c r="K74" i="23"/>
  <c r="J83" i="23"/>
  <c r="K6" i="23"/>
  <c r="F61" i="23"/>
  <c r="J106" i="23"/>
  <c r="L6" i="23"/>
  <c r="O17" i="23"/>
  <c r="F94" i="23"/>
  <c r="G74" i="23"/>
  <c r="H61" i="23"/>
  <c r="F83" i="23"/>
  <c r="M106" i="23"/>
  <c r="O61" i="23"/>
  <c r="I74" i="23"/>
  <c r="F30" i="23"/>
  <c r="Q94" i="23"/>
  <c r="K61" i="23"/>
  <c r="R15" i="24" l="1"/>
  <c r="O15" i="24"/>
  <c r="F15" i="24"/>
  <c r="I15" i="24"/>
  <c r="N20" i="24"/>
  <c r="G19" i="24"/>
  <c r="L18" i="24"/>
  <c r="Q17" i="24"/>
  <c r="E17" i="24"/>
  <c r="J16" i="24"/>
  <c r="M20" i="24"/>
  <c r="R19" i="24"/>
  <c r="F19" i="24"/>
  <c r="K18" i="24"/>
  <c r="P17" i="24"/>
  <c r="D17" i="24"/>
  <c r="I16" i="24"/>
  <c r="L20" i="24"/>
  <c r="Q19" i="24"/>
  <c r="E19" i="24"/>
  <c r="J18" i="24"/>
  <c r="O17" i="24"/>
  <c r="C17" i="24"/>
  <c r="H16" i="24"/>
  <c r="I20" i="24"/>
  <c r="N19" i="24"/>
  <c r="G18" i="24"/>
  <c r="L17" i="24"/>
  <c r="Q16" i="24"/>
  <c r="E16" i="24"/>
  <c r="H20" i="24"/>
  <c r="M19" i="24"/>
  <c r="R18" i="24"/>
  <c r="F18" i="24"/>
  <c r="K17" i="24"/>
  <c r="P16" i="24"/>
  <c r="D16" i="24"/>
  <c r="G20" i="24"/>
  <c r="L19" i="24"/>
  <c r="Q18" i="24"/>
  <c r="E18" i="24"/>
  <c r="J17" i="24"/>
  <c r="O16" i="24"/>
  <c r="C16" i="24"/>
  <c r="O20" i="24"/>
  <c r="H19" i="24"/>
  <c r="R17" i="24"/>
  <c r="K16" i="24"/>
  <c r="K20" i="24"/>
  <c r="D19" i="24"/>
  <c r="N17" i="24"/>
  <c r="G16" i="24"/>
  <c r="J20" i="24"/>
  <c r="C19" i="24"/>
  <c r="M17" i="24"/>
  <c r="F16" i="24"/>
  <c r="F20" i="24"/>
  <c r="P18" i="24"/>
  <c r="I17" i="24"/>
  <c r="E20" i="24"/>
  <c r="O18" i="24"/>
  <c r="H17" i="24"/>
  <c r="C20" i="24"/>
  <c r="M18" i="24"/>
  <c r="F17" i="24"/>
  <c r="P19" i="24"/>
  <c r="I18" i="24"/>
  <c r="P20" i="24"/>
  <c r="R16" i="24"/>
  <c r="D20" i="24"/>
  <c r="N16" i="24"/>
  <c r="O19" i="24"/>
  <c r="M16" i="24"/>
  <c r="K19" i="24"/>
  <c r="L16" i="24"/>
  <c r="J19" i="24"/>
  <c r="N18" i="24"/>
  <c r="H18" i="24"/>
  <c r="C18" i="24"/>
  <c r="Q20" i="24"/>
  <c r="G17" i="24"/>
  <c r="R20" i="24"/>
  <c r="I19" i="24"/>
  <c r="D18" i="24"/>
  <c r="T30" i="23"/>
  <c r="T94" i="23"/>
  <c r="T6" i="23"/>
  <c r="T40" i="23"/>
  <c r="T61" i="23"/>
  <c r="T106" i="23"/>
  <c r="T74" i="23"/>
  <c r="T117" i="23"/>
  <c r="T17" i="23"/>
  <c r="T50" i="23"/>
  <c r="T83" i="23"/>
  <c r="U76" i="23"/>
  <c r="U32" i="23"/>
  <c r="Q15" i="24"/>
  <c r="U8" i="23"/>
  <c r="D52" i="34"/>
  <c r="M51" i="34"/>
  <c r="D54" i="25"/>
  <c r="M53" i="25"/>
  <c r="S9" i="24"/>
  <c r="D52" i="35"/>
  <c r="M51" i="35"/>
  <c r="D54" i="33"/>
  <c r="M53" i="33"/>
  <c r="J15" i="24"/>
  <c r="E15" i="24"/>
  <c r="C15" i="24"/>
  <c r="B51" i="25"/>
  <c r="C52" i="25"/>
  <c r="U63" i="23"/>
  <c r="P15" i="24"/>
  <c r="D55" i="26"/>
  <c r="M54" i="26"/>
  <c r="U119" i="23"/>
  <c r="U19" i="23"/>
  <c r="U42" i="23"/>
  <c r="C51" i="34"/>
  <c r="B50" i="34"/>
  <c r="U85" i="23"/>
  <c r="C53" i="27"/>
  <c r="B52" i="27"/>
  <c r="M15" i="24"/>
  <c r="H15" i="24"/>
  <c r="K15" i="24"/>
  <c r="U52" i="23"/>
  <c r="U96" i="23"/>
  <c r="B50" i="30"/>
  <c r="C51" i="30"/>
  <c r="C56" i="28"/>
  <c r="B55" i="28"/>
  <c r="U108" i="23"/>
  <c r="B53" i="26"/>
  <c r="C54" i="26"/>
  <c r="M52" i="32"/>
  <c r="D53" i="32"/>
  <c r="S11" i="24"/>
  <c r="S14" i="24"/>
  <c r="B52" i="33"/>
  <c r="C53" i="33"/>
  <c r="B51" i="35"/>
  <c r="D57" i="28"/>
  <c r="M56" i="28"/>
  <c r="S13" i="24"/>
  <c r="N15" i="24"/>
  <c r="G15" i="24"/>
  <c r="D55" i="27"/>
  <c r="M54" i="27"/>
  <c r="C52" i="32"/>
  <c r="B51" i="32"/>
  <c r="D53" i="30"/>
  <c r="M52" i="30"/>
  <c r="D54" i="31"/>
  <c r="M53" i="31"/>
  <c r="B51" i="31"/>
  <c r="C52" i="31"/>
  <c r="D15" i="24"/>
  <c r="S10" i="24"/>
  <c r="L15" i="24"/>
  <c r="S12" i="24"/>
  <c r="B110" i="13" a="1"/>
  <c r="B110" i="13" s="1"/>
  <c r="N75" i="23"/>
  <c r="S7" i="23"/>
  <c r="N95" i="23"/>
  <c r="S107" i="23"/>
  <c r="J75" i="23"/>
  <c r="N31" i="23"/>
  <c r="D62" i="23"/>
  <c r="E107" i="23"/>
  <c r="I18" i="23"/>
  <c r="S51" i="23"/>
  <c r="M62" i="23"/>
  <c r="S62" i="23"/>
  <c r="R62" i="23"/>
  <c r="J18" i="23"/>
  <c r="J62" i="23"/>
  <c r="H7" i="23"/>
  <c r="Q118" i="23"/>
  <c r="H107" i="23"/>
  <c r="O75" i="23"/>
  <c r="F31" i="23"/>
  <c r="L31" i="23"/>
  <c r="D107" i="23"/>
  <c r="N18" i="23"/>
  <c r="P51" i="23"/>
  <c r="M18" i="23"/>
  <c r="O95" i="23"/>
  <c r="K41" i="23"/>
  <c r="E41" i="23"/>
  <c r="Q7" i="23"/>
  <c r="F107" i="23"/>
  <c r="J7" i="23"/>
  <c r="L118" i="23"/>
  <c r="A7" i="23"/>
  <c r="L18" i="23"/>
  <c r="L75" i="23"/>
  <c r="J84" i="23"/>
  <c r="P95" i="23"/>
  <c r="Q41" i="23"/>
  <c r="S118" i="23"/>
  <c r="J41" i="23"/>
  <c r="D51" i="23"/>
  <c r="N107" i="23"/>
  <c r="L107" i="23"/>
  <c r="J95" i="23"/>
  <c r="K62" i="23"/>
  <c r="O118" i="23"/>
  <c r="M7" i="23"/>
  <c r="D7" i="23"/>
  <c r="D75" i="23"/>
  <c r="E95" i="23"/>
  <c r="M31" i="23"/>
  <c r="S41" i="23"/>
  <c r="N41" i="23"/>
  <c r="K7" i="23"/>
  <c r="S18" i="23"/>
  <c r="S31" i="23"/>
  <c r="G51" i="23"/>
  <c r="R84" i="23"/>
  <c r="R95" i="23"/>
  <c r="L7" i="23"/>
  <c r="N118" i="23"/>
  <c r="P107" i="23"/>
  <c r="D41" i="23"/>
  <c r="S75" i="23"/>
  <c r="E18" i="23"/>
  <c r="H31" i="23"/>
  <c r="O51" i="23"/>
  <c r="I41" i="23"/>
  <c r="N7" i="23"/>
  <c r="H75" i="23"/>
  <c r="Q95" i="23"/>
  <c r="H95" i="23"/>
  <c r="Q107" i="23"/>
  <c r="O107" i="23"/>
  <c r="L51" i="23"/>
  <c r="N84" i="23"/>
  <c r="E75" i="23"/>
  <c r="I75" i="23"/>
  <c r="E31" i="23"/>
  <c r="R118" i="23"/>
  <c r="D118" i="23"/>
  <c r="G107" i="23"/>
  <c r="N62" i="23"/>
  <c r="K84" i="23"/>
  <c r="L62" i="23"/>
  <c r="E118" i="23"/>
  <c r="F95" i="23"/>
  <c r="F84" i="23"/>
  <c r="Q31" i="23"/>
  <c r="O31" i="23"/>
  <c r="H62" i="23"/>
  <c r="M84" i="23"/>
  <c r="G75" i="23"/>
  <c r="D31" i="23"/>
  <c r="M75" i="23"/>
  <c r="E7" i="23"/>
  <c r="I84" i="23"/>
  <c r="L95" i="23"/>
  <c r="K31" i="23"/>
  <c r="J107" i="23"/>
  <c r="G95" i="23"/>
  <c r="F7" i="23"/>
  <c r="O84" i="23"/>
  <c r="Q84" i="23"/>
  <c r="Q75" i="23"/>
  <c r="I107" i="23"/>
  <c r="N51" i="23"/>
  <c r="J118" i="23"/>
  <c r="E51" i="23"/>
  <c r="L41" i="23"/>
  <c r="P118" i="23"/>
  <c r="K95" i="23"/>
  <c r="G41" i="23"/>
  <c r="P84" i="23"/>
  <c r="K18" i="23"/>
  <c r="D84" i="23"/>
  <c r="K51" i="23"/>
  <c r="R18" i="23"/>
  <c r="G31" i="23"/>
  <c r="P18" i="23"/>
  <c r="I62" i="23"/>
  <c r="M51" i="23"/>
  <c r="F18" i="23"/>
  <c r="O18" i="23"/>
  <c r="F51" i="23"/>
  <c r="K75" i="23"/>
  <c r="E84" i="23"/>
  <c r="E62" i="23"/>
  <c r="I31" i="23"/>
  <c r="R51" i="23"/>
  <c r="S84" i="23"/>
  <c r="I7" i="23"/>
  <c r="O7" i="23"/>
  <c r="J31" i="23"/>
  <c r="F75" i="23"/>
  <c r="Q18" i="23"/>
  <c r="R107" i="23"/>
  <c r="M107" i="23"/>
  <c r="P41" i="23"/>
  <c r="K118" i="23"/>
  <c r="G18" i="23"/>
  <c r="D18" i="23"/>
  <c r="S95" i="23"/>
  <c r="Q51" i="23"/>
  <c r="F62" i="23"/>
  <c r="L84" i="23"/>
  <c r="P31" i="23"/>
  <c r="R75" i="23"/>
  <c r="G84" i="23"/>
  <c r="I118" i="23"/>
  <c r="I51" i="23"/>
  <c r="P75" i="23"/>
  <c r="R7" i="23"/>
  <c r="O41" i="23"/>
  <c r="M41" i="23"/>
  <c r="H18" i="23"/>
  <c r="M118" i="23"/>
  <c r="J51" i="23"/>
  <c r="H41" i="23"/>
  <c r="H84" i="23"/>
  <c r="P7" i="23"/>
  <c r="O62" i="23"/>
  <c r="P62" i="23"/>
  <c r="F41" i="23"/>
  <c r="F118" i="23"/>
  <c r="G7" i="23"/>
  <c r="G118" i="23"/>
  <c r="Q62" i="23"/>
  <c r="I95" i="23"/>
  <c r="K107" i="23"/>
  <c r="H118" i="23"/>
  <c r="D95" i="23"/>
  <c r="R31" i="23"/>
  <c r="G62" i="23"/>
  <c r="H51" i="23"/>
  <c r="M95" i="23"/>
  <c r="R41" i="23"/>
  <c r="S18" i="24" l="1"/>
  <c r="K21" i="24"/>
  <c r="P21" i="24"/>
  <c r="H21" i="24"/>
  <c r="Q21" i="24"/>
  <c r="I21" i="24"/>
  <c r="G21" i="24"/>
  <c r="L21" i="24"/>
  <c r="T31" i="23"/>
  <c r="T41" i="23"/>
  <c r="T118" i="23"/>
  <c r="T7" i="23"/>
  <c r="T95" i="23"/>
  <c r="T107" i="23"/>
  <c r="T62" i="23"/>
  <c r="T18" i="23"/>
  <c r="T84" i="23"/>
  <c r="T75" i="23"/>
  <c r="T51" i="23"/>
  <c r="H26" i="24"/>
  <c r="M25" i="24"/>
  <c r="R24" i="24"/>
  <c r="F24" i="24"/>
  <c r="K23" i="24"/>
  <c r="P22" i="24"/>
  <c r="D22" i="24"/>
  <c r="G26" i="24"/>
  <c r="L25" i="24"/>
  <c r="Q24" i="24"/>
  <c r="E24" i="24"/>
  <c r="J23" i="24"/>
  <c r="O22" i="24"/>
  <c r="C22" i="24"/>
  <c r="R26" i="24"/>
  <c r="F26" i="24"/>
  <c r="K25" i="24"/>
  <c r="P24" i="24"/>
  <c r="D24" i="24"/>
  <c r="I23" i="24"/>
  <c r="N22" i="24"/>
  <c r="Q26" i="24"/>
  <c r="E26" i="24"/>
  <c r="J25" i="24"/>
  <c r="O24" i="24"/>
  <c r="C24" i="24"/>
  <c r="H23" i="24"/>
  <c r="M22" i="24"/>
  <c r="O26" i="24"/>
  <c r="C26" i="24"/>
  <c r="H25" i="24"/>
  <c r="M24" i="24"/>
  <c r="R23" i="24"/>
  <c r="F23" i="24"/>
  <c r="K22" i="24"/>
  <c r="N26" i="24"/>
  <c r="G25" i="24"/>
  <c r="L24" i="24"/>
  <c r="Q23" i="24"/>
  <c r="E23" i="24"/>
  <c r="J22" i="24"/>
  <c r="M26" i="24"/>
  <c r="R25" i="24"/>
  <c r="F25" i="24"/>
  <c r="K24" i="24"/>
  <c r="P23" i="24"/>
  <c r="D23" i="24"/>
  <c r="I22" i="24"/>
  <c r="N25" i="24"/>
  <c r="O23" i="24"/>
  <c r="F22" i="24"/>
  <c r="I25" i="24"/>
  <c r="N23" i="24"/>
  <c r="E22" i="24"/>
  <c r="E25" i="24"/>
  <c r="M23" i="24"/>
  <c r="P26" i="24"/>
  <c r="D25" i="24"/>
  <c r="L23" i="24"/>
  <c r="L26" i="24"/>
  <c r="C25" i="24"/>
  <c r="G23" i="24"/>
  <c r="J26" i="24"/>
  <c r="N24" i="24"/>
  <c r="I26" i="24"/>
  <c r="J24" i="24"/>
  <c r="R22" i="24"/>
  <c r="H24" i="24"/>
  <c r="G24" i="24"/>
  <c r="C23" i="24"/>
  <c r="Q22" i="24"/>
  <c r="D26" i="24"/>
  <c r="H22" i="24"/>
  <c r="Q25" i="24"/>
  <c r="G22" i="24"/>
  <c r="O25" i="24"/>
  <c r="I24" i="24"/>
  <c r="P25" i="24"/>
  <c r="K26" i="24"/>
  <c r="L22" i="24"/>
  <c r="D53" i="35"/>
  <c r="M52" i="35"/>
  <c r="C54" i="33"/>
  <c r="B53" i="33"/>
  <c r="U109" i="23"/>
  <c r="B53" i="27"/>
  <c r="C54" i="27"/>
  <c r="U20" i="23"/>
  <c r="B52" i="25"/>
  <c r="C53" i="25"/>
  <c r="S17" i="24"/>
  <c r="U53" i="23"/>
  <c r="U64" i="23"/>
  <c r="B51" i="34"/>
  <c r="C52" i="34"/>
  <c r="S15" i="24"/>
  <c r="U33" i="23"/>
  <c r="S19" i="24"/>
  <c r="D54" i="30"/>
  <c r="M53" i="30"/>
  <c r="M57" i="28"/>
  <c r="D58" i="28"/>
  <c r="M21" i="24"/>
  <c r="D21" i="24"/>
  <c r="S16" i="24"/>
  <c r="N21" i="24"/>
  <c r="C52" i="30"/>
  <c r="B51" i="30"/>
  <c r="U120" i="23"/>
  <c r="S20" i="24"/>
  <c r="J21" i="24"/>
  <c r="C53" i="31"/>
  <c r="B52" i="31"/>
  <c r="M54" i="31"/>
  <c r="D55" i="31"/>
  <c r="M54" i="33"/>
  <c r="D55" i="33"/>
  <c r="R21" i="24"/>
  <c r="U86" i="23"/>
  <c r="B52" i="32"/>
  <c r="C53" i="32"/>
  <c r="C55" i="26"/>
  <c r="B54" i="26"/>
  <c r="U97" i="23"/>
  <c r="D56" i="26"/>
  <c r="M55" i="26"/>
  <c r="D55" i="25"/>
  <c r="M54" i="25"/>
  <c r="F21" i="24"/>
  <c r="C21" i="24"/>
  <c r="M53" i="32"/>
  <c r="D54" i="32"/>
  <c r="U77" i="23"/>
  <c r="O21" i="24"/>
  <c r="U43" i="23"/>
  <c r="U9" i="23"/>
  <c r="B56" i="28"/>
  <c r="C57" i="28"/>
  <c r="M55" i="27"/>
  <c r="D56" i="27"/>
  <c r="C52" i="35"/>
  <c r="M52" i="34"/>
  <c r="D53" i="34"/>
  <c r="E21" i="24"/>
  <c r="B111" i="13" a="1"/>
  <c r="B111" i="13" s="1"/>
  <c r="B112" i="13" s="1" a="1"/>
  <c r="B112" i="13" s="1"/>
  <c r="S108" i="23"/>
  <c r="E108" i="23"/>
  <c r="H32" i="23"/>
  <c r="H63" i="23"/>
  <c r="S19" i="23"/>
  <c r="N8" i="23"/>
  <c r="I76" i="23"/>
  <c r="R85" i="23"/>
  <c r="N108" i="23"/>
  <c r="G108" i="23"/>
  <c r="J52" i="23"/>
  <c r="L52" i="23"/>
  <c r="E8" i="23"/>
  <c r="S85" i="23"/>
  <c r="F85" i="23"/>
  <c r="M108" i="23"/>
  <c r="F42" i="23"/>
  <c r="P52" i="23"/>
  <c r="O85" i="23"/>
  <c r="R63" i="23"/>
  <c r="E119" i="23"/>
  <c r="G63" i="23"/>
  <c r="D8" i="23"/>
  <c r="K63" i="23"/>
  <c r="D108" i="23"/>
  <c r="D119" i="23"/>
  <c r="I8" i="23"/>
  <c r="P8" i="23"/>
  <c r="J19" i="23"/>
  <c r="D32" i="23"/>
  <c r="Q85" i="23"/>
  <c r="L108" i="23"/>
  <c r="Q76" i="23"/>
  <c r="G8" i="23"/>
  <c r="K119" i="23"/>
  <c r="F52" i="23"/>
  <c r="D42" i="23"/>
  <c r="P96" i="23"/>
  <c r="R76" i="23"/>
  <c r="L63" i="23"/>
  <c r="N63" i="23"/>
  <c r="F76" i="23"/>
  <c r="H42" i="23"/>
  <c r="M119" i="23"/>
  <c r="S96" i="23"/>
  <c r="E85" i="23"/>
  <c r="L32" i="23"/>
  <c r="L19" i="23"/>
  <c r="J96" i="23"/>
  <c r="O19" i="23"/>
  <c r="O32" i="23"/>
  <c r="M42" i="23"/>
  <c r="K32" i="23"/>
  <c r="P19" i="23"/>
  <c r="D96" i="23"/>
  <c r="H85" i="23"/>
  <c r="P32" i="23"/>
  <c r="G52" i="23"/>
  <c r="O76" i="23"/>
  <c r="F108" i="23"/>
  <c r="D52" i="23"/>
  <c r="P63" i="23"/>
  <c r="K76" i="23"/>
  <c r="I85" i="23"/>
  <c r="I108" i="23"/>
  <c r="M96" i="23"/>
  <c r="Q96" i="23"/>
  <c r="D19" i="23"/>
  <c r="E76" i="23"/>
  <c r="Q19" i="23"/>
  <c r="K96" i="23"/>
  <c r="J8" i="23"/>
  <c r="M32" i="23"/>
  <c r="O96" i="23"/>
  <c r="R32" i="23"/>
  <c r="J85" i="23"/>
  <c r="R119" i="23"/>
  <c r="N85" i="23"/>
  <c r="I32" i="23"/>
  <c r="S76" i="23"/>
  <c r="M85" i="23"/>
  <c r="Q108" i="23"/>
  <c r="I63" i="23"/>
  <c r="L42" i="23"/>
  <c r="K19" i="23"/>
  <c r="S42" i="23"/>
  <c r="S32" i="23"/>
  <c r="R42" i="23"/>
  <c r="P85" i="23"/>
  <c r="J32" i="23"/>
  <c r="M19" i="23"/>
  <c r="N19" i="23"/>
  <c r="R19" i="23"/>
  <c r="R108" i="23"/>
  <c r="N42" i="23"/>
  <c r="J42" i="23"/>
  <c r="F32" i="23"/>
  <c r="D85" i="23"/>
  <c r="G42" i="23"/>
  <c r="N119" i="23"/>
  <c r="S119" i="23"/>
  <c r="K52" i="23"/>
  <c r="M63" i="23"/>
  <c r="O8" i="23"/>
  <c r="S8" i="23"/>
  <c r="H119" i="23"/>
  <c r="M8" i="23"/>
  <c r="L8" i="23"/>
  <c r="E32" i="23"/>
  <c r="G76" i="23"/>
  <c r="Q119" i="23"/>
  <c r="I19" i="23"/>
  <c r="I42" i="23"/>
  <c r="N96" i="23"/>
  <c r="H8" i="23"/>
  <c r="F119" i="23"/>
  <c r="K108" i="23"/>
  <c r="F63" i="23"/>
  <c r="E96" i="23"/>
  <c r="N52" i="23"/>
  <c r="M76" i="23"/>
  <c r="R96" i="23"/>
  <c r="M52" i="23"/>
  <c r="D76" i="23"/>
  <c r="H96" i="23"/>
  <c r="O42" i="23"/>
  <c r="K85" i="23"/>
  <c r="O108" i="23"/>
  <c r="G96" i="23"/>
  <c r="P108" i="23"/>
  <c r="R52" i="23"/>
  <c r="L85" i="23"/>
  <c r="Q8" i="23"/>
  <c r="G85" i="23"/>
  <c r="F8" i="23"/>
  <c r="Q32" i="23"/>
  <c r="S52" i="23"/>
  <c r="L119" i="23"/>
  <c r="E42" i="23"/>
  <c r="K8" i="23"/>
  <c r="H76" i="23"/>
  <c r="J76" i="23"/>
  <c r="P42" i="23"/>
  <c r="J119" i="23"/>
  <c r="O119" i="23"/>
  <c r="Q52" i="23"/>
  <c r="J63" i="23"/>
  <c r="I52" i="23"/>
  <c r="H52" i="23"/>
  <c r="S63" i="23"/>
  <c r="O52" i="23"/>
  <c r="G119" i="23"/>
  <c r="L96" i="23"/>
  <c r="E63" i="23"/>
  <c r="P119" i="23"/>
  <c r="H19" i="23"/>
  <c r="F96" i="23"/>
  <c r="D63" i="23"/>
  <c r="E19" i="23"/>
  <c r="Q42" i="23"/>
  <c r="J108" i="23"/>
  <c r="G19" i="23"/>
  <c r="I119" i="23"/>
  <c r="F19" i="23"/>
  <c r="R8" i="23"/>
  <c r="E52" i="23"/>
  <c r="L76" i="23"/>
  <c r="K42" i="23"/>
  <c r="G32" i="23"/>
  <c r="N76" i="23"/>
  <c r="N32" i="23"/>
  <c r="Q63" i="23"/>
  <c r="A8" i="23"/>
  <c r="H108" i="23"/>
  <c r="O63" i="23"/>
  <c r="I96" i="23"/>
  <c r="P76" i="23"/>
  <c r="S24" i="24" l="1"/>
  <c r="R27" i="24"/>
  <c r="C27" i="24"/>
  <c r="T76" i="23"/>
  <c r="T32" i="23"/>
  <c r="T108" i="23"/>
  <c r="T8" i="23"/>
  <c r="T52" i="23"/>
  <c r="T63" i="23"/>
  <c r="T96" i="23"/>
  <c r="T42" i="23"/>
  <c r="T19" i="23"/>
  <c r="N32" i="24"/>
  <c r="G31" i="24"/>
  <c r="L30" i="24"/>
  <c r="Q29" i="24"/>
  <c r="E29" i="24"/>
  <c r="J28" i="24"/>
  <c r="M32" i="24"/>
  <c r="R31" i="24"/>
  <c r="F31" i="24"/>
  <c r="K30" i="24"/>
  <c r="P29" i="24"/>
  <c r="D29" i="24"/>
  <c r="I28" i="24"/>
  <c r="L32" i="24"/>
  <c r="Q31" i="24"/>
  <c r="E31" i="24"/>
  <c r="J30" i="24"/>
  <c r="O29" i="24"/>
  <c r="C29" i="24"/>
  <c r="H28" i="24"/>
  <c r="K32" i="24"/>
  <c r="P31" i="24"/>
  <c r="D31" i="24"/>
  <c r="I30" i="24"/>
  <c r="N29" i="24"/>
  <c r="G28" i="24"/>
  <c r="I32" i="24"/>
  <c r="N31" i="24"/>
  <c r="G30" i="24"/>
  <c r="L29" i="24"/>
  <c r="Q28" i="24"/>
  <c r="E28" i="24"/>
  <c r="H32" i="24"/>
  <c r="M31" i="24"/>
  <c r="R30" i="24"/>
  <c r="F30" i="24"/>
  <c r="K29" i="24"/>
  <c r="P28" i="24"/>
  <c r="D28" i="24"/>
  <c r="G32" i="24"/>
  <c r="L31" i="24"/>
  <c r="Q30" i="24"/>
  <c r="E30" i="24"/>
  <c r="J29" i="24"/>
  <c r="O28" i="24"/>
  <c r="C28" i="24"/>
  <c r="F32" i="24"/>
  <c r="N30" i="24"/>
  <c r="R28" i="24"/>
  <c r="E32" i="24"/>
  <c r="M30" i="24"/>
  <c r="N28" i="24"/>
  <c r="D32" i="24"/>
  <c r="H30" i="24"/>
  <c r="M28" i="24"/>
  <c r="C32" i="24"/>
  <c r="D30" i="24"/>
  <c r="L28" i="24"/>
  <c r="O31" i="24"/>
  <c r="C30" i="24"/>
  <c r="K28" i="24"/>
  <c r="J31" i="24"/>
  <c r="R29" i="24"/>
  <c r="R32" i="24"/>
  <c r="I31" i="24"/>
  <c r="M29" i="24"/>
  <c r="O32" i="24"/>
  <c r="F28" i="24"/>
  <c r="J32" i="24"/>
  <c r="K31" i="24"/>
  <c r="H31" i="24"/>
  <c r="C31" i="24"/>
  <c r="O30" i="24"/>
  <c r="H29" i="24"/>
  <c r="P32" i="24"/>
  <c r="F29" i="24"/>
  <c r="P30" i="24"/>
  <c r="I29" i="24"/>
  <c r="G29" i="24"/>
  <c r="Q32" i="24"/>
  <c r="T85" i="23"/>
  <c r="T119" i="23"/>
  <c r="C53" i="35"/>
  <c r="B52" i="35"/>
  <c r="D57" i="26"/>
  <c r="M56" i="26"/>
  <c r="U34" i="23"/>
  <c r="C53" i="34"/>
  <c r="B52" i="34"/>
  <c r="L27" i="24"/>
  <c r="D59" i="28"/>
  <c r="M58" i="28"/>
  <c r="D54" i="34"/>
  <c r="M53" i="34"/>
  <c r="D27" i="24"/>
  <c r="S22" i="24"/>
  <c r="U98" i="23"/>
  <c r="C54" i="32"/>
  <c r="B53" i="32"/>
  <c r="M55" i="33"/>
  <c r="D56" i="33"/>
  <c r="E27" i="24"/>
  <c r="P27" i="24"/>
  <c r="D55" i="32"/>
  <c r="M54" i="32"/>
  <c r="M56" i="27"/>
  <c r="D57" i="27"/>
  <c r="U65" i="23"/>
  <c r="J27" i="24"/>
  <c r="D56" i="31"/>
  <c r="M55" i="31"/>
  <c r="C53" i="30"/>
  <c r="B52" i="30"/>
  <c r="M54" i="30"/>
  <c r="D55" i="30"/>
  <c r="U54" i="23"/>
  <c r="C55" i="27"/>
  <c r="B54" i="27"/>
  <c r="M27" i="24"/>
  <c r="B54" i="33"/>
  <c r="C55" i="33"/>
  <c r="U87" i="23"/>
  <c r="S21" i="24"/>
  <c r="G27" i="24"/>
  <c r="F27" i="24"/>
  <c r="C54" i="25"/>
  <c r="B53" i="25"/>
  <c r="U121" i="23"/>
  <c r="H27" i="24"/>
  <c r="O27" i="24"/>
  <c r="U78" i="23"/>
  <c r="U21" i="23"/>
  <c r="D54" i="35"/>
  <c r="M53" i="35"/>
  <c r="S26" i="24"/>
  <c r="I27" i="24"/>
  <c r="U44" i="23"/>
  <c r="U110" i="23"/>
  <c r="Q27" i="24"/>
  <c r="S23" i="24"/>
  <c r="K27" i="24"/>
  <c r="C54" i="31"/>
  <c r="B53" i="31"/>
  <c r="C58" i="28"/>
  <c r="B57" i="28"/>
  <c r="U10" i="23"/>
  <c r="D56" i="25"/>
  <c r="M55" i="25"/>
  <c r="B55" i="26"/>
  <c r="C56" i="26"/>
  <c r="S25" i="24"/>
  <c r="N27" i="24"/>
  <c r="B113" i="13" a="1"/>
  <c r="B113" i="13" s="1"/>
  <c r="M20" i="23"/>
  <c r="F33" i="23"/>
  <c r="F20" i="23"/>
  <c r="J9" i="23"/>
  <c r="M97" i="23"/>
  <c r="L43" i="23"/>
  <c r="D9" i="23"/>
  <c r="J43" i="23"/>
  <c r="R77" i="23"/>
  <c r="D20" i="23"/>
  <c r="S64" i="23"/>
  <c r="K86" i="23"/>
  <c r="Q33" i="23"/>
  <c r="S97" i="23"/>
  <c r="S77" i="23"/>
  <c r="H109" i="23"/>
  <c r="H77" i="23"/>
  <c r="R9" i="23"/>
  <c r="I53" i="23"/>
  <c r="K64" i="23"/>
  <c r="N120" i="23"/>
  <c r="G64" i="23"/>
  <c r="O64" i="23"/>
  <c r="O33" i="23"/>
  <c r="S33" i="23"/>
  <c r="D77" i="23"/>
  <c r="L64" i="23"/>
  <c r="E20" i="23"/>
  <c r="I120" i="23"/>
  <c r="A9" i="23"/>
  <c r="J86" i="23"/>
  <c r="G77" i="23"/>
  <c r="D120" i="23"/>
  <c r="I20" i="23"/>
  <c r="I9" i="23"/>
  <c r="F109" i="23"/>
  <c r="K97" i="23"/>
  <c r="O53" i="23"/>
  <c r="J109" i="23"/>
  <c r="L120" i="23"/>
  <c r="R64" i="23"/>
  <c r="E43" i="23"/>
  <c r="P77" i="23"/>
  <c r="I109" i="23"/>
  <c r="L77" i="23"/>
  <c r="R120" i="23"/>
  <c r="G43" i="23"/>
  <c r="Q120" i="23"/>
  <c r="E33" i="23"/>
  <c r="K77" i="23"/>
  <c r="L33" i="23"/>
  <c r="G53" i="23"/>
  <c r="I33" i="23"/>
  <c r="H43" i="23"/>
  <c r="P109" i="23"/>
  <c r="N43" i="23"/>
  <c r="K33" i="23"/>
  <c r="S109" i="23"/>
  <c r="P53" i="23"/>
  <c r="L53" i="23"/>
  <c r="Q77" i="23"/>
  <c r="R53" i="23"/>
  <c r="M77" i="23"/>
  <c r="N77" i="23"/>
  <c r="R43" i="23"/>
  <c r="K120" i="23"/>
  <c r="M9" i="23"/>
  <c r="S43" i="23"/>
  <c r="R97" i="23"/>
  <c r="N97" i="23"/>
  <c r="D86" i="23"/>
  <c r="O86" i="23"/>
  <c r="L9" i="23"/>
  <c r="E109" i="23"/>
  <c r="E77" i="23"/>
  <c r="J20" i="23"/>
  <c r="G20" i="23"/>
  <c r="Q97" i="23"/>
  <c r="I43" i="23"/>
  <c r="G97" i="23"/>
  <c r="N64" i="23"/>
  <c r="N109" i="23"/>
  <c r="K9" i="23"/>
  <c r="F97" i="23"/>
  <c r="R109" i="23"/>
  <c r="Q43" i="23"/>
  <c r="I97" i="23"/>
  <c r="J97" i="23"/>
  <c r="M86" i="23"/>
  <c r="H53" i="23"/>
  <c r="D53" i="23"/>
  <c r="E120" i="23"/>
  <c r="H86" i="23"/>
  <c r="J53" i="23"/>
  <c r="E86" i="23"/>
  <c r="F9" i="23"/>
  <c r="G86" i="23"/>
  <c r="O20" i="23"/>
  <c r="H9" i="23"/>
  <c r="I86" i="23"/>
  <c r="M109" i="23"/>
  <c r="P97" i="23"/>
  <c r="I64" i="23"/>
  <c r="L97" i="23"/>
  <c r="N53" i="23"/>
  <c r="F53" i="23"/>
  <c r="F43" i="23"/>
  <c r="H64" i="23"/>
  <c r="D33" i="23"/>
  <c r="P33" i="23"/>
  <c r="Q20" i="23"/>
  <c r="D109" i="23"/>
  <c r="Q86" i="23"/>
  <c r="L109" i="23"/>
  <c r="I77" i="23"/>
  <c r="F86" i="23"/>
  <c r="E9" i="23"/>
  <c r="O43" i="23"/>
  <c r="K53" i="23"/>
  <c r="M43" i="23"/>
  <c r="P20" i="23"/>
  <c r="K43" i="23"/>
  <c r="P9" i="23"/>
  <c r="O77" i="23"/>
  <c r="N33" i="23"/>
  <c r="O97" i="23"/>
  <c r="S20" i="23"/>
  <c r="D64" i="23"/>
  <c r="P64" i="23"/>
  <c r="F64" i="23"/>
  <c r="O109" i="23"/>
  <c r="E64" i="23"/>
  <c r="R86" i="23"/>
  <c r="H97" i="23"/>
  <c r="R33" i="23"/>
  <c r="D97" i="23"/>
  <c r="H120" i="23"/>
  <c r="M53" i="23"/>
  <c r="J120" i="23"/>
  <c r="G33" i="23"/>
  <c r="M120" i="23"/>
  <c r="F77" i="23"/>
  <c r="N20" i="23"/>
  <c r="D43" i="23"/>
  <c r="O9" i="23"/>
  <c r="K109" i="23"/>
  <c r="M33" i="23"/>
  <c r="G109" i="23"/>
  <c r="L86" i="23"/>
  <c r="S9" i="23"/>
  <c r="N86" i="23"/>
  <c r="K20" i="23"/>
  <c r="G9" i="23"/>
  <c r="H33" i="23"/>
  <c r="M64" i="23"/>
  <c r="J33" i="23"/>
  <c r="P43" i="23"/>
  <c r="Q64" i="23"/>
  <c r="O120" i="23"/>
  <c r="N9" i="23"/>
  <c r="E97" i="23"/>
  <c r="H20" i="23"/>
  <c r="Q9" i="23"/>
  <c r="Q109" i="23"/>
  <c r="S86" i="23"/>
  <c r="S120" i="23"/>
  <c r="R20" i="23"/>
  <c r="P86" i="23"/>
  <c r="F120" i="23"/>
  <c r="L20" i="23"/>
  <c r="J64" i="23"/>
  <c r="P120" i="23"/>
  <c r="E53" i="23"/>
  <c r="S53" i="23"/>
  <c r="G120" i="23"/>
  <c r="J77" i="23"/>
  <c r="Q53" i="23"/>
  <c r="S32" i="24" l="1"/>
  <c r="N33" i="24"/>
  <c r="K33" i="24"/>
  <c r="T43" i="23"/>
  <c r="T77" i="23"/>
  <c r="H38" i="24"/>
  <c r="M37" i="24"/>
  <c r="R36" i="24"/>
  <c r="F36" i="24"/>
  <c r="K35" i="24"/>
  <c r="P34" i="24"/>
  <c r="D34" i="24"/>
  <c r="G38" i="24"/>
  <c r="L37" i="24"/>
  <c r="Q36" i="24"/>
  <c r="E36" i="24"/>
  <c r="J35" i="24"/>
  <c r="O34" i="24"/>
  <c r="C34" i="24"/>
  <c r="R38" i="24"/>
  <c r="F38" i="24"/>
  <c r="K37" i="24"/>
  <c r="P36" i="24"/>
  <c r="D36" i="24"/>
  <c r="I35" i="24"/>
  <c r="N34" i="24"/>
  <c r="Q38" i="24"/>
  <c r="E38" i="24"/>
  <c r="J37" i="24"/>
  <c r="O36" i="24"/>
  <c r="C36" i="24"/>
  <c r="H35" i="24"/>
  <c r="M34" i="24"/>
  <c r="O38" i="24"/>
  <c r="C38" i="24"/>
  <c r="H37" i="24"/>
  <c r="M36" i="24"/>
  <c r="R35" i="24"/>
  <c r="F35" i="24"/>
  <c r="K34" i="24"/>
  <c r="N38" i="24"/>
  <c r="G37" i="24"/>
  <c r="L36" i="24"/>
  <c r="Q35" i="24"/>
  <c r="E35" i="24"/>
  <c r="J34" i="24"/>
  <c r="M38" i="24"/>
  <c r="R37" i="24"/>
  <c r="F37" i="24"/>
  <c r="K36" i="24"/>
  <c r="P35" i="24"/>
  <c r="D35" i="24"/>
  <c r="I34" i="24"/>
  <c r="I37" i="24"/>
  <c r="N35" i="24"/>
  <c r="E34" i="24"/>
  <c r="E37" i="24"/>
  <c r="M35" i="24"/>
  <c r="P38" i="24"/>
  <c r="D37" i="24"/>
  <c r="L35" i="24"/>
  <c r="L38" i="24"/>
  <c r="C37" i="24"/>
  <c r="G35" i="24"/>
  <c r="K38" i="24"/>
  <c r="C35" i="24"/>
  <c r="I38" i="24"/>
  <c r="J36" i="24"/>
  <c r="R34" i="24"/>
  <c r="D38" i="24"/>
  <c r="I36" i="24"/>
  <c r="Q34" i="24"/>
  <c r="H36" i="24"/>
  <c r="G36" i="24"/>
  <c r="O35" i="24"/>
  <c r="J38" i="24"/>
  <c r="H34" i="24"/>
  <c r="Q37" i="24"/>
  <c r="G34" i="24"/>
  <c r="O37" i="24"/>
  <c r="N36" i="24"/>
  <c r="F34" i="24"/>
  <c r="P37" i="24"/>
  <c r="N37" i="24"/>
  <c r="L34" i="24"/>
  <c r="T120" i="23"/>
  <c r="T109" i="23"/>
  <c r="T86" i="23"/>
  <c r="T33" i="23"/>
  <c r="T20" i="23"/>
  <c r="T9" i="23"/>
  <c r="T64" i="23"/>
  <c r="T53" i="23"/>
  <c r="T97" i="23"/>
  <c r="C55" i="32"/>
  <c r="B54" i="32"/>
  <c r="B53" i="30"/>
  <c r="C54" i="30"/>
  <c r="B55" i="27"/>
  <c r="C56" i="27"/>
  <c r="S28" i="24"/>
  <c r="D33" i="24"/>
  <c r="M56" i="31"/>
  <c r="D57" i="31"/>
  <c r="P33" i="24"/>
  <c r="G33" i="24"/>
  <c r="B54" i="25"/>
  <c r="C55" i="25"/>
  <c r="U66" i="23"/>
  <c r="D56" i="32"/>
  <c r="M55" i="32"/>
  <c r="R33" i="24"/>
  <c r="I33" i="24"/>
  <c r="C55" i="31"/>
  <c r="B54" i="31"/>
  <c r="U55" i="23"/>
  <c r="S29" i="24"/>
  <c r="U111" i="23"/>
  <c r="S31" i="24"/>
  <c r="C57" i="26"/>
  <c r="B56" i="26"/>
  <c r="U122" i="23"/>
  <c r="S27" i="24"/>
  <c r="L33" i="24"/>
  <c r="C33" i="24"/>
  <c r="U11" i="23"/>
  <c r="U22" i="23"/>
  <c r="C56" i="33"/>
  <c r="B55" i="33"/>
  <c r="B53" i="35"/>
  <c r="C54" i="35"/>
  <c r="S30" i="24"/>
  <c r="O33" i="24"/>
  <c r="M56" i="33"/>
  <c r="D57" i="33"/>
  <c r="D55" i="34"/>
  <c r="M54" i="34"/>
  <c r="F33" i="24"/>
  <c r="E33" i="24"/>
  <c r="H33" i="24"/>
  <c r="M57" i="26"/>
  <c r="D58" i="26"/>
  <c r="B58" i="28"/>
  <c r="C59" i="28"/>
  <c r="M56" i="25"/>
  <c r="D57" i="25"/>
  <c r="U45" i="23"/>
  <c r="M54" i="35"/>
  <c r="D55" i="35"/>
  <c r="U88" i="23"/>
  <c r="M55" i="30"/>
  <c r="D56" i="30"/>
  <c r="U99" i="23"/>
  <c r="C54" i="34"/>
  <c r="B53" i="34"/>
  <c r="M33" i="24"/>
  <c r="Q33" i="24"/>
  <c r="D58" i="27"/>
  <c r="M57" i="27"/>
  <c r="M59" i="28"/>
  <c r="D63" i="28"/>
  <c r="D60" i="28"/>
  <c r="M60" i="28" s="1"/>
  <c r="J33" i="24"/>
  <c r="B114" i="13" a="1"/>
  <c r="B114" i="13" s="1"/>
  <c r="I78" i="23"/>
  <c r="H121" i="23"/>
  <c r="L65" i="23"/>
  <c r="S110" i="23"/>
  <c r="I44" i="23"/>
  <c r="N78" i="23"/>
  <c r="L78" i="23"/>
  <c r="R34" i="23"/>
  <c r="K110" i="23"/>
  <c r="L10" i="23"/>
  <c r="R87" i="23"/>
  <c r="D98" i="23"/>
  <c r="D78" i="23"/>
  <c r="N44" i="23"/>
  <c r="O78" i="23"/>
  <c r="S10" i="23"/>
  <c r="E121" i="23"/>
  <c r="D121" i="23"/>
  <c r="I65" i="23"/>
  <c r="R54" i="23"/>
  <c r="D34" i="23"/>
  <c r="Q54" i="23"/>
  <c r="J98" i="23"/>
  <c r="Q98" i="23"/>
  <c r="G78" i="23"/>
  <c r="Q121" i="23"/>
  <c r="P21" i="23"/>
  <c r="R98" i="23"/>
  <c r="G65" i="23"/>
  <c r="I121" i="23"/>
  <c r="N34" i="23"/>
  <c r="O34" i="23"/>
  <c r="N98" i="23"/>
  <c r="J54" i="23"/>
  <c r="F34" i="23"/>
  <c r="I34" i="23"/>
  <c r="G34" i="23"/>
  <c r="L98" i="23"/>
  <c r="E110" i="23"/>
  <c r="K21" i="23"/>
  <c r="E44" i="23"/>
  <c r="J21" i="23"/>
  <c r="P98" i="23"/>
  <c r="F54" i="23"/>
  <c r="D44" i="23"/>
  <c r="O10" i="23"/>
  <c r="L121" i="23"/>
  <c r="Q65" i="23"/>
  <c r="P54" i="23"/>
  <c r="F87" i="23"/>
  <c r="P121" i="23"/>
  <c r="E10" i="23"/>
  <c r="F78" i="23"/>
  <c r="Q21" i="23"/>
  <c r="H110" i="23"/>
  <c r="F44" i="23"/>
  <c r="S87" i="23"/>
  <c r="P65" i="23"/>
  <c r="H65" i="23"/>
  <c r="M110" i="23"/>
  <c r="R10" i="23"/>
  <c r="F10" i="23"/>
  <c r="M21" i="23"/>
  <c r="Q78" i="23"/>
  <c r="I10" i="23"/>
  <c r="G98" i="23"/>
  <c r="D65" i="23"/>
  <c r="G54" i="23"/>
  <c r="N87" i="23"/>
  <c r="P10" i="23"/>
  <c r="S121" i="23"/>
  <c r="L44" i="23"/>
  <c r="I54" i="23"/>
  <c r="M98" i="23"/>
  <c r="D21" i="23"/>
  <c r="D87" i="23"/>
  <c r="N121" i="23"/>
  <c r="K98" i="23"/>
  <c r="O98" i="23"/>
  <c r="O21" i="23"/>
  <c r="R44" i="23"/>
  <c r="N110" i="23"/>
  <c r="M10" i="23"/>
  <c r="O65" i="23"/>
  <c r="E34" i="23"/>
  <c r="K44" i="23"/>
  <c r="E78" i="23"/>
  <c r="L110" i="23"/>
  <c r="I110" i="23"/>
  <c r="F110" i="23"/>
  <c r="M87" i="23"/>
  <c r="H21" i="23"/>
  <c r="O121" i="23"/>
  <c r="N21" i="23"/>
  <c r="Q87" i="23"/>
  <c r="P34" i="23"/>
  <c r="K54" i="23"/>
  <c r="S34" i="23"/>
  <c r="P110" i="23"/>
  <c r="N10" i="23"/>
  <c r="H44" i="23"/>
  <c r="S44" i="23"/>
  <c r="H34" i="23"/>
  <c r="E65" i="23"/>
  <c r="R21" i="23"/>
  <c r="K78" i="23"/>
  <c r="M65" i="23"/>
  <c r="L54" i="23"/>
  <c r="J121" i="23"/>
  <c r="S54" i="23"/>
  <c r="G87" i="23"/>
  <c r="K87" i="23"/>
  <c r="F98" i="23"/>
  <c r="J44" i="23"/>
  <c r="Q110" i="23"/>
  <c r="S21" i="23"/>
  <c r="G44" i="23"/>
  <c r="M34" i="23"/>
  <c r="K65" i="23"/>
  <c r="E54" i="23"/>
  <c r="N65" i="23"/>
  <c r="E21" i="23"/>
  <c r="J34" i="23"/>
  <c r="G121" i="23"/>
  <c r="I21" i="23"/>
  <c r="M54" i="23"/>
  <c r="L34" i="23"/>
  <c r="M121" i="23"/>
  <c r="H98" i="23"/>
  <c r="S78" i="23"/>
  <c r="L87" i="23"/>
  <c r="H78" i="23"/>
  <c r="N54" i="23"/>
  <c r="O54" i="23"/>
  <c r="S65" i="23"/>
  <c r="O87" i="23"/>
  <c r="G21" i="23"/>
  <c r="D110" i="23"/>
  <c r="A10" i="23"/>
  <c r="E98" i="23"/>
  <c r="P44" i="23"/>
  <c r="S98" i="23"/>
  <c r="D10" i="23"/>
  <c r="R65" i="23"/>
  <c r="R121" i="23"/>
  <c r="J10" i="23"/>
  <c r="I87" i="23"/>
  <c r="J87" i="23"/>
  <c r="J78" i="23"/>
  <c r="H54" i="23"/>
  <c r="G110" i="23"/>
  <c r="F65" i="23"/>
  <c r="F21" i="23"/>
  <c r="J110" i="23"/>
  <c r="O110" i="23"/>
  <c r="K10" i="23"/>
  <c r="F121" i="23"/>
  <c r="Q34" i="23"/>
  <c r="E87" i="23"/>
  <c r="R78" i="23"/>
  <c r="O44" i="23"/>
  <c r="D54" i="23"/>
  <c r="M78" i="23"/>
  <c r="K121" i="23"/>
  <c r="G10" i="23"/>
  <c r="I98" i="23"/>
  <c r="Q44" i="23"/>
  <c r="Q10" i="23"/>
  <c r="K34" i="23"/>
  <c r="H10" i="23"/>
  <c r="P78" i="23"/>
  <c r="H87" i="23"/>
  <c r="L21" i="23"/>
  <c r="J65" i="23"/>
  <c r="P87" i="23"/>
  <c r="M44" i="23"/>
  <c r="R110" i="23"/>
  <c r="N39" i="24" l="1"/>
  <c r="D79" i="23"/>
  <c r="L35" i="23"/>
  <c r="M35" i="23"/>
  <c r="F79" i="23"/>
  <c r="N35" i="23"/>
  <c r="T98" i="23"/>
  <c r="T21" i="23"/>
  <c r="G79" i="23"/>
  <c r="H35" i="23"/>
  <c r="T121" i="23"/>
  <c r="L79" i="23"/>
  <c r="T34" i="23"/>
  <c r="T35" i="23" s="1"/>
  <c r="E35" i="23"/>
  <c r="D35" i="23"/>
  <c r="P35" i="23"/>
  <c r="M79" i="23"/>
  <c r="R35" i="23"/>
  <c r="T78" i="23"/>
  <c r="T79" i="23" s="1"/>
  <c r="E79" i="23"/>
  <c r="N79" i="23"/>
  <c r="G35" i="23"/>
  <c r="T87" i="23"/>
  <c r="T10" i="23"/>
  <c r="T110" i="23"/>
  <c r="J79" i="23"/>
  <c r="K35" i="23"/>
  <c r="N44" i="24"/>
  <c r="G43" i="24"/>
  <c r="L42" i="24"/>
  <c r="Q41" i="24"/>
  <c r="E41" i="24"/>
  <c r="J40" i="24"/>
  <c r="M44" i="24"/>
  <c r="R43" i="24"/>
  <c r="F43" i="24"/>
  <c r="K42" i="24"/>
  <c r="P41" i="24"/>
  <c r="D41" i="24"/>
  <c r="I40" i="24"/>
  <c r="L44" i="24"/>
  <c r="Q43" i="24"/>
  <c r="E43" i="24"/>
  <c r="J42" i="24"/>
  <c r="O41" i="24"/>
  <c r="C41" i="24"/>
  <c r="H40" i="24"/>
  <c r="K44" i="24"/>
  <c r="P43" i="24"/>
  <c r="D43" i="24"/>
  <c r="I42" i="24"/>
  <c r="N41" i="24"/>
  <c r="G40" i="24"/>
  <c r="I44" i="24"/>
  <c r="N43" i="24"/>
  <c r="G42" i="24"/>
  <c r="L41" i="24"/>
  <c r="Q40" i="24"/>
  <c r="E40" i="24"/>
  <c r="H44" i="24"/>
  <c r="M43" i="24"/>
  <c r="R42" i="24"/>
  <c r="F42" i="24"/>
  <c r="K41" i="24"/>
  <c r="P40" i="24"/>
  <c r="D40" i="24"/>
  <c r="G44" i="24"/>
  <c r="L43" i="24"/>
  <c r="Q42" i="24"/>
  <c r="E42" i="24"/>
  <c r="J41" i="24"/>
  <c r="O40" i="24"/>
  <c r="C40" i="24"/>
  <c r="E44" i="24"/>
  <c r="M42" i="24"/>
  <c r="N40" i="24"/>
  <c r="D44" i="24"/>
  <c r="H42" i="24"/>
  <c r="M40" i="24"/>
  <c r="C44" i="24"/>
  <c r="D42" i="24"/>
  <c r="L40" i="24"/>
  <c r="O43" i="24"/>
  <c r="C42" i="24"/>
  <c r="K40" i="24"/>
  <c r="K43" i="24"/>
  <c r="F40" i="24"/>
  <c r="R44" i="24"/>
  <c r="I43" i="24"/>
  <c r="M41" i="24"/>
  <c r="Q44" i="24"/>
  <c r="H43" i="24"/>
  <c r="I41" i="24"/>
  <c r="O44" i="24"/>
  <c r="R40" i="24"/>
  <c r="J44" i="24"/>
  <c r="F44" i="24"/>
  <c r="J43" i="24"/>
  <c r="C43" i="24"/>
  <c r="O42" i="24"/>
  <c r="N42" i="24"/>
  <c r="H41" i="24"/>
  <c r="P44" i="24"/>
  <c r="F41" i="24"/>
  <c r="R41" i="24"/>
  <c r="P42" i="24"/>
  <c r="G41" i="24"/>
  <c r="S79" i="23"/>
  <c r="F35" i="23"/>
  <c r="O35" i="23"/>
  <c r="S35" i="23"/>
  <c r="P79" i="23"/>
  <c r="O79" i="23"/>
  <c r="Q35" i="23"/>
  <c r="I35" i="23"/>
  <c r="R79" i="23"/>
  <c r="H79" i="23"/>
  <c r="K79" i="23"/>
  <c r="J35" i="23"/>
  <c r="T44" i="23"/>
  <c r="T54" i="23"/>
  <c r="T65" i="23"/>
  <c r="Q79" i="23"/>
  <c r="I79" i="23"/>
  <c r="U100" i="23"/>
  <c r="D56" i="34"/>
  <c r="M55" i="34"/>
  <c r="M57" i="33"/>
  <c r="D58" i="33"/>
  <c r="D57" i="32"/>
  <c r="M56" i="32"/>
  <c r="G35" i="28"/>
  <c r="U23" i="23"/>
  <c r="S33" i="24"/>
  <c r="L39" i="24"/>
  <c r="B54" i="34"/>
  <c r="C55" i="34"/>
  <c r="U56" i="23"/>
  <c r="Q39" i="24"/>
  <c r="S37" i="24"/>
  <c r="S36" i="24"/>
  <c r="D39" i="24"/>
  <c r="S34" i="24"/>
  <c r="D56" i="35"/>
  <c r="M55" i="35"/>
  <c r="B54" i="30"/>
  <c r="C55" i="30"/>
  <c r="C56" i="25"/>
  <c r="B55" i="25"/>
  <c r="C56" i="32"/>
  <c r="B55" i="32"/>
  <c r="F39" i="24"/>
  <c r="S38" i="24"/>
  <c r="J39" i="24"/>
  <c r="D64" i="28"/>
  <c r="M63" i="28"/>
  <c r="R39" i="24"/>
  <c r="M39" i="24"/>
  <c r="U67" i="23"/>
  <c r="P39" i="24"/>
  <c r="U12" i="23"/>
  <c r="E39" i="24"/>
  <c r="C63" i="28"/>
  <c r="B59" i="28"/>
  <c r="D58" i="31"/>
  <c r="M57" i="31"/>
  <c r="B56" i="33"/>
  <c r="C57" i="33"/>
  <c r="M57" i="25"/>
  <c r="D58" i="25"/>
  <c r="B57" i="26"/>
  <c r="C58" i="26"/>
  <c r="B56" i="27"/>
  <c r="C57" i="27"/>
  <c r="G39" i="24"/>
  <c r="C39" i="24"/>
  <c r="D57" i="30"/>
  <c r="M56" i="30"/>
  <c r="M58" i="27"/>
  <c r="D59" i="27"/>
  <c r="U89" i="23"/>
  <c r="M58" i="26"/>
  <c r="D59" i="26"/>
  <c r="B54" i="35"/>
  <c r="C55" i="35"/>
  <c r="C56" i="31"/>
  <c r="B55" i="31"/>
  <c r="O39" i="24"/>
  <c r="H39" i="24"/>
  <c r="I39" i="24"/>
  <c r="S35" i="24"/>
  <c r="K39" i="24"/>
  <c r="B115" i="13" a="1"/>
  <c r="B115" i="13" s="1"/>
  <c r="B116" i="13" s="1" a="1"/>
  <c r="B116" i="13" s="1"/>
  <c r="B117" i="13" s="1" a="1"/>
  <c r="B117" i="13" s="1"/>
  <c r="B118" i="13" s="1" a="1"/>
  <c r="B118" i="13" s="1"/>
  <c r="N99" i="23"/>
  <c r="L99" i="23"/>
  <c r="A11" i="23"/>
  <c r="K22" i="23"/>
  <c r="F11" i="23"/>
  <c r="P11" i="23"/>
  <c r="M55" i="23"/>
  <c r="E66" i="23"/>
  <c r="Q122" i="23"/>
  <c r="J11" i="23"/>
  <c r="Q111" i="23"/>
  <c r="D22" i="23"/>
  <c r="S55" i="23"/>
  <c r="Q88" i="23"/>
  <c r="O22" i="23"/>
  <c r="F45" i="23"/>
  <c r="L88" i="23"/>
  <c r="S122" i="23"/>
  <c r="K55" i="23"/>
  <c r="H122" i="23"/>
  <c r="F88" i="23"/>
  <c r="S111" i="23"/>
  <c r="H22" i="23"/>
  <c r="N111" i="23"/>
  <c r="D45" i="23"/>
  <c r="O66" i="23"/>
  <c r="N11" i="23"/>
  <c r="G66" i="23"/>
  <c r="I99" i="23"/>
  <c r="J45" i="23"/>
  <c r="N88" i="23"/>
  <c r="J111" i="23"/>
  <c r="I122" i="23"/>
  <c r="R99" i="23"/>
  <c r="F66" i="23"/>
  <c r="O111" i="23"/>
  <c r="H111" i="23"/>
  <c r="O55" i="23"/>
  <c r="P99" i="23"/>
  <c r="J22" i="23"/>
  <c r="Q45" i="23"/>
  <c r="P55" i="23"/>
  <c r="P22" i="23"/>
  <c r="K88" i="23"/>
  <c r="N45" i="23"/>
  <c r="M11" i="23"/>
  <c r="J66" i="23"/>
  <c r="L122" i="23"/>
  <c r="F99" i="23"/>
  <c r="D88" i="23"/>
  <c r="O45" i="23"/>
  <c r="O11" i="23"/>
  <c r="Q11" i="23"/>
  <c r="L66" i="23"/>
  <c r="J99" i="23"/>
  <c r="H45" i="23"/>
  <c r="E45" i="23"/>
  <c r="J122" i="23"/>
  <c r="G122" i="23"/>
  <c r="O122" i="23"/>
  <c r="R66" i="23"/>
  <c r="H66" i="23"/>
  <c r="Q66" i="23"/>
  <c r="D55" i="23"/>
  <c r="H11" i="23"/>
  <c r="Q22" i="23"/>
  <c r="M99" i="23"/>
  <c r="L45" i="23"/>
  <c r="G45" i="23"/>
  <c r="D99" i="23"/>
  <c r="F111" i="23"/>
  <c r="I11" i="23"/>
  <c r="S88" i="23"/>
  <c r="M122" i="23"/>
  <c r="S22" i="23"/>
  <c r="K66" i="23"/>
  <c r="P66" i="23"/>
  <c r="E55" i="23"/>
  <c r="I66" i="23"/>
  <c r="D111" i="23"/>
  <c r="S99" i="23"/>
  <c r="D11" i="23"/>
  <c r="P122" i="23"/>
  <c r="G55" i="23"/>
  <c r="L22" i="23"/>
  <c r="J55" i="23"/>
  <c r="M111" i="23"/>
  <c r="E111" i="23"/>
  <c r="Q55" i="23"/>
  <c r="R122" i="23"/>
  <c r="I45" i="23"/>
  <c r="L55" i="23"/>
  <c r="N55" i="23"/>
  <c r="I22" i="23"/>
  <c r="H88" i="23"/>
  <c r="G88" i="23"/>
  <c r="G99" i="23"/>
  <c r="E88" i="23"/>
  <c r="P45" i="23"/>
  <c r="L11" i="23"/>
  <c r="R11" i="23"/>
  <c r="O88" i="23"/>
  <c r="R88" i="23"/>
  <c r="R111" i="23"/>
  <c r="K99" i="23"/>
  <c r="R22" i="23"/>
  <c r="G111" i="23"/>
  <c r="J88" i="23"/>
  <c r="L111" i="23"/>
  <c r="F55" i="23"/>
  <c r="E22" i="23"/>
  <c r="D122" i="23"/>
  <c r="P111" i="23"/>
  <c r="M66" i="23"/>
  <c r="K122" i="23"/>
  <c r="M88" i="23"/>
  <c r="H55" i="23"/>
  <c r="I111" i="23"/>
  <c r="E99" i="23"/>
  <c r="K11" i="23"/>
  <c r="R45" i="23"/>
  <c r="H99" i="23"/>
  <c r="S45" i="23"/>
  <c r="S11" i="23"/>
  <c r="R55" i="23"/>
  <c r="K45" i="23"/>
  <c r="D66" i="23"/>
  <c r="N22" i="23"/>
  <c r="O99" i="23"/>
  <c r="E122" i="23"/>
  <c r="N66" i="23"/>
  <c r="F122" i="23"/>
  <c r="I88" i="23"/>
  <c r="P88" i="23"/>
  <c r="Q99" i="23"/>
  <c r="S66" i="23"/>
  <c r="E11" i="23"/>
  <c r="M45" i="23"/>
  <c r="M22" i="23"/>
  <c r="N122" i="23"/>
  <c r="G11" i="23"/>
  <c r="F22" i="23"/>
  <c r="K111" i="23"/>
  <c r="I55" i="23"/>
  <c r="G22" i="23"/>
  <c r="M45" i="24" l="1"/>
  <c r="R45" i="24"/>
  <c r="H45" i="24"/>
  <c r="K45" i="24"/>
  <c r="P112" i="23"/>
  <c r="F46" i="23"/>
  <c r="F112" i="23"/>
  <c r="N112" i="23"/>
  <c r="O123" i="23"/>
  <c r="G123" i="23"/>
  <c r="M46" i="23"/>
  <c r="T122" i="23"/>
  <c r="T123" i="23" s="1"/>
  <c r="E123" i="23"/>
  <c r="H123" i="23"/>
  <c r="Q46" i="23"/>
  <c r="M123" i="23"/>
  <c r="D46" i="23"/>
  <c r="G112" i="23"/>
  <c r="L123" i="23"/>
  <c r="K123" i="23"/>
  <c r="R46" i="23"/>
  <c r="T111" i="23"/>
  <c r="T112" i="23" s="1"/>
  <c r="E112" i="23"/>
  <c r="O112" i="23"/>
  <c r="T88" i="23"/>
  <c r="J123" i="23"/>
  <c r="J112" i="23"/>
  <c r="N123" i="23"/>
  <c r="I123" i="23"/>
  <c r="T45" i="23"/>
  <c r="T46" i="23" s="1"/>
  <c r="E46" i="23"/>
  <c r="T11" i="23"/>
  <c r="T66" i="23"/>
  <c r="P123" i="23"/>
  <c r="I46" i="23"/>
  <c r="S46" i="23"/>
  <c r="D123" i="23"/>
  <c r="T22" i="23"/>
  <c r="P46" i="23"/>
  <c r="T99" i="23"/>
  <c r="R123" i="23"/>
  <c r="T55" i="23"/>
  <c r="I112" i="23"/>
  <c r="K112" i="23"/>
  <c r="Q123" i="23"/>
  <c r="H46" i="23"/>
  <c r="O46" i="23"/>
  <c r="K46" i="23"/>
  <c r="S112" i="23"/>
  <c r="N46" i="23"/>
  <c r="H112" i="23"/>
  <c r="L112" i="23"/>
  <c r="F123" i="23"/>
  <c r="J46" i="23"/>
  <c r="D112" i="23"/>
  <c r="R112" i="23"/>
  <c r="G46" i="23"/>
  <c r="Q112" i="23"/>
  <c r="M112" i="23"/>
  <c r="S123" i="23"/>
  <c r="L46" i="23"/>
  <c r="B58" i="26"/>
  <c r="C59" i="26"/>
  <c r="C45" i="24"/>
  <c r="C57" i="32"/>
  <c r="B56" i="32"/>
  <c r="O45" i="24"/>
  <c r="E45" i="24"/>
  <c r="B55" i="35"/>
  <c r="C56" i="35"/>
  <c r="L45" i="24"/>
  <c r="Q45" i="24"/>
  <c r="D63" i="27"/>
  <c r="D60" i="27"/>
  <c r="M60" i="27" s="1"/>
  <c r="M59" i="27"/>
  <c r="B56" i="25"/>
  <c r="C57" i="25"/>
  <c r="C56" i="30"/>
  <c r="B55" i="30"/>
  <c r="S42" i="24"/>
  <c r="J45" i="24"/>
  <c r="D58" i="32"/>
  <c r="M57" i="32"/>
  <c r="S40" i="24"/>
  <c r="D45" i="24"/>
  <c r="D59" i="25"/>
  <c r="M58" i="25"/>
  <c r="D59" i="31"/>
  <c r="M58" i="31"/>
  <c r="D65" i="28"/>
  <c r="M64" i="28"/>
  <c r="S44" i="24"/>
  <c r="P45" i="24"/>
  <c r="G45" i="24"/>
  <c r="D59" i="33"/>
  <c r="M58" i="33"/>
  <c r="S39" i="24"/>
  <c r="D57" i="34"/>
  <c r="M56" i="34"/>
  <c r="N45" i="24"/>
  <c r="I45" i="24"/>
  <c r="C56" i="34"/>
  <c r="B55" i="34"/>
  <c r="D58" i="30"/>
  <c r="M57" i="30"/>
  <c r="B57" i="27"/>
  <c r="C58" i="27"/>
  <c r="C58" i="33"/>
  <c r="B57" i="33"/>
  <c r="C64" i="28"/>
  <c r="B63" i="28"/>
  <c r="F45" i="24"/>
  <c r="S41" i="24"/>
  <c r="D63" i="26"/>
  <c r="M59" i="26"/>
  <c r="D60" i="26"/>
  <c r="M60" i="26" s="1"/>
  <c r="M56" i="35"/>
  <c r="D57" i="35"/>
  <c r="B56" i="31"/>
  <c r="C57" i="31"/>
  <c r="S43" i="24"/>
  <c r="B119" i="13" a="1"/>
  <c r="B119" i="13" s="1"/>
  <c r="B120" i="13" s="1" a="1"/>
  <c r="B120" i="13" s="1"/>
  <c r="B121" i="13" s="1" a="1"/>
  <c r="B121" i="13" s="1"/>
  <c r="P12" i="23"/>
  <c r="J56" i="23"/>
  <c r="O56" i="23"/>
  <c r="F100" i="23"/>
  <c r="E67" i="23"/>
  <c r="O89" i="23"/>
  <c r="Q12" i="23"/>
  <c r="Q23" i="23"/>
  <c r="M67" i="23"/>
  <c r="E12" i="23"/>
  <c r="J89" i="23"/>
  <c r="F67" i="23"/>
  <c r="M12" i="23"/>
  <c r="P23" i="23"/>
  <c r="R67" i="23"/>
  <c r="L89" i="23"/>
  <c r="D23" i="23"/>
  <c r="E100" i="23"/>
  <c r="H56" i="23"/>
  <c r="H67" i="23"/>
  <c r="K89" i="23"/>
  <c r="L100" i="23"/>
  <c r="L56" i="23"/>
  <c r="N56" i="23"/>
  <c r="R100" i="23"/>
  <c r="A12" i="23"/>
  <c r="I12" i="23"/>
  <c r="I56" i="23"/>
  <c r="G12" i="23"/>
  <c r="K23" i="23"/>
  <c r="D67" i="23"/>
  <c r="O12" i="23"/>
  <c r="E89" i="23"/>
  <c r="H100" i="23"/>
  <c r="J67" i="23"/>
  <c r="P100" i="23"/>
  <c r="G100" i="23"/>
  <c r="F89" i="23"/>
  <c r="O23" i="23"/>
  <c r="H89" i="23"/>
  <c r="K100" i="23"/>
  <c r="I67" i="23"/>
  <c r="L12" i="23"/>
  <c r="G56" i="23"/>
  <c r="G67" i="23"/>
  <c r="J23" i="23"/>
  <c r="L23" i="23"/>
  <c r="P67" i="23"/>
  <c r="F56" i="23"/>
  <c r="M100" i="23"/>
  <c r="N100" i="23"/>
  <c r="S67" i="23"/>
  <c r="D100" i="23"/>
  <c r="Q67" i="23"/>
  <c r="N89" i="23"/>
  <c r="K12" i="23"/>
  <c r="K56" i="23"/>
  <c r="O67" i="23"/>
  <c r="N67" i="23"/>
  <c r="M89" i="23"/>
  <c r="R56" i="23"/>
  <c r="K67" i="23"/>
  <c r="J12" i="23"/>
  <c r="G23" i="23"/>
  <c r="D56" i="23"/>
  <c r="M23" i="23"/>
  <c r="O100" i="23"/>
  <c r="E23" i="23"/>
  <c r="P56" i="23"/>
  <c r="R89" i="23"/>
  <c r="R23" i="23"/>
  <c r="R12" i="23"/>
  <c r="J100" i="23"/>
  <c r="D89" i="23"/>
  <c r="Q100" i="23"/>
  <c r="H23" i="23"/>
  <c r="F23" i="23"/>
  <c r="I89" i="23"/>
  <c r="Q89" i="23"/>
  <c r="N12" i="23"/>
  <c r="I100" i="23"/>
  <c r="M56" i="23"/>
  <c r="G89" i="23"/>
  <c r="I23" i="23"/>
  <c r="H12" i="23"/>
  <c r="S12" i="23"/>
  <c r="L67" i="23"/>
  <c r="F12" i="23"/>
  <c r="S56" i="23"/>
  <c r="S23" i="23"/>
  <c r="N23" i="23"/>
  <c r="Q56" i="23"/>
  <c r="S89" i="23"/>
  <c r="D12" i="23"/>
  <c r="E56" i="23"/>
  <c r="P89" i="23"/>
  <c r="S100" i="23"/>
  <c r="S68" i="23" l="1"/>
  <c r="D24" i="23"/>
  <c r="J101" i="23"/>
  <c r="D101" i="23"/>
  <c r="O24" i="23"/>
  <c r="N24" i="23"/>
  <c r="R68" i="23"/>
  <c r="H101" i="23"/>
  <c r="P101" i="23"/>
  <c r="Q24" i="23"/>
  <c r="G68" i="23"/>
  <c r="T67" i="23"/>
  <c r="T68" i="23" s="1"/>
  <c r="E68" i="23"/>
  <c r="R57" i="23"/>
  <c r="M90" i="23"/>
  <c r="H13" i="23"/>
  <c r="D13" i="23"/>
  <c r="T89" i="23"/>
  <c r="T90" i="23" s="1"/>
  <c r="E90" i="23"/>
  <c r="I13" i="23"/>
  <c r="P13" i="23"/>
  <c r="K13" i="23"/>
  <c r="R101" i="23"/>
  <c r="P24" i="23"/>
  <c r="P68" i="23"/>
  <c r="J68" i="23"/>
  <c r="I57" i="23"/>
  <c r="I90" i="23"/>
  <c r="F90" i="23"/>
  <c r="L13" i="23"/>
  <c r="T100" i="23"/>
  <c r="T101" i="23" s="1"/>
  <c r="E101" i="23"/>
  <c r="Q90" i="23"/>
  <c r="S101" i="23"/>
  <c r="F24" i="23"/>
  <c r="H68" i="23"/>
  <c r="K68" i="23"/>
  <c r="T56" i="23"/>
  <c r="T57" i="23" s="1"/>
  <c r="E57" i="23"/>
  <c r="J57" i="23"/>
  <c r="O90" i="23"/>
  <c r="R90" i="23"/>
  <c r="F13" i="23"/>
  <c r="I68" i="23"/>
  <c r="F101" i="23"/>
  <c r="R24" i="23"/>
  <c r="L68" i="23"/>
  <c r="H57" i="23"/>
  <c r="K57" i="23"/>
  <c r="P90" i="23"/>
  <c r="G90" i="23"/>
  <c r="R13" i="23"/>
  <c r="S24" i="23"/>
  <c r="O57" i="23"/>
  <c r="N57" i="23"/>
  <c r="D90" i="23"/>
  <c r="T23" i="23"/>
  <c r="T24" i="23" s="1"/>
  <c r="E24" i="23"/>
  <c r="O68" i="23"/>
  <c r="S57" i="23"/>
  <c r="L57" i="23"/>
  <c r="H90" i="23"/>
  <c r="M13" i="23"/>
  <c r="I101" i="23"/>
  <c r="F57" i="23"/>
  <c r="L101" i="23"/>
  <c r="F68" i="23"/>
  <c r="G57" i="23"/>
  <c r="K101" i="23"/>
  <c r="I24" i="23"/>
  <c r="N101" i="23"/>
  <c r="M57" i="23"/>
  <c r="J90" i="23"/>
  <c r="Q13" i="23"/>
  <c r="O56" i="24"/>
  <c r="C56" i="24"/>
  <c r="H55" i="24"/>
  <c r="M54" i="24"/>
  <c r="R53" i="24"/>
  <c r="F53" i="24"/>
  <c r="K52" i="24"/>
  <c r="N56" i="24"/>
  <c r="G55" i="24"/>
  <c r="L54" i="24"/>
  <c r="Q53" i="24"/>
  <c r="E53" i="24"/>
  <c r="J52" i="24"/>
  <c r="M56" i="24"/>
  <c r="R55" i="24"/>
  <c r="F55" i="24"/>
  <c r="K54" i="24"/>
  <c r="P53" i="24"/>
  <c r="D53" i="24"/>
  <c r="I52" i="24"/>
  <c r="L56" i="24"/>
  <c r="Q55" i="24"/>
  <c r="E55" i="24"/>
  <c r="J54" i="24"/>
  <c r="O53" i="24"/>
  <c r="C53" i="24"/>
  <c r="H52" i="24"/>
  <c r="K56" i="24"/>
  <c r="P55" i="24"/>
  <c r="D55" i="24"/>
  <c r="I54" i="24"/>
  <c r="N53" i="24"/>
  <c r="G52" i="24"/>
  <c r="I56" i="24"/>
  <c r="N55" i="24"/>
  <c r="G54" i="24"/>
  <c r="L53" i="24"/>
  <c r="Q52" i="24"/>
  <c r="E52" i="24"/>
  <c r="H56" i="24"/>
  <c r="M55" i="24"/>
  <c r="R54" i="24"/>
  <c r="F54" i="24"/>
  <c r="K53" i="24"/>
  <c r="P52" i="24"/>
  <c r="D52" i="24"/>
  <c r="G56" i="24"/>
  <c r="L55" i="24"/>
  <c r="Q54" i="24"/>
  <c r="E54" i="24"/>
  <c r="J53" i="24"/>
  <c r="O52" i="24"/>
  <c r="C52" i="24"/>
  <c r="R56" i="24"/>
  <c r="F56" i="24"/>
  <c r="K55" i="24"/>
  <c r="P54" i="24"/>
  <c r="D54" i="24"/>
  <c r="I53" i="24"/>
  <c r="N52" i="24"/>
  <c r="Q56" i="24"/>
  <c r="C54" i="24"/>
  <c r="P56" i="24"/>
  <c r="J56" i="24"/>
  <c r="M53" i="24"/>
  <c r="E56" i="24"/>
  <c r="H53" i="24"/>
  <c r="D56" i="24"/>
  <c r="G53" i="24"/>
  <c r="J55" i="24"/>
  <c r="M52" i="24"/>
  <c r="I55" i="24"/>
  <c r="L52" i="24"/>
  <c r="C55" i="24"/>
  <c r="F52" i="24"/>
  <c r="O55" i="24"/>
  <c r="O54" i="24"/>
  <c r="H54" i="24"/>
  <c r="R52" i="24"/>
  <c r="N54" i="24"/>
  <c r="Q101" i="23"/>
  <c r="M68" i="23"/>
  <c r="S90" i="23"/>
  <c r="J13" i="23"/>
  <c r="K24" i="23"/>
  <c r="Q68" i="23"/>
  <c r="Q57" i="23"/>
  <c r="K90" i="23"/>
  <c r="S13" i="23"/>
  <c r="N13" i="23"/>
  <c r="G101" i="23"/>
  <c r="H24" i="23"/>
  <c r="N68" i="23"/>
  <c r="G24" i="23"/>
  <c r="L24" i="23"/>
  <c r="M101" i="23"/>
  <c r="O101" i="23"/>
  <c r="J24" i="23"/>
  <c r="M24" i="23"/>
  <c r="D68" i="23"/>
  <c r="P57" i="23"/>
  <c r="L90" i="23"/>
  <c r="T12" i="23"/>
  <c r="T13" i="23" s="1"/>
  <c r="E13" i="23"/>
  <c r="D57" i="23"/>
  <c r="N90" i="23"/>
  <c r="G13" i="23"/>
  <c r="O13" i="23"/>
  <c r="S45" i="24"/>
  <c r="D63" i="33"/>
  <c r="D60" i="33"/>
  <c r="M60" i="33" s="1"/>
  <c r="M59" i="33"/>
  <c r="B57" i="31"/>
  <c r="C58" i="31"/>
  <c r="M58" i="32"/>
  <c r="D59" i="32"/>
  <c r="D59" i="30"/>
  <c r="M58" i="30"/>
  <c r="D64" i="27"/>
  <c r="M63" i="27"/>
  <c r="B57" i="32"/>
  <c r="C58" i="32"/>
  <c r="B56" i="35"/>
  <c r="C57" i="35"/>
  <c r="B64" i="28"/>
  <c r="C65" i="28"/>
  <c r="M65" i="28"/>
  <c r="D66" i="28"/>
  <c r="C59" i="33"/>
  <c r="B58" i="33"/>
  <c r="D58" i="35"/>
  <c r="M57" i="35"/>
  <c r="C59" i="27"/>
  <c r="B58" i="27"/>
  <c r="M59" i="31"/>
  <c r="D63" i="31"/>
  <c r="D60" i="31"/>
  <c r="M60" i="31" s="1"/>
  <c r="B56" i="34"/>
  <c r="C57" i="34"/>
  <c r="D64" i="26"/>
  <c r="M63" i="26"/>
  <c r="M57" i="34"/>
  <c r="D58" i="34"/>
  <c r="B56" i="30"/>
  <c r="C57" i="30"/>
  <c r="B59" i="26"/>
  <c r="G35" i="26" s="1"/>
  <c r="C63" i="26"/>
  <c r="M59" i="25"/>
  <c r="D63" i="25"/>
  <c r="D60" i="25"/>
  <c r="M60" i="25" s="1"/>
  <c r="B57" i="25"/>
  <c r="C58" i="25"/>
  <c r="F156" i="13"/>
  <c r="C57" i="24" l="1"/>
  <c r="S54" i="24"/>
  <c r="R57" i="24"/>
  <c r="C59" i="31"/>
  <c r="B58" i="31"/>
  <c r="S56" i="24"/>
  <c r="I57" i="24"/>
  <c r="D63" i="32"/>
  <c r="D60" i="32"/>
  <c r="M60" i="32" s="1"/>
  <c r="M59" i="32"/>
  <c r="P57" i="24"/>
  <c r="S53" i="24"/>
  <c r="K57" i="24"/>
  <c r="S52" i="24"/>
  <c r="D57" i="24"/>
  <c r="C58" i="35"/>
  <c r="B57" i="35"/>
  <c r="D65" i="27"/>
  <c r="M64" i="27"/>
  <c r="S55" i="24"/>
  <c r="C58" i="34"/>
  <c r="B57" i="34"/>
  <c r="G57" i="24"/>
  <c r="M63" i="33"/>
  <c r="D64" i="33"/>
  <c r="C63" i="27"/>
  <c r="B59" i="27"/>
  <c r="G35" i="27" s="1"/>
  <c r="F57" i="24"/>
  <c r="E57" i="24"/>
  <c r="H57" i="24"/>
  <c r="B65" i="28"/>
  <c r="C66" i="28"/>
  <c r="D59" i="34"/>
  <c r="M58" i="34"/>
  <c r="Q57" i="24"/>
  <c r="M63" i="31"/>
  <c r="D64" i="31"/>
  <c r="D60" i="30"/>
  <c r="M60" i="30" s="1"/>
  <c r="M59" i="30"/>
  <c r="D63" i="30"/>
  <c r="L57" i="24"/>
  <c r="J57" i="24"/>
  <c r="B63" i="26"/>
  <c r="C64" i="26"/>
  <c r="B58" i="25"/>
  <c r="C59" i="25"/>
  <c r="D59" i="35"/>
  <c r="M58" i="35"/>
  <c r="N57" i="24"/>
  <c r="M63" i="25"/>
  <c r="D64" i="25"/>
  <c r="D67" i="28"/>
  <c r="M66" i="28"/>
  <c r="C58" i="30"/>
  <c r="B57" i="30"/>
  <c r="O57" i="24"/>
  <c r="M64" i="26"/>
  <c r="D65" i="26"/>
  <c r="C63" i="33"/>
  <c r="B59" i="33"/>
  <c r="G35" i="33" s="1"/>
  <c r="C59" i="32"/>
  <c r="B58" i="32"/>
  <c r="M57" i="24"/>
  <c r="B36" i="13"/>
  <c r="A39" i="2"/>
  <c r="A38" i="2"/>
  <c r="A37" i="2"/>
  <c r="A36" i="2"/>
  <c r="A35" i="2"/>
  <c r="A34" i="2"/>
  <c r="A31" i="2"/>
  <c r="A30" i="2"/>
  <c r="A29" i="2"/>
  <c r="A28" i="2"/>
  <c r="A27" i="2"/>
  <c r="A26" i="2"/>
  <c r="A25" i="2"/>
  <c r="A24" i="2"/>
  <c r="A23" i="2"/>
  <c r="A22" i="2"/>
  <c r="A21" i="2"/>
  <c r="A20" i="2"/>
  <c r="A19" i="2"/>
  <c r="A18" i="2"/>
  <c r="Z57" i="12"/>
  <c r="Y57" i="11"/>
  <c r="AB57" i="10"/>
  <c r="Y57" i="9"/>
  <c r="Z57" i="8"/>
  <c r="Z57" i="7"/>
  <c r="Y57" i="6"/>
  <c r="Z57" i="5"/>
  <c r="Y57" i="4"/>
  <c r="Z57" i="14"/>
  <c r="X57" i="2"/>
  <c r="J58" i="2"/>
  <c r="I58" i="14"/>
  <c r="I58" i="4"/>
  <c r="I58" i="5"/>
  <c r="I58" i="6"/>
  <c r="I58" i="7"/>
  <c r="I58" i="8"/>
  <c r="I58" i="9"/>
  <c r="I58" i="10"/>
  <c r="I58" i="11"/>
  <c r="I58" i="12"/>
  <c r="B58" i="1"/>
  <c r="A33" i="4"/>
  <c r="Y58" i="4" s="1"/>
  <c r="A33" i="5"/>
  <c r="Z58" i="5" s="1"/>
  <c r="A33" i="6"/>
  <c r="Y58" i="6" s="1"/>
  <c r="A33" i="7"/>
  <c r="Z58" i="7" s="1"/>
  <c r="A33" i="8"/>
  <c r="Z58" i="8" s="1"/>
  <c r="A33" i="9"/>
  <c r="Y58" i="9" s="1"/>
  <c r="A33" i="10"/>
  <c r="AB58" i="10" s="1"/>
  <c r="A33" i="11"/>
  <c r="Y58" i="11" s="1"/>
  <c r="A33" i="12"/>
  <c r="Z58" i="12" s="1"/>
  <c r="A33" i="14"/>
  <c r="Z58" i="14" s="1"/>
  <c r="A33" i="2"/>
  <c r="X58" i="2" s="1"/>
  <c r="AA58" i="1"/>
  <c r="AA57" i="1"/>
  <c r="C8" i="4"/>
  <c r="C8" i="5"/>
  <c r="C8" i="6"/>
  <c r="C8" i="7"/>
  <c r="C8" i="8"/>
  <c r="C8" i="9"/>
  <c r="C8" i="10"/>
  <c r="C8" i="11"/>
  <c r="C8" i="12"/>
  <c r="C8" i="14"/>
  <c r="C7" i="13"/>
  <c r="A12" i="14"/>
  <c r="A11" i="14"/>
  <c r="A12" i="4"/>
  <c r="A11" i="4"/>
  <c r="A12" i="5"/>
  <c r="A11" i="5"/>
  <c r="A12" i="6"/>
  <c r="A11" i="6"/>
  <c r="A12" i="7"/>
  <c r="A11" i="7"/>
  <c r="A12" i="8"/>
  <c r="A11" i="8"/>
  <c r="A12" i="9"/>
  <c r="A11" i="9"/>
  <c r="A12" i="10"/>
  <c r="A11" i="10"/>
  <c r="A12" i="11"/>
  <c r="A11" i="11"/>
  <c r="A12" i="2"/>
  <c r="A11" i="2"/>
  <c r="A12" i="12"/>
  <c r="A11" i="12"/>
  <c r="B58" i="30" l="1"/>
  <c r="C59" i="30"/>
  <c r="B59" i="32"/>
  <c r="G35" i="32" s="1"/>
  <c r="C63" i="32"/>
  <c r="M67" i="28"/>
  <c r="D68" i="28"/>
  <c r="D64" i="30"/>
  <c r="M63" i="30"/>
  <c r="M65" i="27"/>
  <c r="D66" i="27"/>
  <c r="D64" i="32"/>
  <c r="M63" i="32"/>
  <c r="B63" i="33"/>
  <c r="C64" i="33"/>
  <c r="B58" i="35"/>
  <c r="C59" i="35"/>
  <c r="D65" i="31"/>
  <c r="M64" i="31"/>
  <c r="B63" i="27"/>
  <c r="C64" i="27"/>
  <c r="B59" i="31"/>
  <c r="G35" i="31" s="1"/>
  <c r="C63" i="31"/>
  <c r="D60" i="35"/>
  <c r="M60" i="35" s="1"/>
  <c r="M59" i="35"/>
  <c r="D63" i="35"/>
  <c r="S57" i="24"/>
  <c r="C63" i="25"/>
  <c r="B59" i="25"/>
  <c r="G35" i="25" s="1"/>
  <c r="M64" i="33"/>
  <c r="D65" i="33"/>
  <c r="C65" i="26"/>
  <c r="B64" i="26"/>
  <c r="M59" i="34"/>
  <c r="D60" i="34"/>
  <c r="M60" i="34" s="1"/>
  <c r="D63" i="34"/>
  <c r="D65" i="25"/>
  <c r="M64" i="25"/>
  <c r="D66" i="26"/>
  <c r="M65" i="26"/>
  <c r="B66" i="28"/>
  <c r="C67" i="28"/>
  <c r="B58" i="34"/>
  <c r="C59" i="34"/>
  <c r="B151" i="13" a="1"/>
  <c r="B151" i="13" s="1"/>
  <c r="B152" i="13" a="1"/>
  <c r="B152" i="13" s="1"/>
  <c r="B153" i="13" s="1" a="1"/>
  <c r="B153" i="13" s="1"/>
  <c r="B154" i="13" s="1" a="1"/>
  <c r="B154" i="13" s="1"/>
  <c r="B155" i="13" s="1" a="1"/>
  <c r="B155" i="13" s="1"/>
  <c r="B63" i="32" l="1"/>
  <c r="C64" i="32"/>
  <c r="D65" i="32"/>
  <c r="M64" i="32"/>
  <c r="D64" i="35"/>
  <c r="M63" i="35"/>
  <c r="B59" i="30"/>
  <c r="G35" i="30" s="1"/>
  <c r="C63" i="30"/>
  <c r="C63" i="34"/>
  <c r="B59" i="34"/>
  <c r="G35" i="34" s="1"/>
  <c r="M65" i="25"/>
  <c r="D66" i="25"/>
  <c r="B64" i="27"/>
  <c r="C65" i="27"/>
  <c r="D66" i="33"/>
  <c r="M65" i="33"/>
  <c r="M66" i="27"/>
  <c r="D67" i="27"/>
  <c r="C64" i="25"/>
  <c r="B63" i="25"/>
  <c r="M65" i="31"/>
  <c r="D66" i="31"/>
  <c r="D65" i="30"/>
  <c r="M64" i="30"/>
  <c r="M63" i="34"/>
  <c r="D64" i="34"/>
  <c r="C64" i="31"/>
  <c r="B63" i="31"/>
  <c r="B67" i="28"/>
  <c r="C68" i="28"/>
  <c r="D69" i="28"/>
  <c r="M68" i="28"/>
  <c r="C65" i="33"/>
  <c r="B64" i="33"/>
  <c r="B65" i="26"/>
  <c r="C66" i="26"/>
  <c r="M66" i="26"/>
  <c r="D67" i="26"/>
  <c r="B59" i="35"/>
  <c r="G35" i="35" s="1"/>
  <c r="C63" i="35"/>
  <c r="O33" i="13"/>
  <c r="O32" i="13"/>
  <c r="K36" i="13"/>
  <c r="K35" i="13"/>
  <c r="K34" i="13"/>
  <c r="K33" i="13"/>
  <c r="K32" i="13"/>
  <c r="G36" i="13"/>
  <c r="G35" i="13"/>
  <c r="G32" i="13"/>
  <c r="G31" i="13"/>
  <c r="D32" i="13"/>
  <c r="D33" i="13"/>
  <c r="D34" i="13"/>
  <c r="D35" i="13"/>
  <c r="D36" i="13"/>
  <c r="D31" i="13"/>
  <c r="C32" i="13"/>
  <c r="C33" i="13"/>
  <c r="C34" i="13"/>
  <c r="C35" i="13"/>
  <c r="C36" i="13"/>
  <c r="C31" i="13"/>
  <c r="AA129" i="13"/>
  <c r="Y129" i="13"/>
  <c r="W129" i="13"/>
  <c r="U129" i="13"/>
  <c r="S129" i="13"/>
  <c r="Q129" i="13"/>
  <c r="O129" i="13"/>
  <c r="M129" i="13"/>
  <c r="K129" i="13"/>
  <c r="I129" i="13"/>
  <c r="G129" i="13"/>
  <c r="E129" i="13"/>
  <c r="C137" i="13"/>
  <c r="C140" i="13"/>
  <c r="C143" i="13"/>
  <c r="AA40" i="12"/>
  <c r="AG40" i="12"/>
  <c r="AF40" i="12"/>
  <c r="AE40" i="12"/>
  <c r="AB40" i="12"/>
  <c r="Z40" i="12"/>
  <c r="Y40" i="12"/>
  <c r="X40" i="12"/>
  <c r="W40" i="12"/>
  <c r="V40" i="12"/>
  <c r="U40" i="12"/>
  <c r="T40" i="12"/>
  <c r="S40" i="12"/>
  <c r="R40" i="12"/>
  <c r="Q40" i="12"/>
  <c r="P40" i="12"/>
  <c r="O40" i="12"/>
  <c r="N40" i="12"/>
  <c r="M40" i="12"/>
  <c r="L40" i="12"/>
  <c r="K40" i="12"/>
  <c r="J40" i="12"/>
  <c r="I40" i="12"/>
  <c r="H40" i="12"/>
  <c r="G40" i="12"/>
  <c r="F40" i="12"/>
  <c r="E40" i="12"/>
  <c r="D40" i="12"/>
  <c r="AF40" i="11"/>
  <c r="AB40" i="11"/>
  <c r="AA40" i="11"/>
  <c r="Z40" i="11"/>
  <c r="Y40" i="11"/>
  <c r="X40" i="11"/>
  <c r="W40" i="11"/>
  <c r="V40" i="11"/>
  <c r="U40" i="11"/>
  <c r="T40" i="11"/>
  <c r="S40" i="11"/>
  <c r="R40" i="11"/>
  <c r="Q40" i="11"/>
  <c r="P40" i="11"/>
  <c r="O40" i="11"/>
  <c r="N40" i="11"/>
  <c r="M40" i="11"/>
  <c r="L40" i="11"/>
  <c r="K40" i="11"/>
  <c r="J40" i="11"/>
  <c r="I40" i="11"/>
  <c r="H40" i="11"/>
  <c r="G40" i="11"/>
  <c r="F40" i="11"/>
  <c r="E40" i="11"/>
  <c r="D40" i="11"/>
  <c r="AG40" i="10"/>
  <c r="AF40" i="10"/>
  <c r="AE40" i="10"/>
  <c r="AD40" i="10"/>
  <c r="AC40" i="10"/>
  <c r="AB40" i="10"/>
  <c r="AA40" i="10"/>
  <c r="X40" i="10"/>
  <c r="W40" i="10"/>
  <c r="V40" i="10"/>
  <c r="U40" i="10"/>
  <c r="T40" i="10"/>
  <c r="S40" i="10"/>
  <c r="R40" i="10"/>
  <c r="Q40" i="10"/>
  <c r="P40" i="10"/>
  <c r="O40" i="10"/>
  <c r="N40" i="10"/>
  <c r="M40" i="10"/>
  <c r="L40" i="10"/>
  <c r="K40" i="10"/>
  <c r="J40" i="10"/>
  <c r="I40" i="10"/>
  <c r="H40" i="10"/>
  <c r="G40" i="10"/>
  <c r="F40" i="10"/>
  <c r="E40" i="10"/>
  <c r="D40" i="10"/>
  <c r="AF40" i="9"/>
  <c r="AE40" i="9"/>
  <c r="AD40" i="9"/>
  <c r="AA40" i="9"/>
  <c r="Z40" i="9"/>
  <c r="Y40" i="9"/>
  <c r="X40" i="9"/>
  <c r="W40" i="9"/>
  <c r="V40" i="9"/>
  <c r="U40" i="9"/>
  <c r="T40" i="9"/>
  <c r="S40" i="9"/>
  <c r="R40" i="9"/>
  <c r="Q40" i="9"/>
  <c r="P40" i="9"/>
  <c r="O40" i="9"/>
  <c r="N40" i="9"/>
  <c r="M40" i="9"/>
  <c r="L40" i="9"/>
  <c r="K40" i="9"/>
  <c r="J40" i="9"/>
  <c r="I40" i="9"/>
  <c r="H40" i="9"/>
  <c r="G40" i="9"/>
  <c r="F40" i="9"/>
  <c r="E40" i="9"/>
  <c r="D40" i="9"/>
  <c r="AG40" i="8"/>
  <c r="AF40" i="8"/>
  <c r="AC40" i="8"/>
  <c r="AB40" i="8"/>
  <c r="AA40" i="8"/>
  <c r="Z40" i="8"/>
  <c r="Y40" i="8"/>
  <c r="X40" i="8"/>
  <c r="W40" i="8"/>
  <c r="V40" i="8"/>
  <c r="U40" i="8"/>
  <c r="T40" i="8"/>
  <c r="S40" i="8"/>
  <c r="R40" i="8"/>
  <c r="Q40" i="8"/>
  <c r="P40" i="8"/>
  <c r="O40" i="8"/>
  <c r="N40" i="8"/>
  <c r="M40" i="8"/>
  <c r="L40" i="8"/>
  <c r="K40" i="8"/>
  <c r="J40" i="8"/>
  <c r="I40" i="8"/>
  <c r="H40" i="8"/>
  <c r="G40" i="8"/>
  <c r="F40" i="8"/>
  <c r="E40" i="8"/>
  <c r="D40" i="8"/>
  <c r="AG40" i="7"/>
  <c r="AF40" i="7"/>
  <c r="AE40" i="7"/>
  <c r="AD40" i="7"/>
  <c r="Z40" i="7"/>
  <c r="Y40" i="7"/>
  <c r="X40" i="7"/>
  <c r="W40" i="7"/>
  <c r="V40" i="7"/>
  <c r="U40" i="7"/>
  <c r="T40" i="7"/>
  <c r="S40" i="7"/>
  <c r="R40" i="7"/>
  <c r="Q40" i="7"/>
  <c r="P40" i="7"/>
  <c r="O40" i="7"/>
  <c r="N40" i="7"/>
  <c r="M40" i="7"/>
  <c r="L40" i="7"/>
  <c r="K40" i="7"/>
  <c r="J40" i="7"/>
  <c r="I40" i="7"/>
  <c r="H40" i="7"/>
  <c r="G40" i="7"/>
  <c r="F40" i="7"/>
  <c r="E40" i="7"/>
  <c r="D40" i="7"/>
  <c r="AF40" i="6"/>
  <c r="AE40" i="6"/>
  <c r="AD40" i="6"/>
  <c r="AA40" i="6"/>
  <c r="Z40" i="6"/>
  <c r="Y40" i="6"/>
  <c r="X40" i="6"/>
  <c r="W40" i="6"/>
  <c r="V40" i="6"/>
  <c r="U40" i="6"/>
  <c r="T40" i="6"/>
  <c r="S40" i="6"/>
  <c r="R40" i="6"/>
  <c r="Q40" i="6"/>
  <c r="P40" i="6"/>
  <c r="O40" i="6"/>
  <c r="N40" i="6"/>
  <c r="M40" i="6"/>
  <c r="L40" i="6"/>
  <c r="K40" i="6"/>
  <c r="J40" i="6"/>
  <c r="I40" i="6"/>
  <c r="H40" i="6"/>
  <c r="G40" i="6"/>
  <c r="F40" i="6"/>
  <c r="E40" i="6"/>
  <c r="D40" i="6"/>
  <c r="AG40" i="5"/>
  <c r="AC40" i="5"/>
  <c r="AB40" i="5"/>
  <c r="AA40" i="5"/>
  <c r="Z40" i="5"/>
  <c r="Y40" i="5"/>
  <c r="X40" i="5"/>
  <c r="W40" i="5"/>
  <c r="V40" i="5"/>
  <c r="U40" i="5"/>
  <c r="T40" i="5"/>
  <c r="S40" i="5"/>
  <c r="R40" i="5"/>
  <c r="Q40" i="5"/>
  <c r="P40" i="5"/>
  <c r="O40" i="5"/>
  <c r="N40" i="5"/>
  <c r="M40" i="5"/>
  <c r="L40" i="5"/>
  <c r="K40" i="5"/>
  <c r="J40" i="5"/>
  <c r="I40" i="5"/>
  <c r="H40" i="5"/>
  <c r="G40" i="5"/>
  <c r="F40" i="5"/>
  <c r="E40" i="5"/>
  <c r="D40" i="5"/>
  <c r="AE40" i="4"/>
  <c r="AD40" i="4"/>
  <c r="AC40" i="4"/>
  <c r="X40" i="4"/>
  <c r="W40" i="4"/>
  <c r="V40" i="4"/>
  <c r="U40" i="4"/>
  <c r="T40" i="4"/>
  <c r="Q40" i="4"/>
  <c r="P40" i="4"/>
  <c r="O40" i="4"/>
  <c r="N40" i="4"/>
  <c r="M40" i="4"/>
  <c r="J40" i="4"/>
  <c r="I40" i="4"/>
  <c r="H40" i="4"/>
  <c r="G40" i="4"/>
  <c r="F40" i="4"/>
  <c r="AD40" i="14"/>
  <c r="AC40" i="14"/>
  <c r="AB40" i="14"/>
  <c r="AA40" i="14"/>
  <c r="X40" i="14"/>
  <c r="W40" i="14"/>
  <c r="V40" i="14"/>
  <c r="U40" i="14"/>
  <c r="T40" i="14"/>
  <c r="Q40" i="14"/>
  <c r="P40" i="14"/>
  <c r="O40" i="14"/>
  <c r="N40" i="14"/>
  <c r="M40" i="14"/>
  <c r="L40" i="14"/>
  <c r="K40" i="14"/>
  <c r="J40" i="14"/>
  <c r="I40" i="14"/>
  <c r="H40" i="14"/>
  <c r="G40" i="14"/>
  <c r="F40" i="14"/>
  <c r="E40" i="14"/>
  <c r="D40" i="14"/>
  <c r="AC40" i="2"/>
  <c r="AB40" i="2"/>
  <c r="AA40" i="2"/>
  <c r="X40" i="2"/>
  <c r="W40" i="2"/>
  <c r="V40" i="2"/>
  <c r="U40" i="2"/>
  <c r="T40" i="2"/>
  <c r="Q40" i="2"/>
  <c r="P40" i="2"/>
  <c r="O40" i="2"/>
  <c r="N40" i="2"/>
  <c r="M40" i="2"/>
  <c r="J40" i="2"/>
  <c r="I40" i="2"/>
  <c r="H40" i="2"/>
  <c r="G40" i="2"/>
  <c r="F40" i="2"/>
  <c r="E40" i="1"/>
  <c r="E32" i="13"/>
  <c r="AF40" i="1"/>
  <c r="AA40" i="1"/>
  <c r="Z40" i="1"/>
  <c r="Y40" i="1"/>
  <c r="T40" i="1"/>
  <c r="S40" i="1"/>
  <c r="R40" i="1"/>
  <c r="M40" i="1"/>
  <c r="L40" i="1"/>
  <c r="K40" i="1"/>
  <c r="J40" i="1"/>
  <c r="I40" i="1"/>
  <c r="H40" i="1"/>
  <c r="G40" i="1"/>
  <c r="F40" i="1"/>
  <c r="D40" i="1"/>
  <c r="A35" i="14"/>
  <c r="B35" i="14"/>
  <c r="C35" i="14"/>
  <c r="A36" i="14"/>
  <c r="B36" i="14"/>
  <c r="C36" i="14"/>
  <c r="A37" i="14"/>
  <c r="B37" i="14"/>
  <c r="C37" i="14"/>
  <c r="A38" i="14"/>
  <c r="B38" i="14"/>
  <c r="C38" i="14"/>
  <c r="A39" i="14"/>
  <c r="B39" i="14"/>
  <c r="C39" i="14"/>
  <c r="A35" i="4"/>
  <c r="B35" i="4"/>
  <c r="C35" i="4"/>
  <c r="A36" i="4"/>
  <c r="B36" i="4"/>
  <c r="C36" i="4"/>
  <c r="A37" i="4"/>
  <c r="B37" i="4"/>
  <c r="C37" i="4"/>
  <c r="A38" i="4"/>
  <c r="B38" i="4"/>
  <c r="C38" i="4"/>
  <c r="A39" i="4"/>
  <c r="B39" i="4"/>
  <c r="C39" i="4"/>
  <c r="A35" i="5"/>
  <c r="B35" i="5"/>
  <c r="C35" i="5"/>
  <c r="A36" i="5"/>
  <c r="B36" i="5"/>
  <c r="C36" i="5"/>
  <c r="A37" i="5"/>
  <c r="B37" i="5"/>
  <c r="C37" i="5"/>
  <c r="A38" i="5"/>
  <c r="B38" i="5"/>
  <c r="C38" i="5"/>
  <c r="A39" i="5"/>
  <c r="B39" i="5"/>
  <c r="C39" i="5"/>
  <c r="A35" i="6"/>
  <c r="B35" i="6"/>
  <c r="C35" i="6"/>
  <c r="A36" i="6"/>
  <c r="B36" i="6"/>
  <c r="C36" i="6"/>
  <c r="A37" i="6"/>
  <c r="B37" i="6"/>
  <c r="C37" i="6"/>
  <c r="A38" i="6"/>
  <c r="B38" i="6"/>
  <c r="C38" i="6"/>
  <c r="A39" i="6"/>
  <c r="B39" i="6"/>
  <c r="C39" i="6"/>
  <c r="A35" i="7"/>
  <c r="B35" i="7"/>
  <c r="C35" i="7"/>
  <c r="A36" i="7"/>
  <c r="B36" i="7"/>
  <c r="C36" i="7"/>
  <c r="A37" i="7"/>
  <c r="B37" i="7"/>
  <c r="C37" i="7"/>
  <c r="A38" i="7"/>
  <c r="B38" i="7"/>
  <c r="C38" i="7"/>
  <c r="A39" i="7"/>
  <c r="B39" i="7"/>
  <c r="C39" i="7"/>
  <c r="A35" i="8"/>
  <c r="B35" i="8"/>
  <c r="C35" i="8"/>
  <c r="A36" i="8"/>
  <c r="B36" i="8"/>
  <c r="C36" i="8"/>
  <c r="A37" i="8"/>
  <c r="B37" i="8"/>
  <c r="C37" i="8"/>
  <c r="A38" i="8"/>
  <c r="B38" i="8"/>
  <c r="C38" i="8"/>
  <c r="A39" i="8"/>
  <c r="B39" i="8"/>
  <c r="C39" i="8"/>
  <c r="A35" i="9"/>
  <c r="B35" i="9"/>
  <c r="C35" i="9"/>
  <c r="A36" i="9"/>
  <c r="B36" i="9"/>
  <c r="C36" i="9"/>
  <c r="A37" i="9"/>
  <c r="B37" i="9"/>
  <c r="C37" i="9"/>
  <c r="A38" i="9"/>
  <c r="B38" i="9"/>
  <c r="C38" i="9"/>
  <c r="A39" i="9"/>
  <c r="B39" i="9"/>
  <c r="C39" i="9"/>
  <c r="A35" i="10"/>
  <c r="B35" i="10"/>
  <c r="C35" i="10"/>
  <c r="A36" i="10"/>
  <c r="B36" i="10"/>
  <c r="C36" i="10"/>
  <c r="A37" i="10"/>
  <c r="B37" i="10"/>
  <c r="C37" i="10"/>
  <c r="A38" i="10"/>
  <c r="B38" i="10"/>
  <c r="C38" i="10"/>
  <c r="A39" i="10"/>
  <c r="B39" i="10"/>
  <c r="C39" i="10"/>
  <c r="A35" i="11"/>
  <c r="B35" i="11"/>
  <c r="C35" i="11"/>
  <c r="A36" i="11"/>
  <c r="B36" i="11"/>
  <c r="C36" i="11"/>
  <c r="A37" i="11"/>
  <c r="B37" i="11"/>
  <c r="C37" i="11"/>
  <c r="A38" i="11"/>
  <c r="B38" i="11"/>
  <c r="C38" i="11"/>
  <c r="A39" i="11"/>
  <c r="B39" i="11"/>
  <c r="C39" i="11"/>
  <c r="A35" i="12"/>
  <c r="B35" i="12"/>
  <c r="C35" i="12"/>
  <c r="A36" i="12"/>
  <c r="B36" i="12"/>
  <c r="C36" i="12"/>
  <c r="A37" i="12"/>
  <c r="B37" i="12"/>
  <c r="C37" i="12"/>
  <c r="A38" i="12"/>
  <c r="B38" i="12"/>
  <c r="C38" i="12"/>
  <c r="A39" i="12"/>
  <c r="B39" i="12"/>
  <c r="C39" i="12"/>
  <c r="B35" i="2"/>
  <c r="C35" i="2"/>
  <c r="B36" i="2"/>
  <c r="C36" i="2"/>
  <c r="B37" i="2"/>
  <c r="C37" i="2"/>
  <c r="B38" i="2"/>
  <c r="C38" i="2"/>
  <c r="B39" i="2"/>
  <c r="C39" i="2"/>
  <c r="A18" i="14"/>
  <c r="B18" i="14"/>
  <c r="C18" i="14"/>
  <c r="A19" i="14"/>
  <c r="B19" i="14"/>
  <c r="C19" i="14"/>
  <c r="A20" i="14"/>
  <c r="B20" i="14"/>
  <c r="C20" i="14"/>
  <c r="A21" i="14"/>
  <c r="B21" i="14"/>
  <c r="C21" i="14"/>
  <c r="A22" i="14"/>
  <c r="B22" i="14"/>
  <c r="C22" i="14"/>
  <c r="A23" i="14"/>
  <c r="B23" i="14"/>
  <c r="C23" i="14"/>
  <c r="A24" i="14"/>
  <c r="B24" i="14"/>
  <c r="C24" i="14"/>
  <c r="A25" i="14"/>
  <c r="B25" i="14"/>
  <c r="C25" i="14"/>
  <c r="A26" i="14"/>
  <c r="B26" i="14"/>
  <c r="C26" i="14"/>
  <c r="A27" i="14"/>
  <c r="B27" i="14"/>
  <c r="C27" i="14"/>
  <c r="A28" i="14"/>
  <c r="B28" i="14"/>
  <c r="C28" i="14"/>
  <c r="A29" i="14"/>
  <c r="B29" i="14"/>
  <c r="C29" i="14"/>
  <c r="A30" i="14"/>
  <c r="B30" i="14"/>
  <c r="C30" i="14"/>
  <c r="A31" i="14"/>
  <c r="B31" i="14"/>
  <c r="C31" i="14"/>
  <c r="A18" i="4"/>
  <c r="B18" i="4"/>
  <c r="C18" i="4"/>
  <c r="A19" i="4"/>
  <c r="B19" i="4"/>
  <c r="C19" i="4"/>
  <c r="A20" i="4"/>
  <c r="B20" i="4"/>
  <c r="C20" i="4"/>
  <c r="A21" i="4"/>
  <c r="B21" i="4"/>
  <c r="C21" i="4"/>
  <c r="A22" i="4"/>
  <c r="B22" i="4"/>
  <c r="C22" i="4"/>
  <c r="A23" i="4"/>
  <c r="B23" i="4"/>
  <c r="C23" i="4"/>
  <c r="A24" i="4"/>
  <c r="B24" i="4"/>
  <c r="C24" i="4"/>
  <c r="A25" i="4"/>
  <c r="B25" i="4"/>
  <c r="C25" i="4"/>
  <c r="A26" i="4"/>
  <c r="B26" i="4"/>
  <c r="C26" i="4"/>
  <c r="A27" i="4"/>
  <c r="B27" i="4"/>
  <c r="C27" i="4"/>
  <c r="A28" i="4"/>
  <c r="B28" i="4"/>
  <c r="C28" i="4"/>
  <c r="A29" i="4"/>
  <c r="B29" i="4"/>
  <c r="C29" i="4"/>
  <c r="A30" i="4"/>
  <c r="B30" i="4"/>
  <c r="C30" i="4"/>
  <c r="A31" i="4"/>
  <c r="B31" i="4"/>
  <c r="C31" i="4"/>
  <c r="A18" i="5"/>
  <c r="B18" i="5"/>
  <c r="C18" i="5"/>
  <c r="A19" i="5"/>
  <c r="B19" i="5"/>
  <c r="C19" i="5"/>
  <c r="A20" i="5"/>
  <c r="B20" i="5"/>
  <c r="C20" i="5"/>
  <c r="A21" i="5"/>
  <c r="B21" i="5"/>
  <c r="C21" i="5"/>
  <c r="A22" i="5"/>
  <c r="B22" i="5"/>
  <c r="C22" i="5"/>
  <c r="A23" i="5"/>
  <c r="B23" i="5"/>
  <c r="C23" i="5"/>
  <c r="A24" i="5"/>
  <c r="B24" i="5"/>
  <c r="C24" i="5"/>
  <c r="A25" i="5"/>
  <c r="B25" i="5"/>
  <c r="C25" i="5"/>
  <c r="A26" i="5"/>
  <c r="B26" i="5"/>
  <c r="C26" i="5"/>
  <c r="A27" i="5"/>
  <c r="B27" i="5"/>
  <c r="C27" i="5"/>
  <c r="A28" i="5"/>
  <c r="B28" i="5"/>
  <c r="C28" i="5"/>
  <c r="A29" i="5"/>
  <c r="B29" i="5"/>
  <c r="C29" i="5"/>
  <c r="A30" i="5"/>
  <c r="B30" i="5"/>
  <c r="C30" i="5"/>
  <c r="A31" i="5"/>
  <c r="B31" i="5"/>
  <c r="C31" i="5"/>
  <c r="A18" i="6"/>
  <c r="B18" i="6"/>
  <c r="C18" i="6"/>
  <c r="A19" i="6"/>
  <c r="B19" i="6"/>
  <c r="C19" i="6"/>
  <c r="A20" i="6"/>
  <c r="B20" i="6"/>
  <c r="C20" i="6"/>
  <c r="A21" i="6"/>
  <c r="B21" i="6"/>
  <c r="C21" i="6"/>
  <c r="A22" i="6"/>
  <c r="B22" i="6"/>
  <c r="C22" i="6"/>
  <c r="A23" i="6"/>
  <c r="B23" i="6"/>
  <c r="C23" i="6"/>
  <c r="A24" i="6"/>
  <c r="B24" i="6"/>
  <c r="C24" i="6"/>
  <c r="A25" i="6"/>
  <c r="B25" i="6"/>
  <c r="C25" i="6"/>
  <c r="A26" i="6"/>
  <c r="B26" i="6"/>
  <c r="C26" i="6"/>
  <c r="A27" i="6"/>
  <c r="B27" i="6"/>
  <c r="C27" i="6"/>
  <c r="A28" i="6"/>
  <c r="B28" i="6"/>
  <c r="C28" i="6"/>
  <c r="A29" i="6"/>
  <c r="B29" i="6"/>
  <c r="C29" i="6"/>
  <c r="A30" i="6"/>
  <c r="B30" i="6"/>
  <c r="C30" i="6"/>
  <c r="A31" i="6"/>
  <c r="B31" i="6"/>
  <c r="C31" i="6"/>
  <c r="A18" i="7"/>
  <c r="B18" i="7"/>
  <c r="C18" i="7"/>
  <c r="A19" i="7"/>
  <c r="B19" i="7"/>
  <c r="C19" i="7"/>
  <c r="A20" i="7"/>
  <c r="B20" i="7"/>
  <c r="C20" i="7"/>
  <c r="A21" i="7"/>
  <c r="B21" i="7"/>
  <c r="C21" i="7"/>
  <c r="A22" i="7"/>
  <c r="B22" i="7"/>
  <c r="C22" i="7"/>
  <c r="A23" i="7"/>
  <c r="B23" i="7"/>
  <c r="C23" i="7"/>
  <c r="A24" i="7"/>
  <c r="B24" i="7"/>
  <c r="C24" i="7"/>
  <c r="A25" i="7"/>
  <c r="B25" i="7"/>
  <c r="C25" i="7"/>
  <c r="A26" i="7"/>
  <c r="B26" i="7"/>
  <c r="C26" i="7"/>
  <c r="A27" i="7"/>
  <c r="B27" i="7"/>
  <c r="C27" i="7"/>
  <c r="A28" i="7"/>
  <c r="B28" i="7"/>
  <c r="C28" i="7"/>
  <c r="A29" i="7"/>
  <c r="B29" i="7"/>
  <c r="C29" i="7"/>
  <c r="A30" i="7"/>
  <c r="B30" i="7"/>
  <c r="C30" i="7"/>
  <c r="A31" i="7"/>
  <c r="B31" i="7"/>
  <c r="C31" i="7"/>
  <c r="A18" i="8"/>
  <c r="B18" i="8"/>
  <c r="C18" i="8"/>
  <c r="A19" i="8"/>
  <c r="B19" i="8"/>
  <c r="C19" i="8"/>
  <c r="A20" i="8"/>
  <c r="B20" i="8"/>
  <c r="C20" i="8"/>
  <c r="A21" i="8"/>
  <c r="B21" i="8"/>
  <c r="C21" i="8"/>
  <c r="A22" i="8"/>
  <c r="B22" i="8"/>
  <c r="C22" i="8"/>
  <c r="A23" i="8"/>
  <c r="B23" i="8"/>
  <c r="C23" i="8"/>
  <c r="A24" i="8"/>
  <c r="B24" i="8"/>
  <c r="C24" i="8"/>
  <c r="A25" i="8"/>
  <c r="B25" i="8"/>
  <c r="C25" i="8"/>
  <c r="A26" i="8"/>
  <c r="B26" i="8"/>
  <c r="C26" i="8"/>
  <c r="A27" i="8"/>
  <c r="B27" i="8"/>
  <c r="C27" i="8"/>
  <c r="A28" i="8"/>
  <c r="B28" i="8"/>
  <c r="C28" i="8"/>
  <c r="A29" i="8"/>
  <c r="B29" i="8"/>
  <c r="C29" i="8"/>
  <c r="A30" i="8"/>
  <c r="B30" i="8"/>
  <c r="C30" i="8"/>
  <c r="A31" i="8"/>
  <c r="B31" i="8"/>
  <c r="C31" i="8"/>
  <c r="A18" i="9"/>
  <c r="B18" i="9"/>
  <c r="C18" i="9"/>
  <c r="A19" i="9"/>
  <c r="B19" i="9"/>
  <c r="C19" i="9"/>
  <c r="A20" i="9"/>
  <c r="B20" i="9"/>
  <c r="C20" i="9"/>
  <c r="A21" i="9"/>
  <c r="B21" i="9"/>
  <c r="C21" i="9"/>
  <c r="A22" i="9"/>
  <c r="B22" i="9"/>
  <c r="C22" i="9"/>
  <c r="A23" i="9"/>
  <c r="B23" i="9"/>
  <c r="C23" i="9"/>
  <c r="A24" i="9"/>
  <c r="B24" i="9"/>
  <c r="C24" i="9"/>
  <c r="A25" i="9"/>
  <c r="B25" i="9"/>
  <c r="C25" i="9"/>
  <c r="A26" i="9"/>
  <c r="B26" i="9"/>
  <c r="C26" i="9"/>
  <c r="A27" i="9"/>
  <c r="B27" i="9"/>
  <c r="C27" i="9"/>
  <c r="A28" i="9"/>
  <c r="B28" i="9"/>
  <c r="C28" i="9"/>
  <c r="A29" i="9"/>
  <c r="B29" i="9"/>
  <c r="C29" i="9"/>
  <c r="A30" i="9"/>
  <c r="B30" i="9"/>
  <c r="C30" i="9"/>
  <c r="A31" i="9"/>
  <c r="B31" i="9"/>
  <c r="C31" i="9"/>
  <c r="A18" i="10"/>
  <c r="B18" i="10"/>
  <c r="C18" i="10"/>
  <c r="A19" i="10"/>
  <c r="B19" i="10"/>
  <c r="C19" i="10"/>
  <c r="A20" i="10"/>
  <c r="B20" i="10"/>
  <c r="C20" i="10"/>
  <c r="A21" i="10"/>
  <c r="B21" i="10"/>
  <c r="C21" i="10"/>
  <c r="A22" i="10"/>
  <c r="B22" i="10"/>
  <c r="C22" i="10"/>
  <c r="A23" i="10"/>
  <c r="B23" i="10"/>
  <c r="C23" i="10"/>
  <c r="A24" i="10"/>
  <c r="B24" i="10"/>
  <c r="C24" i="10"/>
  <c r="A25" i="10"/>
  <c r="B25" i="10"/>
  <c r="C25" i="10"/>
  <c r="A26" i="10"/>
  <c r="B26" i="10"/>
  <c r="C26" i="10"/>
  <c r="A27" i="10"/>
  <c r="B27" i="10"/>
  <c r="C27" i="10"/>
  <c r="A28" i="10"/>
  <c r="B28" i="10"/>
  <c r="C28" i="10"/>
  <c r="A29" i="10"/>
  <c r="B29" i="10"/>
  <c r="C29" i="10"/>
  <c r="A30" i="10"/>
  <c r="B30" i="10"/>
  <c r="C30" i="10"/>
  <c r="A31" i="10"/>
  <c r="B31" i="10"/>
  <c r="C31" i="10"/>
  <c r="A18" i="11"/>
  <c r="B18" i="11"/>
  <c r="C18" i="11"/>
  <c r="A19" i="11"/>
  <c r="B19" i="11"/>
  <c r="C19" i="11"/>
  <c r="A20" i="11"/>
  <c r="B20" i="11"/>
  <c r="C20" i="11"/>
  <c r="A21" i="11"/>
  <c r="B21" i="11"/>
  <c r="C21" i="11"/>
  <c r="A22" i="11"/>
  <c r="B22" i="11"/>
  <c r="C22" i="11"/>
  <c r="A23" i="11"/>
  <c r="B23" i="11"/>
  <c r="C23" i="11"/>
  <c r="A24" i="11"/>
  <c r="B24" i="11"/>
  <c r="C24" i="11"/>
  <c r="A25" i="11"/>
  <c r="B25" i="11"/>
  <c r="C25" i="11"/>
  <c r="A26" i="11"/>
  <c r="B26" i="11"/>
  <c r="C26" i="11"/>
  <c r="A27" i="11"/>
  <c r="B27" i="11"/>
  <c r="C27" i="11"/>
  <c r="A28" i="11"/>
  <c r="B28" i="11"/>
  <c r="C28" i="11"/>
  <c r="A29" i="11"/>
  <c r="B29" i="11"/>
  <c r="C29" i="11"/>
  <c r="A30" i="11"/>
  <c r="B30" i="11"/>
  <c r="C30" i="11"/>
  <c r="A31" i="11"/>
  <c r="B31" i="11"/>
  <c r="C31" i="11"/>
  <c r="A18" i="12"/>
  <c r="B18" i="12"/>
  <c r="C18" i="12"/>
  <c r="A19" i="12"/>
  <c r="B19" i="12"/>
  <c r="C19" i="12"/>
  <c r="A20" i="12"/>
  <c r="B20" i="12"/>
  <c r="C20" i="12"/>
  <c r="A21" i="12"/>
  <c r="B21" i="12"/>
  <c r="C21" i="12"/>
  <c r="A22" i="12"/>
  <c r="B22" i="12"/>
  <c r="C22" i="12"/>
  <c r="A23" i="12"/>
  <c r="B23" i="12"/>
  <c r="C23" i="12"/>
  <c r="A24" i="12"/>
  <c r="B24" i="12"/>
  <c r="C24" i="12"/>
  <c r="A25" i="12"/>
  <c r="B25" i="12"/>
  <c r="C25" i="12"/>
  <c r="A26" i="12"/>
  <c r="B26" i="12"/>
  <c r="C26" i="12"/>
  <c r="A27" i="12"/>
  <c r="B27" i="12"/>
  <c r="C27" i="12"/>
  <c r="A28" i="12"/>
  <c r="B28" i="12"/>
  <c r="C28" i="12"/>
  <c r="A29" i="12"/>
  <c r="B29" i="12"/>
  <c r="C29" i="12"/>
  <c r="A30" i="12"/>
  <c r="B30" i="12"/>
  <c r="C30" i="12"/>
  <c r="A31" i="12"/>
  <c r="B31" i="12"/>
  <c r="C31" i="12"/>
  <c r="B18" i="2"/>
  <c r="C18" i="2"/>
  <c r="B19" i="2"/>
  <c r="C19" i="2"/>
  <c r="B20" i="2"/>
  <c r="C20" i="2"/>
  <c r="B21" i="2"/>
  <c r="C21" i="2"/>
  <c r="B22" i="2"/>
  <c r="C22" i="2"/>
  <c r="B23" i="2"/>
  <c r="C23" i="2"/>
  <c r="B24" i="2"/>
  <c r="C24" i="2"/>
  <c r="B25" i="2"/>
  <c r="C25" i="2"/>
  <c r="B26" i="2"/>
  <c r="C26" i="2"/>
  <c r="B27" i="2"/>
  <c r="C27" i="2"/>
  <c r="B28" i="2"/>
  <c r="C28" i="2"/>
  <c r="B29" i="2"/>
  <c r="C29" i="2"/>
  <c r="B30" i="2"/>
  <c r="C30" i="2"/>
  <c r="B31" i="2"/>
  <c r="C31" i="2"/>
  <c r="C34" i="14"/>
  <c r="C34" i="4"/>
  <c r="C34" i="5"/>
  <c r="C34" i="6"/>
  <c r="C34" i="7"/>
  <c r="C34" i="8"/>
  <c r="C34" i="9"/>
  <c r="C34" i="10"/>
  <c r="C34" i="11"/>
  <c r="C34" i="12"/>
  <c r="C34" i="2"/>
  <c r="B34" i="14"/>
  <c r="B34" i="4"/>
  <c r="B34" i="5"/>
  <c r="B34" i="6"/>
  <c r="B34" i="7"/>
  <c r="B34" i="8"/>
  <c r="B34" i="9"/>
  <c r="B34" i="10"/>
  <c r="B34" i="11"/>
  <c r="B34" i="12"/>
  <c r="B34" i="2"/>
  <c r="A34" i="14"/>
  <c r="A34" i="4"/>
  <c r="A34" i="5"/>
  <c r="A34" i="6"/>
  <c r="A34" i="7"/>
  <c r="A34" i="8"/>
  <c r="A34" i="9"/>
  <c r="A34" i="10"/>
  <c r="A34" i="11"/>
  <c r="A34" i="12"/>
  <c r="C17" i="14"/>
  <c r="C17" i="4"/>
  <c r="C17" i="5"/>
  <c r="C17" i="6"/>
  <c r="C17" i="7"/>
  <c r="C17" i="8"/>
  <c r="C17" i="9"/>
  <c r="C17" i="10"/>
  <c r="C17" i="11"/>
  <c r="C17" i="12"/>
  <c r="C17" i="2"/>
  <c r="B17" i="14"/>
  <c r="B17" i="4"/>
  <c r="B17" i="5"/>
  <c r="B17" i="6"/>
  <c r="B17" i="7"/>
  <c r="B17" i="8"/>
  <c r="B17" i="9"/>
  <c r="B17" i="10"/>
  <c r="B17" i="11"/>
  <c r="B17" i="12"/>
  <c r="B17" i="2"/>
  <c r="A17" i="14"/>
  <c r="A17" i="4"/>
  <c r="A17" i="5"/>
  <c r="A17" i="6"/>
  <c r="A17" i="7"/>
  <c r="A17" i="8"/>
  <c r="A17" i="9"/>
  <c r="A17" i="10"/>
  <c r="A17" i="11"/>
  <c r="A17" i="12"/>
  <c r="AA34" i="13"/>
  <c r="E35" i="13"/>
  <c r="Y32" i="13"/>
  <c r="Y33" i="13"/>
  <c r="Y34" i="13"/>
  <c r="Y35" i="13"/>
  <c r="Y36" i="13"/>
  <c r="W32" i="13"/>
  <c r="W33" i="13"/>
  <c r="W34" i="13"/>
  <c r="W35" i="13"/>
  <c r="W36" i="13"/>
  <c r="U32" i="13"/>
  <c r="U33" i="13"/>
  <c r="U34" i="13"/>
  <c r="U35" i="13"/>
  <c r="U36" i="13"/>
  <c r="S32" i="13"/>
  <c r="S33" i="13"/>
  <c r="S34" i="13"/>
  <c r="S35" i="13"/>
  <c r="S36" i="13"/>
  <c r="Q32" i="13"/>
  <c r="Q33" i="13"/>
  <c r="Q34" i="13"/>
  <c r="Q35" i="13"/>
  <c r="Q36" i="13"/>
  <c r="O34" i="13"/>
  <c r="O35" i="13"/>
  <c r="O36" i="13"/>
  <c r="M32" i="13"/>
  <c r="M33" i="13"/>
  <c r="M34" i="13"/>
  <c r="M35" i="13"/>
  <c r="M36" i="13"/>
  <c r="I32" i="13"/>
  <c r="I33" i="13"/>
  <c r="I34" i="13"/>
  <c r="I35" i="13"/>
  <c r="I36" i="13"/>
  <c r="G33" i="13"/>
  <c r="G34" i="13"/>
  <c r="E33" i="13"/>
  <c r="E34" i="13"/>
  <c r="E36" i="13"/>
  <c r="AA32" i="13"/>
  <c r="AA33" i="13"/>
  <c r="AA35" i="13"/>
  <c r="AA36" i="13"/>
  <c r="AD46" i="14"/>
  <c r="AC46" i="14"/>
  <c r="AB46" i="14"/>
  <c r="AA46" i="14"/>
  <c r="X46" i="14"/>
  <c r="W46" i="14"/>
  <c r="V46" i="14"/>
  <c r="U46" i="14"/>
  <c r="T46" i="14"/>
  <c r="Q46" i="14"/>
  <c r="P46" i="14"/>
  <c r="O46" i="14"/>
  <c r="N46" i="14"/>
  <c r="M46" i="14"/>
  <c r="L46" i="14"/>
  <c r="K46" i="14"/>
  <c r="J46" i="14"/>
  <c r="I46" i="14"/>
  <c r="H46" i="14"/>
  <c r="G46" i="14"/>
  <c r="F46" i="14"/>
  <c r="E46" i="14"/>
  <c r="D46" i="14"/>
  <c r="I31" i="13"/>
  <c r="AD32" i="14"/>
  <c r="AC32" i="14"/>
  <c r="AB32" i="14"/>
  <c r="AA32" i="14"/>
  <c r="X32" i="14"/>
  <c r="W32" i="14"/>
  <c r="V32" i="14"/>
  <c r="U32" i="14"/>
  <c r="T32" i="14"/>
  <c r="Q32" i="14"/>
  <c r="P32" i="14"/>
  <c r="O32" i="14"/>
  <c r="N32" i="14"/>
  <c r="M32" i="14"/>
  <c r="L32" i="14"/>
  <c r="K32" i="14"/>
  <c r="J32" i="14"/>
  <c r="I32" i="14"/>
  <c r="H32" i="14"/>
  <c r="G32" i="14"/>
  <c r="F32" i="14"/>
  <c r="E32" i="14"/>
  <c r="D32" i="14"/>
  <c r="AC46" i="2"/>
  <c r="AB46" i="2"/>
  <c r="AA46" i="2"/>
  <c r="X46" i="2"/>
  <c r="W46" i="2"/>
  <c r="V46" i="2"/>
  <c r="U46" i="2"/>
  <c r="T46" i="2"/>
  <c r="Q46" i="2"/>
  <c r="P46" i="2"/>
  <c r="O46" i="2"/>
  <c r="N46" i="2"/>
  <c r="M46" i="2"/>
  <c r="J46" i="2"/>
  <c r="I46" i="2"/>
  <c r="H46" i="2"/>
  <c r="G46" i="2"/>
  <c r="F46" i="2"/>
  <c r="B66" i="26" l="1"/>
  <c r="C67" i="26"/>
  <c r="D67" i="25"/>
  <c r="M66" i="25"/>
  <c r="B64" i="32"/>
  <c r="C65" i="32"/>
  <c r="D66" i="30"/>
  <c r="M65" i="30"/>
  <c r="M66" i="33"/>
  <c r="D67" i="33"/>
  <c r="D67" i="31"/>
  <c r="M66" i="31"/>
  <c r="D65" i="35"/>
  <c r="M64" i="35"/>
  <c r="D65" i="34"/>
  <c r="M64" i="34"/>
  <c r="M69" i="28"/>
  <c r="D70" i="28"/>
  <c r="M65" i="32"/>
  <c r="D66" i="32"/>
  <c r="C64" i="35"/>
  <c r="B63" i="35"/>
  <c r="C64" i="34"/>
  <c r="B63" i="34"/>
  <c r="B64" i="31"/>
  <c r="C65" i="31"/>
  <c r="B65" i="33"/>
  <c r="C66" i="33"/>
  <c r="B64" i="25"/>
  <c r="C65" i="25"/>
  <c r="C64" i="30"/>
  <c r="B63" i="30"/>
  <c r="B65" i="27"/>
  <c r="C66" i="27"/>
  <c r="D68" i="26"/>
  <c r="M67" i="26"/>
  <c r="C69" i="28"/>
  <c r="B68" i="28"/>
  <c r="M67" i="27"/>
  <c r="D68" i="27"/>
  <c r="AI40" i="12"/>
  <c r="AI58" i="12" s="1"/>
  <c r="AH40" i="11"/>
  <c r="AH40" i="9"/>
  <c r="AI40" i="8"/>
  <c r="AI40" i="7"/>
  <c r="AH40" i="6"/>
  <c r="AH58" i="6" s="1"/>
  <c r="AI40" i="5"/>
  <c r="AH40" i="4"/>
  <c r="AH58" i="4" s="1"/>
  <c r="AI40" i="14"/>
  <c r="AI48" i="14" s="1"/>
  <c r="AI46" i="14"/>
  <c r="AF40" i="2"/>
  <c r="AF48" i="2" s="1"/>
  <c r="AF46" i="2"/>
  <c r="AI40" i="1"/>
  <c r="AI48" i="1" s="1"/>
  <c r="AJ17" i="1" s="1"/>
  <c r="AI40" i="10"/>
  <c r="AF57" i="2"/>
  <c r="L50" i="14"/>
  <c r="T48" i="14"/>
  <c r="C133" i="13"/>
  <c r="C134" i="13"/>
  <c r="C136" i="13"/>
  <c r="C139" i="13"/>
  <c r="C142" i="13"/>
  <c r="AC129" i="13"/>
  <c r="AB48" i="14"/>
  <c r="AC33" i="13"/>
  <c r="AC32" i="13"/>
  <c r="H50" i="14"/>
  <c r="X50" i="14"/>
  <c r="AC35" i="13"/>
  <c r="AC34" i="13"/>
  <c r="P50" i="14"/>
  <c r="G50" i="14"/>
  <c r="K50" i="14"/>
  <c r="O50" i="14"/>
  <c r="W50" i="14"/>
  <c r="AA50" i="14"/>
  <c r="D48" i="14"/>
  <c r="I50" i="2"/>
  <c r="M50" i="2"/>
  <c r="Q50" i="2"/>
  <c r="AC50" i="2"/>
  <c r="F50" i="2"/>
  <c r="J50" i="2"/>
  <c r="N50" i="2"/>
  <c r="V50" i="2"/>
  <c r="H50" i="2"/>
  <c r="P50" i="2"/>
  <c r="T50" i="2"/>
  <c r="X50" i="2"/>
  <c r="AB50" i="2"/>
  <c r="E50" i="14"/>
  <c r="M50" i="14"/>
  <c r="U50" i="14"/>
  <c r="AC50" i="14"/>
  <c r="F50" i="14"/>
  <c r="J50" i="14"/>
  <c r="N50" i="14"/>
  <c r="V50" i="14"/>
  <c r="AD50" i="14"/>
  <c r="I50" i="14"/>
  <c r="Q50" i="14"/>
  <c r="AI57" i="14"/>
  <c r="H48" i="14"/>
  <c r="P48" i="14"/>
  <c r="X48" i="14"/>
  <c r="T50" i="14"/>
  <c r="AB50" i="14"/>
  <c r="E48" i="14"/>
  <c r="I48" i="14"/>
  <c r="M48" i="14"/>
  <c r="Q48" i="14"/>
  <c r="U48" i="14"/>
  <c r="AC48" i="14"/>
  <c r="L48" i="14"/>
  <c r="D50" i="14"/>
  <c r="F48" i="14"/>
  <c r="J48" i="14"/>
  <c r="N48" i="14"/>
  <c r="V48" i="14"/>
  <c r="AD48" i="14"/>
  <c r="G48" i="14"/>
  <c r="K48" i="14"/>
  <c r="O48" i="14"/>
  <c r="W48" i="14"/>
  <c r="AA48" i="14"/>
  <c r="U50" i="2"/>
  <c r="X48" i="2"/>
  <c r="AB48" i="2"/>
  <c r="H48" i="2"/>
  <c r="P48" i="2"/>
  <c r="G48" i="2"/>
  <c r="O48" i="2"/>
  <c r="W48" i="2"/>
  <c r="AA48" i="2"/>
  <c r="T48" i="2"/>
  <c r="I48" i="2"/>
  <c r="M48" i="2"/>
  <c r="Q48" i="2"/>
  <c r="U48" i="2"/>
  <c r="AC48" i="2"/>
  <c r="O50" i="2"/>
  <c r="W50" i="2"/>
  <c r="F48" i="2"/>
  <c r="J48" i="2"/>
  <c r="N48" i="2"/>
  <c r="V48" i="2"/>
  <c r="G50" i="2"/>
  <c r="AA50" i="2"/>
  <c r="B65" i="32" l="1"/>
  <c r="C66" i="32"/>
  <c r="D66" i="35"/>
  <c r="M65" i="35"/>
  <c r="C65" i="30"/>
  <c r="B64" i="30"/>
  <c r="C68" i="26"/>
  <c r="B67" i="26"/>
  <c r="B64" i="35"/>
  <c r="C65" i="35"/>
  <c r="M67" i="33"/>
  <c r="D68" i="33"/>
  <c r="M68" i="27"/>
  <c r="D69" i="27"/>
  <c r="M66" i="32"/>
  <c r="D67" i="32"/>
  <c r="M65" i="34"/>
  <c r="D66" i="34"/>
  <c r="D68" i="31"/>
  <c r="M67" i="31"/>
  <c r="C67" i="33"/>
  <c r="B66" i="33"/>
  <c r="D69" i="26"/>
  <c r="M68" i="26"/>
  <c r="B66" i="27"/>
  <c r="C67" i="27"/>
  <c r="D68" i="25"/>
  <c r="M67" i="25"/>
  <c r="B64" i="34"/>
  <c r="C65" i="34"/>
  <c r="B65" i="25"/>
  <c r="C66" i="25"/>
  <c r="B69" i="28"/>
  <c r="C70" i="28"/>
  <c r="C66" i="31"/>
  <c r="B65" i="31"/>
  <c r="M70" i="28"/>
  <c r="D71" i="28"/>
  <c r="D67" i="30"/>
  <c r="M66" i="30"/>
  <c r="AF58" i="2"/>
  <c r="AF59" i="2" s="1"/>
  <c r="AI50" i="14"/>
  <c r="AF50" i="2"/>
  <c r="AI58" i="14"/>
  <c r="AI59" i="14" s="1"/>
  <c r="AF55" i="2"/>
  <c r="AG55" i="2" s="1"/>
  <c r="AI58" i="1"/>
  <c r="AC36" i="13"/>
  <c r="AI55" i="14"/>
  <c r="AJ55" i="14" s="1"/>
  <c r="D70" i="26" l="1"/>
  <c r="M69" i="26"/>
  <c r="D69" i="33"/>
  <c r="M68" i="33"/>
  <c r="C71" i="28"/>
  <c r="B70" i="28"/>
  <c r="C68" i="33"/>
  <c r="B67" i="33"/>
  <c r="D67" i="35"/>
  <c r="M66" i="35"/>
  <c r="C67" i="32"/>
  <c r="B66" i="32"/>
  <c r="B68" i="26"/>
  <c r="C69" i="26"/>
  <c r="D68" i="32"/>
  <c r="M67" i="32"/>
  <c r="C66" i="35"/>
  <c r="B65" i="35"/>
  <c r="D69" i="31"/>
  <c r="M68" i="31"/>
  <c r="D69" i="25"/>
  <c r="M68" i="25"/>
  <c r="B67" i="27"/>
  <c r="C68" i="27"/>
  <c r="D70" i="27"/>
  <c r="M69" i="27"/>
  <c r="C66" i="30"/>
  <c r="B65" i="30"/>
  <c r="C67" i="25"/>
  <c r="B66" i="25"/>
  <c r="C66" i="34"/>
  <c r="B65" i="34"/>
  <c r="D72" i="28"/>
  <c r="M71" i="28"/>
  <c r="D67" i="34"/>
  <c r="M66" i="34"/>
  <c r="M67" i="30"/>
  <c r="D68" i="30"/>
  <c r="C67" i="31"/>
  <c r="B66" i="31"/>
  <c r="AJ57" i="14"/>
  <c r="AJ58" i="14"/>
  <c r="AG57" i="2"/>
  <c r="AG58" i="2"/>
  <c r="AG37" i="2"/>
  <c r="AG26" i="2"/>
  <c r="AG35" i="2"/>
  <c r="AG38" i="2"/>
  <c r="AG39" i="2"/>
  <c r="AG36" i="2"/>
  <c r="AJ28" i="14"/>
  <c r="AJ38" i="14"/>
  <c r="AJ36" i="14"/>
  <c r="AJ35" i="14"/>
  <c r="AJ39" i="14"/>
  <c r="AJ37" i="14"/>
  <c r="AJ23" i="14"/>
  <c r="AJ18" i="14"/>
  <c r="AJ26" i="14"/>
  <c r="AJ17" i="14"/>
  <c r="AJ32" i="14"/>
  <c r="AJ21" i="14"/>
  <c r="AJ24" i="14"/>
  <c r="AJ31" i="14"/>
  <c r="AJ29" i="14"/>
  <c r="AJ30" i="14"/>
  <c r="AJ19" i="14"/>
  <c r="AJ27" i="14"/>
  <c r="AJ34" i="14"/>
  <c r="AJ40" i="14"/>
  <c r="AJ25" i="14"/>
  <c r="AJ22" i="14"/>
  <c r="AJ20" i="14"/>
  <c r="AG29" i="2"/>
  <c r="AG34" i="2"/>
  <c r="AG27" i="2"/>
  <c r="AG25" i="2"/>
  <c r="AG20" i="2"/>
  <c r="AG32" i="2"/>
  <c r="AG28" i="2"/>
  <c r="AG22" i="2"/>
  <c r="AG21" i="2"/>
  <c r="AG18" i="2"/>
  <c r="AG31" i="2"/>
  <c r="AG23" i="2"/>
  <c r="AG19" i="2"/>
  <c r="AG30" i="2"/>
  <c r="AG17" i="2"/>
  <c r="AG24" i="2"/>
  <c r="AG40" i="2"/>
  <c r="D68" i="34" l="1"/>
  <c r="M67" i="34"/>
  <c r="D71" i="27"/>
  <c r="M70" i="27"/>
  <c r="C70" i="26"/>
  <c r="B69" i="26"/>
  <c r="M70" i="26"/>
  <c r="D71" i="26"/>
  <c r="B67" i="32"/>
  <c r="C68" i="32"/>
  <c r="M67" i="35"/>
  <c r="D68" i="35"/>
  <c r="M68" i="32"/>
  <c r="D69" i="32"/>
  <c r="M72" i="28"/>
  <c r="D73" i="28"/>
  <c r="B67" i="25"/>
  <c r="C68" i="25"/>
  <c r="M69" i="31"/>
  <c r="D70" i="31"/>
  <c r="B68" i="33"/>
  <c r="C69" i="33"/>
  <c r="M69" i="33"/>
  <c r="D70" i="33"/>
  <c r="C67" i="34"/>
  <c r="B66" i="34"/>
  <c r="M69" i="25"/>
  <c r="D70" i="25"/>
  <c r="B68" i="27"/>
  <c r="C69" i="27"/>
  <c r="B67" i="31"/>
  <c r="C68" i="31"/>
  <c r="D69" i="30"/>
  <c r="M68" i="30"/>
  <c r="B66" i="30"/>
  <c r="C67" i="30"/>
  <c r="B66" i="35"/>
  <c r="C67" i="35"/>
  <c r="B71" i="28"/>
  <c r="C72" i="28"/>
  <c r="AJ59" i="14"/>
  <c r="AG59" i="2"/>
  <c r="AF46" i="1"/>
  <c r="M70" i="31" l="1"/>
  <c r="D71" i="31"/>
  <c r="D70" i="32"/>
  <c r="M69" i="32"/>
  <c r="D69" i="34"/>
  <c r="M68" i="34"/>
  <c r="C70" i="27"/>
  <c r="B69" i="27"/>
  <c r="C69" i="32"/>
  <c r="B68" i="32"/>
  <c r="D69" i="35"/>
  <c r="M68" i="35"/>
  <c r="B72" i="28"/>
  <c r="C73" i="28"/>
  <c r="C70" i="33"/>
  <c r="B69" i="33"/>
  <c r="C69" i="31"/>
  <c r="B68" i="31"/>
  <c r="C69" i="25"/>
  <c r="B68" i="25"/>
  <c r="M71" i="26"/>
  <c r="D72" i="26"/>
  <c r="D71" i="33"/>
  <c r="M70" i="33"/>
  <c r="D72" i="27"/>
  <c r="M71" i="27"/>
  <c r="B67" i="35"/>
  <c r="C68" i="35"/>
  <c r="B70" i="26"/>
  <c r="C71" i="26"/>
  <c r="D70" i="30"/>
  <c r="M69" i="30"/>
  <c r="M70" i="25"/>
  <c r="D71" i="25"/>
  <c r="C68" i="30"/>
  <c r="B67" i="30"/>
  <c r="B67" i="34"/>
  <c r="C68" i="34"/>
  <c r="D74" i="28"/>
  <c r="M73" i="28"/>
  <c r="AF48" i="1"/>
  <c r="D72" i="31" l="1"/>
  <c r="M71" i="31"/>
  <c r="M69" i="35"/>
  <c r="D70" i="35"/>
  <c r="M72" i="27"/>
  <c r="D73" i="27"/>
  <c r="C71" i="33"/>
  <c r="B70" i="33"/>
  <c r="D73" i="26"/>
  <c r="M72" i="26"/>
  <c r="B69" i="32"/>
  <c r="C70" i="32"/>
  <c r="M70" i="32"/>
  <c r="D71" i="32"/>
  <c r="C69" i="34"/>
  <c r="B68" i="34"/>
  <c r="C70" i="31"/>
  <c r="B69" i="31"/>
  <c r="D72" i="25"/>
  <c r="M71" i="25"/>
  <c r="D71" i="30"/>
  <c r="M70" i="30"/>
  <c r="B69" i="25"/>
  <c r="C70" i="25"/>
  <c r="B68" i="35"/>
  <c r="C69" i="35"/>
  <c r="C71" i="27"/>
  <c r="B70" i="27"/>
  <c r="C74" i="28"/>
  <c r="B73" i="28"/>
  <c r="B71" i="26"/>
  <c r="C72" i="26"/>
  <c r="M74" i="28"/>
  <c r="D75" i="28"/>
  <c r="M75" i="28" s="1"/>
  <c r="D78" i="28"/>
  <c r="D72" i="33"/>
  <c r="M71" i="33"/>
  <c r="B68" i="30"/>
  <c r="C69" i="30"/>
  <c r="D70" i="34"/>
  <c r="M69" i="34"/>
  <c r="AA54" i="13"/>
  <c r="Y54" i="13"/>
  <c r="W54" i="13"/>
  <c r="U54" i="13"/>
  <c r="S54" i="13"/>
  <c r="Q54" i="13"/>
  <c r="O54" i="13"/>
  <c r="M54" i="13"/>
  <c r="K54" i="13"/>
  <c r="I54" i="13"/>
  <c r="G54" i="13"/>
  <c r="E54" i="13"/>
  <c r="D71" i="35" l="1"/>
  <c r="M70" i="35"/>
  <c r="B70" i="25"/>
  <c r="C71" i="25"/>
  <c r="C71" i="32"/>
  <c r="B70" i="32"/>
  <c r="M72" i="31"/>
  <c r="D73" i="31"/>
  <c r="D73" i="33"/>
  <c r="M72" i="33"/>
  <c r="B69" i="34"/>
  <c r="C70" i="34"/>
  <c r="M70" i="34"/>
  <c r="D71" i="34"/>
  <c r="M73" i="26"/>
  <c r="D74" i="26"/>
  <c r="M72" i="25"/>
  <c r="D73" i="25"/>
  <c r="C72" i="27"/>
  <c r="B71" i="27"/>
  <c r="B69" i="35"/>
  <c r="C70" i="35"/>
  <c r="D72" i="30"/>
  <c r="M71" i="30"/>
  <c r="B72" i="26"/>
  <c r="C73" i="26"/>
  <c r="C70" i="30"/>
  <c r="B69" i="30"/>
  <c r="C72" i="33"/>
  <c r="B71" i="33"/>
  <c r="D72" i="32"/>
  <c r="M71" i="32"/>
  <c r="M78" i="28"/>
  <c r="D79" i="28"/>
  <c r="C78" i="28"/>
  <c r="B74" i="28"/>
  <c r="G36" i="28" s="1"/>
  <c r="C71" i="31"/>
  <c r="B70" i="31"/>
  <c r="M73" i="27"/>
  <c r="D74" i="27"/>
  <c r="AC54" i="13"/>
  <c r="C13" i="13"/>
  <c r="E13" i="13"/>
  <c r="E47" i="13"/>
  <c r="E131" i="13" s="1"/>
  <c r="AE46" i="13"/>
  <c r="AE45" i="13"/>
  <c r="AE44" i="13"/>
  <c r="E14" i="13"/>
  <c r="E15" i="13"/>
  <c r="E16" i="13"/>
  <c r="E17" i="13"/>
  <c r="E18" i="13"/>
  <c r="E19" i="13"/>
  <c r="E20" i="13"/>
  <c r="E21" i="13"/>
  <c r="E22" i="13"/>
  <c r="E23" i="13"/>
  <c r="E24" i="13"/>
  <c r="E25" i="13"/>
  <c r="E26" i="13"/>
  <c r="E27" i="13"/>
  <c r="M19" i="13"/>
  <c r="M13" i="13"/>
  <c r="M14" i="13"/>
  <c r="M15" i="13"/>
  <c r="M16" i="13"/>
  <c r="M17" i="13"/>
  <c r="M18" i="13"/>
  <c r="M20" i="13"/>
  <c r="M21" i="13"/>
  <c r="M22" i="13"/>
  <c r="M23" i="13"/>
  <c r="M24" i="13"/>
  <c r="M25" i="13"/>
  <c r="M26" i="13"/>
  <c r="M27" i="13"/>
  <c r="S22" i="13"/>
  <c r="S13" i="13"/>
  <c r="S14" i="13"/>
  <c r="S15" i="13"/>
  <c r="S16" i="13"/>
  <c r="S17" i="13"/>
  <c r="S18" i="13"/>
  <c r="S19" i="13"/>
  <c r="S20" i="13"/>
  <c r="S21" i="13"/>
  <c r="S23" i="13"/>
  <c r="S24" i="13"/>
  <c r="S25" i="13"/>
  <c r="S26" i="13"/>
  <c r="S27" i="13"/>
  <c r="U13" i="13"/>
  <c r="U14" i="13"/>
  <c r="U15" i="13"/>
  <c r="U16" i="13"/>
  <c r="U17" i="13"/>
  <c r="U18" i="13"/>
  <c r="U19" i="13"/>
  <c r="U20" i="13"/>
  <c r="U21" i="13"/>
  <c r="U22" i="13"/>
  <c r="U23" i="13"/>
  <c r="U24" i="13"/>
  <c r="U25" i="13"/>
  <c r="U26" i="13"/>
  <c r="U27" i="13"/>
  <c r="I13" i="13"/>
  <c r="I14" i="13"/>
  <c r="I15" i="13"/>
  <c r="I16" i="13"/>
  <c r="I17" i="13"/>
  <c r="I18" i="13"/>
  <c r="I19" i="13"/>
  <c r="I20" i="13"/>
  <c r="I21" i="13"/>
  <c r="I22" i="13"/>
  <c r="I23" i="13"/>
  <c r="I24" i="13"/>
  <c r="I25" i="13"/>
  <c r="I26" i="13"/>
  <c r="K14" i="13"/>
  <c r="K15" i="13"/>
  <c r="K16" i="13"/>
  <c r="K18" i="13"/>
  <c r="K19" i="13"/>
  <c r="K20" i="13"/>
  <c r="K21" i="13"/>
  <c r="K22" i="13"/>
  <c r="K23" i="13"/>
  <c r="K24" i="13"/>
  <c r="K26" i="13"/>
  <c r="K27" i="13"/>
  <c r="O13" i="13"/>
  <c r="O14" i="13"/>
  <c r="O15" i="13"/>
  <c r="O16" i="13"/>
  <c r="O17" i="13"/>
  <c r="O18" i="13"/>
  <c r="O19" i="13"/>
  <c r="O20" i="13"/>
  <c r="O21" i="13"/>
  <c r="O23" i="13"/>
  <c r="O24" i="13"/>
  <c r="O25" i="13"/>
  <c r="O26" i="13"/>
  <c r="O27" i="13"/>
  <c r="Q13" i="13"/>
  <c r="Q14" i="13"/>
  <c r="Q16" i="13"/>
  <c r="Q17" i="13"/>
  <c r="Q18" i="13"/>
  <c r="Q19" i="13"/>
  <c r="Q20" i="13"/>
  <c r="Q21" i="13"/>
  <c r="Q22" i="13"/>
  <c r="Q23" i="13"/>
  <c r="Q24" i="13"/>
  <c r="Q25" i="13"/>
  <c r="Q26" i="13"/>
  <c r="Q27" i="13"/>
  <c r="W13" i="13"/>
  <c r="W14" i="13"/>
  <c r="W15" i="13"/>
  <c r="W16" i="13"/>
  <c r="W17" i="13"/>
  <c r="W18" i="13"/>
  <c r="W19" i="13"/>
  <c r="W20" i="13"/>
  <c r="W21" i="13"/>
  <c r="W22" i="13"/>
  <c r="W23" i="13"/>
  <c r="W24" i="13"/>
  <c r="W25" i="13"/>
  <c r="W26" i="13"/>
  <c r="W27" i="13"/>
  <c r="Y13" i="13"/>
  <c r="Y14" i="13"/>
  <c r="Y15" i="13"/>
  <c r="Y16" i="13"/>
  <c r="Y17" i="13"/>
  <c r="Y18" i="13"/>
  <c r="Y19" i="13"/>
  <c r="Y20" i="13"/>
  <c r="Y21" i="13"/>
  <c r="Y22" i="13"/>
  <c r="Y23" i="13"/>
  <c r="Y24" i="13"/>
  <c r="Y25" i="13"/>
  <c r="Y26" i="13"/>
  <c r="Y27" i="13"/>
  <c r="AA13" i="13"/>
  <c r="AA14" i="13"/>
  <c r="AA15" i="13"/>
  <c r="AA16" i="13"/>
  <c r="AA17" i="13"/>
  <c r="AA18" i="13"/>
  <c r="AA19" i="13"/>
  <c r="AA20" i="13"/>
  <c r="AA21" i="13"/>
  <c r="AA22" i="13"/>
  <c r="AA23" i="13"/>
  <c r="AA24" i="13"/>
  <c r="AA25" i="13"/>
  <c r="AA26" i="13"/>
  <c r="AA27" i="13"/>
  <c r="F122" i="13"/>
  <c r="AA47" i="13"/>
  <c r="AA131" i="13" s="1"/>
  <c r="Y47" i="13"/>
  <c r="Y131" i="13" s="1"/>
  <c r="W47" i="13"/>
  <c r="W131" i="13" s="1"/>
  <c r="U47" i="13"/>
  <c r="U131" i="13" s="1"/>
  <c r="S47" i="13"/>
  <c r="S131" i="13" s="1"/>
  <c r="Q47" i="13"/>
  <c r="Q131" i="13" s="1"/>
  <c r="O47" i="13"/>
  <c r="O131" i="13" s="1"/>
  <c r="M47" i="13"/>
  <c r="M131" i="13" s="1"/>
  <c r="K47" i="13"/>
  <c r="K131" i="13" s="1"/>
  <c r="I47" i="13"/>
  <c r="I131" i="13" s="1"/>
  <c r="G47" i="13"/>
  <c r="G131" i="13" s="1"/>
  <c r="AA31" i="13"/>
  <c r="AG32" i="12"/>
  <c r="AF32" i="12"/>
  <c r="AE32" i="12"/>
  <c r="AA32" i="12"/>
  <c r="Z32" i="12"/>
  <c r="Z48" i="12" s="1"/>
  <c r="Y32" i="12"/>
  <c r="X32" i="12"/>
  <c r="V32" i="12"/>
  <c r="T32" i="12"/>
  <c r="O32" i="12"/>
  <c r="M32" i="12"/>
  <c r="H32" i="12"/>
  <c r="H48" i="12" s="1"/>
  <c r="F32" i="12"/>
  <c r="AB32" i="12"/>
  <c r="W32" i="12"/>
  <c r="U32" i="12"/>
  <c r="S32" i="12"/>
  <c r="R32" i="12"/>
  <c r="Q32" i="12"/>
  <c r="P32" i="12"/>
  <c r="P48" i="12" s="1"/>
  <c r="N32" i="12"/>
  <c r="L32" i="12"/>
  <c r="K32" i="12"/>
  <c r="J32" i="12"/>
  <c r="I32" i="12"/>
  <c r="I48" i="12" s="1"/>
  <c r="G32" i="12"/>
  <c r="E32" i="12"/>
  <c r="D32" i="12"/>
  <c r="AA32" i="11"/>
  <c r="AA48" i="11" s="1"/>
  <c r="H32" i="11"/>
  <c r="O32" i="11"/>
  <c r="V32" i="11"/>
  <c r="J32" i="11"/>
  <c r="J48" i="11" s="1"/>
  <c r="Q32" i="11"/>
  <c r="X32" i="11"/>
  <c r="AB32" i="11"/>
  <c r="Y31" i="13"/>
  <c r="Z32" i="11"/>
  <c r="Y32" i="11"/>
  <c r="W32" i="11"/>
  <c r="U32" i="11"/>
  <c r="T32" i="11"/>
  <c r="S32" i="11"/>
  <c r="R32" i="11"/>
  <c r="P32" i="11"/>
  <c r="N32" i="11"/>
  <c r="M32" i="11"/>
  <c r="L32" i="11"/>
  <c r="K32" i="11"/>
  <c r="I32" i="11"/>
  <c r="G32" i="11"/>
  <c r="F32" i="11"/>
  <c r="E32" i="11"/>
  <c r="D32" i="11"/>
  <c r="W31" i="13"/>
  <c r="AE32" i="10"/>
  <c r="AD32" i="10"/>
  <c r="AC32" i="10"/>
  <c r="AA32" i="10"/>
  <c r="T32" i="10"/>
  <c r="R32" i="10"/>
  <c r="M32" i="10"/>
  <c r="K32" i="10"/>
  <c r="K48" i="10" s="1"/>
  <c r="F32" i="10"/>
  <c r="D32" i="10"/>
  <c r="AG32" i="10"/>
  <c r="AG48" i="10" s="1"/>
  <c r="AF32" i="10"/>
  <c r="AB32" i="10"/>
  <c r="X32" i="10"/>
  <c r="W32" i="10"/>
  <c r="V32" i="10"/>
  <c r="U32" i="10"/>
  <c r="S32" i="10"/>
  <c r="Q32" i="10"/>
  <c r="P32" i="10"/>
  <c r="O32" i="10"/>
  <c r="N32" i="10"/>
  <c r="N48" i="10" s="1"/>
  <c r="L32" i="10"/>
  <c r="J32" i="10"/>
  <c r="I32" i="10"/>
  <c r="H32" i="10"/>
  <c r="G32" i="10"/>
  <c r="E32" i="10"/>
  <c r="X32" i="9"/>
  <c r="F32" i="9"/>
  <c r="M32" i="9"/>
  <c r="T32" i="9"/>
  <c r="AA32" i="9"/>
  <c r="H32" i="9"/>
  <c r="O32" i="9"/>
  <c r="V32" i="9"/>
  <c r="AE32" i="9"/>
  <c r="U31" i="13"/>
  <c r="D32" i="9"/>
  <c r="E32" i="9"/>
  <c r="E48" i="9" s="1"/>
  <c r="G32" i="9"/>
  <c r="I32" i="9"/>
  <c r="J32" i="9"/>
  <c r="J48" i="9" s="1"/>
  <c r="K32" i="9"/>
  <c r="L32" i="9"/>
  <c r="N32" i="9"/>
  <c r="P32" i="9"/>
  <c r="Q32" i="9"/>
  <c r="Q48" i="9" s="1"/>
  <c r="R32" i="9"/>
  <c r="S32" i="9"/>
  <c r="U32" i="9"/>
  <c r="W32" i="9"/>
  <c r="Y32" i="9"/>
  <c r="Z32" i="9"/>
  <c r="AD32" i="9"/>
  <c r="AF32" i="9"/>
  <c r="S31" i="13"/>
  <c r="AF32" i="8"/>
  <c r="AC32" i="8"/>
  <c r="Y32" i="8"/>
  <c r="Y48" i="8" s="1"/>
  <c r="W32" i="8"/>
  <c r="R32" i="8"/>
  <c r="R48" i="8" s="1"/>
  <c r="P32" i="8"/>
  <c r="K32" i="8"/>
  <c r="I32" i="8"/>
  <c r="E32" i="8"/>
  <c r="D32" i="8"/>
  <c r="AG32" i="8"/>
  <c r="AB32" i="8"/>
  <c r="AA32" i="8"/>
  <c r="Z32" i="8"/>
  <c r="X32" i="8"/>
  <c r="X48" i="8" s="1"/>
  <c r="V32" i="8"/>
  <c r="U32" i="8"/>
  <c r="T32" i="8"/>
  <c r="S32" i="8"/>
  <c r="Q32" i="8"/>
  <c r="O32" i="8"/>
  <c r="N32" i="8"/>
  <c r="M32" i="8"/>
  <c r="L32" i="8"/>
  <c r="J32" i="8"/>
  <c r="H32" i="8"/>
  <c r="G32" i="8"/>
  <c r="F32" i="8"/>
  <c r="Q31" i="13"/>
  <c r="O31" i="13"/>
  <c r="E46" i="7"/>
  <c r="L46" i="7"/>
  <c r="S46" i="7"/>
  <c r="Z46" i="7"/>
  <c r="Z50" i="7" s="1"/>
  <c r="G46" i="7"/>
  <c r="N46" i="7"/>
  <c r="U46" i="7"/>
  <c r="AD46" i="7"/>
  <c r="AF32" i="7"/>
  <c r="AD32" i="7"/>
  <c r="U32" i="7"/>
  <c r="S32" i="7"/>
  <c r="N32" i="7"/>
  <c r="L32" i="7"/>
  <c r="G32" i="7"/>
  <c r="E32" i="7"/>
  <c r="AG32" i="7"/>
  <c r="AE32" i="7"/>
  <c r="AC32" i="7"/>
  <c r="AC50" i="7" s="1"/>
  <c r="Y32" i="7"/>
  <c r="X32" i="7"/>
  <c r="W32" i="7"/>
  <c r="V32" i="7"/>
  <c r="T32" i="7"/>
  <c r="R32" i="7"/>
  <c r="Q32" i="7"/>
  <c r="P32" i="7"/>
  <c r="O32" i="7"/>
  <c r="M32" i="7"/>
  <c r="K32" i="7"/>
  <c r="J32" i="7"/>
  <c r="I32" i="7"/>
  <c r="H32" i="7"/>
  <c r="F32" i="7"/>
  <c r="F48" i="7" s="1"/>
  <c r="D32" i="7"/>
  <c r="AF32" i="6"/>
  <c r="AD32" i="6"/>
  <c r="AA32" i="6"/>
  <c r="W32" i="6"/>
  <c r="U32" i="6"/>
  <c r="P32" i="6"/>
  <c r="N32" i="6"/>
  <c r="I32" i="6"/>
  <c r="G32" i="6"/>
  <c r="AE32" i="6"/>
  <c r="Z32" i="6"/>
  <c r="Y32" i="6"/>
  <c r="X32" i="6"/>
  <c r="V32" i="6"/>
  <c r="T32" i="6"/>
  <c r="S32" i="6"/>
  <c r="R32" i="6"/>
  <c r="Q32" i="6"/>
  <c r="O32" i="6"/>
  <c r="M32" i="6"/>
  <c r="L32" i="6"/>
  <c r="K32" i="6"/>
  <c r="J32" i="6"/>
  <c r="H32" i="6"/>
  <c r="F32" i="6"/>
  <c r="E32" i="6"/>
  <c r="D32" i="6"/>
  <c r="AG32" i="5"/>
  <c r="AF32" i="5"/>
  <c r="AC32" i="5"/>
  <c r="AB32" i="5"/>
  <c r="AA32" i="5"/>
  <c r="Z32" i="5"/>
  <c r="Z48" i="5" s="1"/>
  <c r="Y32" i="5"/>
  <c r="X32" i="5"/>
  <c r="W32" i="5"/>
  <c r="V32" i="5"/>
  <c r="U32" i="5"/>
  <c r="T32" i="5"/>
  <c r="S32" i="5"/>
  <c r="R32" i="5"/>
  <c r="Q32" i="5"/>
  <c r="P32" i="5"/>
  <c r="O32" i="5"/>
  <c r="N32" i="5"/>
  <c r="M32" i="5"/>
  <c r="L32" i="5"/>
  <c r="K32" i="5"/>
  <c r="J32" i="5"/>
  <c r="I32" i="5"/>
  <c r="H32" i="5"/>
  <c r="G32" i="5"/>
  <c r="F32" i="5"/>
  <c r="E32" i="5"/>
  <c r="M31" i="13"/>
  <c r="D32" i="5"/>
  <c r="AE32" i="4"/>
  <c r="AD32" i="4"/>
  <c r="AC32" i="4"/>
  <c r="X32" i="4"/>
  <c r="W32" i="4"/>
  <c r="V32" i="4"/>
  <c r="U32" i="4"/>
  <c r="T32" i="4"/>
  <c r="Q32" i="4"/>
  <c r="P32" i="4"/>
  <c r="O32" i="4"/>
  <c r="N32" i="4"/>
  <c r="M32" i="4"/>
  <c r="J32" i="4"/>
  <c r="I32" i="4"/>
  <c r="H32" i="4"/>
  <c r="G32" i="4"/>
  <c r="F32" i="4"/>
  <c r="K31" i="13"/>
  <c r="C27" i="13"/>
  <c r="C26" i="13"/>
  <c r="C25" i="13"/>
  <c r="C24" i="13"/>
  <c r="C23" i="13"/>
  <c r="C22" i="13"/>
  <c r="C21" i="13"/>
  <c r="C20" i="13"/>
  <c r="C19" i="13"/>
  <c r="C18" i="13"/>
  <c r="C17" i="13"/>
  <c r="C16" i="13"/>
  <c r="C15" i="13"/>
  <c r="C14" i="13"/>
  <c r="E31" i="13"/>
  <c r="AA32" i="1"/>
  <c r="AA48" i="1" s="1"/>
  <c r="Z32" i="1"/>
  <c r="Z48" i="1" s="1"/>
  <c r="Y32" i="1"/>
  <c r="T32" i="1"/>
  <c r="T48" i="1" s="1"/>
  <c r="S32" i="1"/>
  <c r="R32" i="1"/>
  <c r="M32" i="1"/>
  <c r="L32" i="1"/>
  <c r="K32" i="1"/>
  <c r="K48" i="1" s="1"/>
  <c r="J32" i="1"/>
  <c r="I32" i="1"/>
  <c r="H32" i="1"/>
  <c r="G32" i="1"/>
  <c r="F32" i="1"/>
  <c r="E32" i="1"/>
  <c r="D32" i="1"/>
  <c r="AE43" i="13"/>
  <c r="AE42" i="13"/>
  <c r="D27" i="13"/>
  <c r="D26" i="13"/>
  <c r="D25" i="13"/>
  <c r="D24" i="13"/>
  <c r="D23" i="13"/>
  <c r="D22" i="13"/>
  <c r="D21" i="13"/>
  <c r="D20" i="13"/>
  <c r="D19" i="13"/>
  <c r="D18" i="13"/>
  <c r="D17" i="13"/>
  <c r="D16" i="13"/>
  <c r="D15" i="13"/>
  <c r="D14" i="13"/>
  <c r="D13" i="13"/>
  <c r="AE46" i="12"/>
  <c r="AB46" i="12"/>
  <c r="V46" i="12"/>
  <c r="U46" i="12"/>
  <c r="O46" i="12"/>
  <c r="N46" i="12"/>
  <c r="H46" i="12"/>
  <c r="G46" i="12"/>
  <c r="X46" i="11"/>
  <c r="W46" i="11"/>
  <c r="Q46" i="11"/>
  <c r="P46" i="11"/>
  <c r="J46" i="11"/>
  <c r="I46" i="11"/>
  <c r="AC46" i="10"/>
  <c r="AB46" i="10"/>
  <c r="T46" i="10"/>
  <c r="S46" i="10"/>
  <c r="M46" i="10"/>
  <c r="L46" i="10"/>
  <c r="F46" i="10"/>
  <c r="E46" i="10"/>
  <c r="AE46" i="9"/>
  <c r="AD46" i="9"/>
  <c r="V46" i="9"/>
  <c r="U46" i="9"/>
  <c r="O46" i="9"/>
  <c r="N46" i="9"/>
  <c r="H46" i="9"/>
  <c r="G46" i="9"/>
  <c r="Y46" i="8"/>
  <c r="X46" i="8"/>
  <c r="R46" i="8"/>
  <c r="Q46" i="8"/>
  <c r="K46" i="8"/>
  <c r="J46" i="8"/>
  <c r="D46" i="8"/>
  <c r="T46" i="7"/>
  <c r="M46" i="7"/>
  <c r="F46" i="7"/>
  <c r="AF46" i="6"/>
  <c r="AE46" i="6"/>
  <c r="W46" i="6"/>
  <c r="V46" i="6"/>
  <c r="P46" i="6"/>
  <c r="O46" i="6"/>
  <c r="I46" i="6"/>
  <c r="H46" i="6"/>
  <c r="Z46" i="5"/>
  <c r="Y46" i="5"/>
  <c r="S46" i="5"/>
  <c r="R46" i="5"/>
  <c r="L46" i="5"/>
  <c r="K46" i="5"/>
  <c r="E46" i="5"/>
  <c r="D46" i="5"/>
  <c r="AD46" i="4"/>
  <c r="AC46" i="4"/>
  <c r="U46" i="4"/>
  <c r="T46" i="4"/>
  <c r="N46" i="4"/>
  <c r="M46" i="4"/>
  <c r="G46" i="4"/>
  <c r="F46" i="4"/>
  <c r="AE46" i="4"/>
  <c r="X46" i="4"/>
  <c r="W46" i="4"/>
  <c r="V46" i="4"/>
  <c r="Q46" i="4"/>
  <c r="P46" i="4"/>
  <c r="O46" i="4"/>
  <c r="J46" i="4"/>
  <c r="I46" i="4"/>
  <c r="H46" i="4"/>
  <c r="AG46" i="5"/>
  <c r="AF46" i="5"/>
  <c r="AC46" i="5"/>
  <c r="AB46" i="5"/>
  <c r="AA46" i="5"/>
  <c r="X46" i="5"/>
  <c r="W46" i="5"/>
  <c r="V46" i="5"/>
  <c r="U46" i="5"/>
  <c r="T46" i="5"/>
  <c r="Q46" i="5"/>
  <c r="P46" i="5"/>
  <c r="O46" i="5"/>
  <c r="N46" i="5"/>
  <c r="M46" i="5"/>
  <c r="J46" i="5"/>
  <c r="I46" i="5"/>
  <c r="H46" i="5"/>
  <c r="G46" i="5"/>
  <c r="F46" i="5"/>
  <c r="M48" i="5"/>
  <c r="AD46" i="6"/>
  <c r="AA46" i="6"/>
  <c r="Z46" i="6"/>
  <c r="Y46" i="6"/>
  <c r="X46" i="6"/>
  <c r="U46" i="6"/>
  <c r="T46" i="6"/>
  <c r="S46" i="6"/>
  <c r="R46" i="6"/>
  <c r="Q46" i="6"/>
  <c r="N46" i="6"/>
  <c r="M46" i="6"/>
  <c r="L46" i="6"/>
  <c r="K46" i="6"/>
  <c r="J46" i="6"/>
  <c r="G46" i="6"/>
  <c r="F46" i="6"/>
  <c r="E46" i="6"/>
  <c r="D46" i="6"/>
  <c r="AG46" i="7"/>
  <c r="AF46" i="7"/>
  <c r="AE46" i="7"/>
  <c r="Y46" i="7"/>
  <c r="X46" i="7"/>
  <c r="W46" i="7"/>
  <c r="V46" i="7"/>
  <c r="R46" i="7"/>
  <c r="Q46" i="7"/>
  <c r="P46" i="7"/>
  <c r="O46" i="7"/>
  <c r="K46" i="7"/>
  <c r="J46" i="7"/>
  <c r="I46" i="7"/>
  <c r="H46" i="7"/>
  <c r="D46" i="7"/>
  <c r="AG46" i="8"/>
  <c r="AF46" i="8"/>
  <c r="AC46" i="8"/>
  <c r="AB46" i="8"/>
  <c r="AA46" i="8"/>
  <c r="Z46" i="8"/>
  <c r="W46" i="8"/>
  <c r="V46" i="8"/>
  <c r="U46" i="8"/>
  <c r="T46" i="8"/>
  <c r="S46" i="8"/>
  <c r="P46" i="8"/>
  <c r="O46" i="8"/>
  <c r="N46" i="8"/>
  <c r="M46" i="8"/>
  <c r="L46" i="8"/>
  <c r="I46" i="8"/>
  <c r="H46" i="8"/>
  <c r="G46" i="8"/>
  <c r="F46" i="8"/>
  <c r="E46" i="8"/>
  <c r="AF46" i="9"/>
  <c r="Z46" i="9"/>
  <c r="Y46" i="9"/>
  <c r="X46" i="9"/>
  <c r="W46" i="9"/>
  <c r="T46" i="9"/>
  <c r="S46" i="9"/>
  <c r="R46" i="9"/>
  <c r="Q46" i="9"/>
  <c r="P46" i="9"/>
  <c r="M46" i="9"/>
  <c r="L46" i="9"/>
  <c r="K46" i="9"/>
  <c r="J46" i="9"/>
  <c r="I46" i="9"/>
  <c r="F46" i="9"/>
  <c r="E46" i="9"/>
  <c r="D46" i="9"/>
  <c r="AH46" i="9" s="1"/>
  <c r="AG46" i="10"/>
  <c r="AF46" i="10"/>
  <c r="AE46" i="10"/>
  <c r="AD46" i="10"/>
  <c r="AA46" i="10"/>
  <c r="X46" i="10"/>
  <c r="W46" i="10"/>
  <c r="V46" i="10"/>
  <c r="U46" i="10"/>
  <c r="R46" i="10"/>
  <c r="Q46" i="10"/>
  <c r="P46" i="10"/>
  <c r="O46" i="10"/>
  <c r="N46" i="10"/>
  <c r="K46" i="10"/>
  <c r="J46" i="10"/>
  <c r="I46" i="10"/>
  <c r="H46" i="10"/>
  <c r="G46" i="10"/>
  <c r="D46" i="10"/>
  <c r="AF46" i="11"/>
  <c r="AE46" i="11"/>
  <c r="AB46" i="11"/>
  <c r="AA46" i="11"/>
  <c r="Z46" i="11"/>
  <c r="Y46" i="11"/>
  <c r="V46" i="11"/>
  <c r="U46" i="11"/>
  <c r="T46" i="11"/>
  <c r="S46" i="11"/>
  <c r="R46" i="11"/>
  <c r="O46" i="11"/>
  <c r="N46" i="11"/>
  <c r="M46" i="11"/>
  <c r="L46" i="11"/>
  <c r="K46" i="11"/>
  <c r="H46" i="11"/>
  <c r="G46" i="11"/>
  <c r="F46" i="11"/>
  <c r="E46" i="11"/>
  <c r="D46" i="11"/>
  <c r="AG46" i="12"/>
  <c r="AF46" i="12"/>
  <c r="AA46" i="12"/>
  <c r="Z46" i="12"/>
  <c r="Y46" i="12"/>
  <c r="X46" i="12"/>
  <c r="W46" i="12"/>
  <c r="T46" i="12"/>
  <c r="S46" i="12"/>
  <c r="R46" i="12"/>
  <c r="Q46" i="12"/>
  <c r="P46" i="12"/>
  <c r="M46" i="12"/>
  <c r="L46" i="12"/>
  <c r="K46" i="12"/>
  <c r="J46" i="12"/>
  <c r="I46" i="12"/>
  <c r="F46" i="12"/>
  <c r="E46" i="12"/>
  <c r="D46" i="12"/>
  <c r="E48" i="12"/>
  <c r="AA46" i="1"/>
  <c r="Z46" i="1"/>
  <c r="Y46" i="1"/>
  <c r="T46" i="1"/>
  <c r="S46" i="1"/>
  <c r="R46" i="1"/>
  <c r="M46" i="1"/>
  <c r="L46" i="1"/>
  <c r="F46" i="1"/>
  <c r="E46" i="1"/>
  <c r="D46" i="1"/>
  <c r="G46" i="1"/>
  <c r="H46" i="1"/>
  <c r="I46" i="1"/>
  <c r="J46" i="1"/>
  <c r="K46" i="1"/>
  <c r="D80" i="28" l="1"/>
  <c r="M79" i="28"/>
  <c r="M72" i="30"/>
  <c r="D73" i="30"/>
  <c r="C72" i="32"/>
  <c r="B71" i="32"/>
  <c r="C71" i="35"/>
  <c r="B70" i="35"/>
  <c r="B71" i="25"/>
  <c r="C72" i="25"/>
  <c r="C79" i="28"/>
  <c r="B78" i="28"/>
  <c r="D73" i="32"/>
  <c r="M72" i="32"/>
  <c r="B72" i="27"/>
  <c r="C73" i="27"/>
  <c r="C71" i="34"/>
  <c r="B70" i="34"/>
  <c r="D72" i="35"/>
  <c r="M71" i="35"/>
  <c r="C73" i="33"/>
  <c r="B72" i="33"/>
  <c r="D74" i="25"/>
  <c r="M73" i="25"/>
  <c r="D75" i="26"/>
  <c r="M75" i="26" s="1"/>
  <c r="D78" i="26"/>
  <c r="M74" i="26"/>
  <c r="M73" i="33"/>
  <c r="D74" i="33"/>
  <c r="C71" i="30"/>
  <c r="B70" i="30"/>
  <c r="D78" i="27"/>
  <c r="M74" i="27"/>
  <c r="D75" i="27"/>
  <c r="M75" i="27" s="1"/>
  <c r="B71" i="31"/>
  <c r="C72" i="31"/>
  <c r="C74" i="26"/>
  <c r="B73" i="26"/>
  <c r="D72" i="34"/>
  <c r="M71" i="34"/>
  <c r="D74" i="31"/>
  <c r="M73" i="31"/>
  <c r="AI46" i="12"/>
  <c r="AI32" i="12"/>
  <c r="AI48" i="12" s="1"/>
  <c r="AH32" i="11"/>
  <c r="AH48" i="11" s="1"/>
  <c r="AH46" i="11"/>
  <c r="AI46" i="10"/>
  <c r="AH32" i="9"/>
  <c r="AH48" i="9" s="1"/>
  <c r="AH50" i="9" s="1"/>
  <c r="AI46" i="8"/>
  <c r="AI32" i="8"/>
  <c r="AI48" i="8" s="1"/>
  <c r="AI32" i="7"/>
  <c r="AI48" i="7" s="1"/>
  <c r="AH32" i="6"/>
  <c r="AH48" i="6" s="1"/>
  <c r="AH46" i="6"/>
  <c r="AI46" i="5"/>
  <c r="AI32" i="5"/>
  <c r="AI48" i="5" s="1"/>
  <c r="AH32" i="4"/>
  <c r="AH48" i="4" s="1"/>
  <c r="AH46" i="4"/>
  <c r="AI46" i="1"/>
  <c r="AI50" i="1" s="1"/>
  <c r="AI32" i="10"/>
  <c r="AI48" i="10" s="1"/>
  <c r="AI46" i="7"/>
  <c r="I50" i="1"/>
  <c r="H48" i="4"/>
  <c r="G50" i="7"/>
  <c r="T50" i="12"/>
  <c r="M38" i="13"/>
  <c r="M76" i="13" s="1"/>
  <c r="M77" i="13" s="1"/>
  <c r="S38" i="13"/>
  <c r="S142" i="13" s="1"/>
  <c r="W38" i="13"/>
  <c r="W142" i="13" s="1"/>
  <c r="Y38" i="13"/>
  <c r="Y142" i="13" s="1"/>
  <c r="U38" i="13"/>
  <c r="U142" i="13" s="1"/>
  <c r="AA38" i="13"/>
  <c r="AA142" i="13" s="1"/>
  <c r="E38" i="13"/>
  <c r="E85" i="13" s="1"/>
  <c r="E86" i="13" s="1"/>
  <c r="AC31" i="13"/>
  <c r="Z48" i="11"/>
  <c r="X48" i="11"/>
  <c r="T48" i="11"/>
  <c r="U48" i="11"/>
  <c r="V50" i="11"/>
  <c r="Y50" i="11"/>
  <c r="AD48" i="10"/>
  <c r="AF48" i="10"/>
  <c r="J48" i="10"/>
  <c r="E48" i="10"/>
  <c r="G48" i="10"/>
  <c r="Q48" i="10"/>
  <c r="U50" i="10"/>
  <c r="I48" i="10"/>
  <c r="S48" i="10"/>
  <c r="AF48" i="9"/>
  <c r="R48" i="9"/>
  <c r="U50" i="9"/>
  <c r="O48" i="9"/>
  <c r="M48" i="9"/>
  <c r="Q48" i="8"/>
  <c r="S48" i="8"/>
  <c r="D50" i="8"/>
  <c r="O50" i="8"/>
  <c r="E48" i="8"/>
  <c r="Z50" i="8"/>
  <c r="Z48" i="7"/>
  <c r="H48" i="7"/>
  <c r="T48" i="7"/>
  <c r="AD50" i="7"/>
  <c r="D50" i="7"/>
  <c r="R48" i="5"/>
  <c r="K48" i="5"/>
  <c r="T48" i="5"/>
  <c r="E48" i="5"/>
  <c r="X48" i="4"/>
  <c r="U50" i="4"/>
  <c r="AE50" i="4"/>
  <c r="F50" i="4"/>
  <c r="H50" i="4"/>
  <c r="AC50" i="4"/>
  <c r="J48" i="1"/>
  <c r="S50" i="12"/>
  <c r="AA48" i="12"/>
  <c r="M48" i="11"/>
  <c r="P48" i="11"/>
  <c r="W48" i="10"/>
  <c r="W48" i="9"/>
  <c r="K48" i="9"/>
  <c r="Z48" i="9"/>
  <c r="AB48" i="8"/>
  <c r="Y48" i="5"/>
  <c r="AB48" i="5"/>
  <c r="Y48" i="11"/>
  <c r="V48" i="11"/>
  <c r="L48" i="9"/>
  <c r="AD48" i="4"/>
  <c r="AD50" i="4"/>
  <c r="AC48" i="4"/>
  <c r="V48" i="4"/>
  <c r="V50" i="4"/>
  <c r="U48" i="4"/>
  <c r="T48" i="4"/>
  <c r="T50" i="4"/>
  <c r="N48" i="4"/>
  <c r="N50" i="4"/>
  <c r="G48" i="4"/>
  <c r="G50" i="4"/>
  <c r="F48" i="4"/>
  <c r="Q56" i="13"/>
  <c r="E56" i="13"/>
  <c r="K56" i="13"/>
  <c r="S56" i="13"/>
  <c r="W56" i="13"/>
  <c r="AA56" i="13"/>
  <c r="M56" i="13"/>
  <c r="Y56" i="13"/>
  <c r="I56" i="13"/>
  <c r="G56" i="13"/>
  <c r="O56" i="13"/>
  <c r="U56" i="13"/>
  <c r="H50" i="6"/>
  <c r="AF48" i="12"/>
  <c r="AF50" i="12"/>
  <c r="D50" i="12"/>
  <c r="J50" i="12"/>
  <c r="P50" i="12"/>
  <c r="U50" i="12"/>
  <c r="H50" i="12"/>
  <c r="V48" i="12"/>
  <c r="V50" i="12"/>
  <c r="Z50" i="12"/>
  <c r="AG50" i="12"/>
  <c r="E50" i="12"/>
  <c r="K50" i="12"/>
  <c r="Q50" i="12"/>
  <c r="W48" i="12"/>
  <c r="W50" i="12"/>
  <c r="M48" i="12"/>
  <c r="M50" i="12"/>
  <c r="AA50" i="12"/>
  <c r="I50" i="12"/>
  <c r="N48" i="12"/>
  <c r="N50" i="12"/>
  <c r="S48" i="12"/>
  <c r="G48" i="12"/>
  <c r="G50" i="12"/>
  <c r="L50" i="12"/>
  <c r="R50" i="12"/>
  <c r="AB50" i="12"/>
  <c r="F48" i="12"/>
  <c r="F50" i="12"/>
  <c r="O48" i="12"/>
  <c r="O50" i="12"/>
  <c r="Y48" i="12"/>
  <c r="Y50" i="12"/>
  <c r="AE48" i="12"/>
  <c r="AE50" i="12"/>
  <c r="S50" i="11"/>
  <c r="D50" i="11"/>
  <c r="I48" i="11"/>
  <c r="I50" i="11"/>
  <c r="N50" i="11"/>
  <c r="D48" i="11"/>
  <c r="AB48" i="11"/>
  <c r="AB50" i="11"/>
  <c r="E50" i="11"/>
  <c r="K50" i="11"/>
  <c r="T50" i="11"/>
  <c r="J50" i="11"/>
  <c r="K48" i="11"/>
  <c r="F50" i="11"/>
  <c r="L50" i="11"/>
  <c r="P50" i="11"/>
  <c r="U50" i="11"/>
  <c r="Z50" i="11"/>
  <c r="X50" i="11"/>
  <c r="O48" i="11"/>
  <c r="O50" i="11"/>
  <c r="AA50" i="11"/>
  <c r="S48" i="11"/>
  <c r="G48" i="11"/>
  <c r="G50" i="11"/>
  <c r="M50" i="11"/>
  <c r="R50" i="11"/>
  <c r="W50" i="11"/>
  <c r="AF50" i="11"/>
  <c r="Q48" i="11"/>
  <c r="Q50" i="11"/>
  <c r="AE50" i="11"/>
  <c r="H48" i="11"/>
  <c r="H50" i="11"/>
  <c r="E50" i="10"/>
  <c r="R48" i="10"/>
  <c r="R50" i="10"/>
  <c r="G50" i="10"/>
  <c r="L48" i="10"/>
  <c r="L50" i="10"/>
  <c r="Q50" i="10"/>
  <c r="V48" i="10"/>
  <c r="V50" i="10"/>
  <c r="AF50" i="10"/>
  <c r="T48" i="10"/>
  <c r="T50" i="10"/>
  <c r="AD50" i="10"/>
  <c r="P50" i="10"/>
  <c r="F48" i="10"/>
  <c r="F50" i="10"/>
  <c r="H50" i="10"/>
  <c r="N50" i="10"/>
  <c r="W50" i="10"/>
  <c r="AG50" i="10"/>
  <c r="K50" i="10"/>
  <c r="AA48" i="10"/>
  <c r="AA50" i="10"/>
  <c r="AE50" i="10"/>
  <c r="J50" i="10"/>
  <c r="AB48" i="10"/>
  <c r="AB50" i="10"/>
  <c r="I50" i="10"/>
  <c r="O50" i="10"/>
  <c r="S50" i="10"/>
  <c r="X50" i="10"/>
  <c r="D48" i="10"/>
  <c r="D50" i="10"/>
  <c r="M50" i="10"/>
  <c r="AC48" i="10"/>
  <c r="AC50" i="10"/>
  <c r="J50" i="9"/>
  <c r="Z50" i="9"/>
  <c r="S50" i="9"/>
  <c r="N50" i="9"/>
  <c r="I48" i="9"/>
  <c r="I50" i="9"/>
  <c r="O50" i="9"/>
  <c r="X50" i="9"/>
  <c r="AD48" i="9"/>
  <c r="AD50" i="9"/>
  <c r="P48" i="9"/>
  <c r="P50" i="9"/>
  <c r="D50" i="9"/>
  <c r="T48" i="9"/>
  <c r="T50" i="9"/>
  <c r="Y50" i="9"/>
  <c r="R50" i="9"/>
  <c r="L50" i="9"/>
  <c r="G50" i="9"/>
  <c r="AE48" i="9"/>
  <c r="AE50" i="9"/>
  <c r="H48" i="9"/>
  <c r="H50" i="9"/>
  <c r="M50" i="9"/>
  <c r="AF50" i="9"/>
  <c r="W50" i="9"/>
  <c r="Q50" i="9"/>
  <c r="K50" i="9"/>
  <c r="E50" i="9"/>
  <c r="V50" i="9"/>
  <c r="AA48" i="9"/>
  <c r="AA50" i="9"/>
  <c r="F48" i="9"/>
  <c r="F50" i="9"/>
  <c r="K48" i="8"/>
  <c r="K50" i="8"/>
  <c r="F50" i="8"/>
  <c r="L48" i="8"/>
  <c r="L50" i="8"/>
  <c r="Q50" i="8"/>
  <c r="V50" i="8"/>
  <c r="AA50" i="8"/>
  <c r="P48" i="8"/>
  <c r="P50" i="8"/>
  <c r="J48" i="8"/>
  <c r="J50" i="8"/>
  <c r="U48" i="8"/>
  <c r="U50" i="8"/>
  <c r="AF48" i="8"/>
  <c r="AF50" i="8"/>
  <c r="G50" i="8"/>
  <c r="M50" i="8"/>
  <c r="S50" i="8"/>
  <c r="X50" i="8"/>
  <c r="AB50" i="8"/>
  <c r="E50" i="8"/>
  <c r="Y50" i="8"/>
  <c r="AG50" i="8"/>
  <c r="W48" i="8"/>
  <c r="W50" i="8"/>
  <c r="H50" i="8"/>
  <c r="N48" i="8"/>
  <c r="N50" i="8"/>
  <c r="T50" i="8"/>
  <c r="Z48" i="8"/>
  <c r="AG48" i="8"/>
  <c r="D48" i="8"/>
  <c r="I48" i="8"/>
  <c r="I50" i="8"/>
  <c r="R50" i="8"/>
  <c r="AC50" i="8"/>
  <c r="AG50" i="7"/>
  <c r="X50" i="7"/>
  <c r="I48" i="7"/>
  <c r="I50" i="7"/>
  <c r="J48" i="7"/>
  <c r="J50" i="7"/>
  <c r="P50" i="7"/>
  <c r="T50" i="7"/>
  <c r="Y50" i="7"/>
  <c r="L48" i="7"/>
  <c r="L50" i="7"/>
  <c r="AF48" i="7"/>
  <c r="AF50" i="7"/>
  <c r="F50" i="7"/>
  <c r="K48" i="7"/>
  <c r="K50" i="7"/>
  <c r="Q50" i="7"/>
  <c r="V48" i="7"/>
  <c r="V50" i="7"/>
  <c r="AC48" i="7"/>
  <c r="N48" i="7"/>
  <c r="N50" i="7"/>
  <c r="O50" i="7"/>
  <c r="U48" i="7"/>
  <c r="U50" i="7"/>
  <c r="D48" i="7"/>
  <c r="H50" i="7"/>
  <c r="M50" i="7"/>
  <c r="R50" i="7"/>
  <c r="W50" i="7"/>
  <c r="AE48" i="7"/>
  <c r="AE50" i="7"/>
  <c r="E48" i="7"/>
  <c r="E50" i="7"/>
  <c r="S48" i="7"/>
  <c r="S50" i="7"/>
  <c r="AD48" i="7"/>
  <c r="M50" i="6"/>
  <c r="I48" i="6"/>
  <c r="I50" i="6"/>
  <c r="D50" i="6"/>
  <c r="J48" i="6"/>
  <c r="J50" i="6"/>
  <c r="O50" i="6"/>
  <c r="T50" i="6"/>
  <c r="Z50" i="6"/>
  <c r="N48" i="6"/>
  <c r="N50" i="6"/>
  <c r="AA50" i="6"/>
  <c r="S50" i="6"/>
  <c r="W48" i="6"/>
  <c r="W50" i="6"/>
  <c r="E50" i="6"/>
  <c r="K50" i="6"/>
  <c r="Q50" i="6"/>
  <c r="V48" i="6"/>
  <c r="V50" i="6"/>
  <c r="AE50" i="6"/>
  <c r="P48" i="6"/>
  <c r="P50" i="6"/>
  <c r="AD50" i="6"/>
  <c r="Y50" i="6"/>
  <c r="F50" i="6"/>
  <c r="L50" i="6"/>
  <c r="R50" i="6"/>
  <c r="X48" i="6"/>
  <c r="X50" i="6"/>
  <c r="G50" i="6"/>
  <c r="U50" i="6"/>
  <c r="AF48" i="6"/>
  <c r="AF50" i="6"/>
  <c r="H48" i="6"/>
  <c r="D50" i="5"/>
  <c r="F50" i="5"/>
  <c r="J50" i="5"/>
  <c r="M50" i="5"/>
  <c r="Q50" i="5"/>
  <c r="U50" i="5"/>
  <c r="AA48" i="5"/>
  <c r="AA50" i="5"/>
  <c r="R50" i="5"/>
  <c r="Y50" i="5"/>
  <c r="E50" i="5"/>
  <c r="K50" i="5"/>
  <c r="S48" i="5"/>
  <c r="S50" i="5"/>
  <c r="F48" i="5"/>
  <c r="L48" i="5"/>
  <c r="L50" i="5"/>
  <c r="T50" i="5"/>
  <c r="Z50" i="5"/>
  <c r="AB50" i="5"/>
  <c r="AC50" i="5"/>
  <c r="V50" i="5"/>
  <c r="N50" i="5"/>
  <c r="O48" i="5"/>
  <c r="O50" i="5"/>
  <c r="G48" i="5"/>
  <c r="G50" i="5"/>
  <c r="H50" i="5"/>
  <c r="AG48" i="5"/>
  <c r="AG50" i="5"/>
  <c r="AF48" i="5"/>
  <c r="AF50" i="5"/>
  <c r="W48" i="5"/>
  <c r="W50" i="5"/>
  <c r="X48" i="5"/>
  <c r="X50" i="5"/>
  <c r="Q48" i="5"/>
  <c r="P48" i="5"/>
  <c r="P50" i="5"/>
  <c r="J48" i="5"/>
  <c r="I48" i="5"/>
  <c r="I50" i="5"/>
  <c r="W50" i="4"/>
  <c r="X50" i="4"/>
  <c r="Q50" i="4"/>
  <c r="P50" i="4"/>
  <c r="I50" i="4"/>
  <c r="M50" i="4"/>
  <c r="J50" i="4"/>
  <c r="O48" i="4"/>
  <c r="O50" i="4"/>
  <c r="E50" i="1"/>
  <c r="E48" i="1"/>
  <c r="M50" i="1"/>
  <c r="L48" i="1"/>
  <c r="K50" i="1"/>
  <c r="L50" i="1"/>
  <c r="I48" i="1"/>
  <c r="H48" i="1"/>
  <c r="G50" i="1"/>
  <c r="J50" i="1"/>
  <c r="F48" i="1"/>
  <c r="T50" i="1"/>
  <c r="R50" i="1"/>
  <c r="H50" i="1"/>
  <c r="F50" i="1"/>
  <c r="S50" i="1"/>
  <c r="Z50" i="1"/>
  <c r="R48" i="1"/>
  <c r="AA50" i="1"/>
  <c r="Y48" i="1"/>
  <c r="Y50" i="1"/>
  <c r="D50" i="1"/>
  <c r="C68" i="13"/>
  <c r="C67" i="13"/>
  <c r="C61" i="13"/>
  <c r="C62" i="13"/>
  <c r="C58" i="13"/>
  <c r="C59" i="13"/>
  <c r="X48" i="12"/>
  <c r="X50" i="12"/>
  <c r="D48" i="1"/>
  <c r="C65" i="13"/>
  <c r="C64" i="13"/>
  <c r="AF50" i="1"/>
  <c r="D48" i="12"/>
  <c r="T48" i="12"/>
  <c r="AG48" i="12"/>
  <c r="L48" i="11"/>
  <c r="E48" i="11"/>
  <c r="AE48" i="11"/>
  <c r="AH58" i="11"/>
  <c r="P48" i="10"/>
  <c r="X48" i="10"/>
  <c r="Y48" i="9"/>
  <c r="X48" i="9"/>
  <c r="S48" i="9"/>
  <c r="AA48" i="8"/>
  <c r="T48" i="8"/>
  <c r="G48" i="8"/>
  <c r="AC48" i="8"/>
  <c r="V48" i="8"/>
  <c r="O48" i="8"/>
  <c r="AI58" i="8"/>
  <c r="AG48" i="7"/>
  <c r="X48" i="7"/>
  <c r="P48" i="7"/>
  <c r="Q48" i="7"/>
  <c r="W48" i="7"/>
  <c r="Y48" i="7"/>
  <c r="Q15" i="13"/>
  <c r="AD48" i="6"/>
  <c r="U48" i="6"/>
  <c r="G48" i="6"/>
  <c r="D48" i="6"/>
  <c r="R48" i="6"/>
  <c r="K48" i="6"/>
  <c r="AA48" i="6"/>
  <c r="T48" i="6"/>
  <c r="F48" i="6"/>
  <c r="U48" i="5"/>
  <c r="N48" i="5"/>
  <c r="H48" i="5"/>
  <c r="AI58" i="5"/>
  <c r="M48" i="4"/>
  <c r="J48" i="4"/>
  <c r="W48" i="4"/>
  <c r="Q48" i="4"/>
  <c r="I48" i="4"/>
  <c r="G48" i="1"/>
  <c r="AI57" i="1"/>
  <c r="AI59" i="1" s="1"/>
  <c r="D48" i="9"/>
  <c r="AH58" i="9"/>
  <c r="K25" i="13"/>
  <c r="K17" i="13"/>
  <c r="I27" i="13"/>
  <c r="AI58" i="10"/>
  <c r="M48" i="1"/>
  <c r="M48" i="7"/>
  <c r="K13" i="13"/>
  <c r="AI58" i="7"/>
  <c r="L48" i="6"/>
  <c r="R48" i="12"/>
  <c r="P48" i="4"/>
  <c r="AC48" i="5"/>
  <c r="O48" i="6"/>
  <c r="Z48" i="6"/>
  <c r="M48" i="8"/>
  <c r="O48" i="10"/>
  <c r="AE48" i="10"/>
  <c r="J48" i="12"/>
  <c r="AB48" i="12"/>
  <c r="AE47" i="13"/>
  <c r="D48" i="5"/>
  <c r="V48" i="5"/>
  <c r="E48" i="6"/>
  <c r="Q48" i="6"/>
  <c r="AE48" i="6"/>
  <c r="F48" i="8"/>
  <c r="U48" i="9"/>
  <c r="V48" i="9"/>
  <c r="U48" i="10"/>
  <c r="R48" i="11"/>
  <c r="K48" i="12"/>
  <c r="S48" i="1"/>
  <c r="AE48" i="4"/>
  <c r="O48" i="7"/>
  <c r="R48" i="7"/>
  <c r="G48" i="7"/>
  <c r="H48" i="8"/>
  <c r="N48" i="9"/>
  <c r="G48" i="9"/>
  <c r="H48" i="10"/>
  <c r="F48" i="11"/>
  <c r="N48" i="11"/>
  <c r="W48" i="11"/>
  <c r="AF48" i="11"/>
  <c r="L48" i="12"/>
  <c r="Q48" i="12"/>
  <c r="U48" i="12"/>
  <c r="M48" i="6"/>
  <c r="S48" i="6"/>
  <c r="Y48" i="6"/>
  <c r="M48" i="10"/>
  <c r="O22" i="13"/>
  <c r="D74" i="32" l="1"/>
  <c r="M73" i="32"/>
  <c r="C73" i="31"/>
  <c r="B72" i="31"/>
  <c r="M73" i="30"/>
  <c r="D74" i="30"/>
  <c r="B73" i="33"/>
  <c r="C74" i="33"/>
  <c r="D79" i="27"/>
  <c r="M78" i="27"/>
  <c r="M72" i="35"/>
  <c r="D73" i="35"/>
  <c r="B79" i="28"/>
  <c r="C80" i="28"/>
  <c r="M80" i="28"/>
  <c r="D81" i="28"/>
  <c r="C73" i="25"/>
  <c r="B72" i="25"/>
  <c r="D78" i="31"/>
  <c r="D75" i="31"/>
  <c r="M75" i="31" s="1"/>
  <c r="M74" i="31"/>
  <c r="D75" i="33"/>
  <c r="M75" i="33" s="1"/>
  <c r="M74" i="33"/>
  <c r="D78" i="33"/>
  <c r="B71" i="34"/>
  <c r="C72" i="34"/>
  <c r="C74" i="27"/>
  <c r="B73" i="27"/>
  <c r="M72" i="34"/>
  <c r="D73" i="34"/>
  <c r="B71" i="35"/>
  <c r="C72" i="35"/>
  <c r="D78" i="25"/>
  <c r="D75" i="25"/>
  <c r="M75" i="25" s="1"/>
  <c r="M74" i="25"/>
  <c r="D79" i="26"/>
  <c r="M78" i="26"/>
  <c r="B72" i="32"/>
  <c r="C73" i="32"/>
  <c r="B71" i="30"/>
  <c r="C72" i="30"/>
  <c r="C78" i="26"/>
  <c r="B74" i="26"/>
  <c r="G36" i="26" s="1"/>
  <c r="AH50" i="11"/>
  <c r="AA67" i="13"/>
  <c r="AA68" i="13" s="1"/>
  <c r="AA70" i="13"/>
  <c r="AA71" i="13" s="1"/>
  <c r="AA73" i="13"/>
  <c r="AA74" i="13" s="1"/>
  <c r="AA76" i="13"/>
  <c r="AA77" i="13" s="1"/>
  <c r="AA64" i="13"/>
  <c r="AA65" i="13" s="1"/>
  <c r="AA100" i="13"/>
  <c r="AA101" i="13" s="1"/>
  <c r="AA88" i="13"/>
  <c r="AA89" i="13" s="1"/>
  <c r="AA97" i="13"/>
  <c r="AA98" i="13" s="1"/>
  <c r="AA79" i="13"/>
  <c r="AA80" i="13" s="1"/>
  <c r="AA85" i="13"/>
  <c r="AA86" i="13" s="1"/>
  <c r="AA91" i="13"/>
  <c r="AA92" i="13" s="1"/>
  <c r="AI50" i="12"/>
  <c r="AA94" i="13"/>
  <c r="AA95" i="13" s="1"/>
  <c r="AA82" i="13"/>
  <c r="AA83" i="13" s="1"/>
  <c r="Y94" i="13"/>
  <c r="Y95" i="13" s="1"/>
  <c r="Y85" i="13"/>
  <c r="Y86" i="13" s="1"/>
  <c r="Y73" i="13"/>
  <c r="Y74" i="13" s="1"/>
  <c r="Y64" i="13"/>
  <c r="Y65" i="13" s="1"/>
  <c r="Y97" i="13"/>
  <c r="Y98" i="13" s="1"/>
  <c r="Y67" i="13"/>
  <c r="Y68" i="13" s="1"/>
  <c r="Y76" i="13"/>
  <c r="Y77" i="13" s="1"/>
  <c r="Y91" i="13"/>
  <c r="Y92" i="13" s="1"/>
  <c r="Y100" i="13"/>
  <c r="Y101" i="13" s="1"/>
  <c r="Y88" i="13"/>
  <c r="Y89" i="13" s="1"/>
  <c r="Y79" i="13"/>
  <c r="Y80" i="13" s="1"/>
  <c r="Y70" i="13"/>
  <c r="Y71" i="13" s="1"/>
  <c r="Y82" i="13"/>
  <c r="Y83" i="13" s="1"/>
  <c r="W94" i="13"/>
  <c r="W95" i="13" s="1"/>
  <c r="AI57" i="10"/>
  <c r="AI59" i="10" s="1"/>
  <c r="W97" i="13"/>
  <c r="W98" i="13" s="1"/>
  <c r="W91" i="13"/>
  <c r="W92" i="13" s="1"/>
  <c r="W85" i="13"/>
  <c r="W86" i="13" s="1"/>
  <c r="AI50" i="10"/>
  <c r="W82" i="13"/>
  <c r="W83" i="13" s="1"/>
  <c r="W67" i="13"/>
  <c r="W68" i="13" s="1"/>
  <c r="W70" i="13"/>
  <c r="W71" i="13" s="1"/>
  <c r="W73" i="13"/>
  <c r="W74" i="13" s="1"/>
  <c r="W76" i="13"/>
  <c r="W77" i="13" s="1"/>
  <c r="W64" i="13"/>
  <c r="W65" i="13" s="1"/>
  <c r="W100" i="13"/>
  <c r="W101" i="13" s="1"/>
  <c r="W88" i="13"/>
  <c r="W89" i="13" s="1"/>
  <c r="W79" i="13"/>
  <c r="W80" i="13" s="1"/>
  <c r="U76" i="13"/>
  <c r="U77" i="13" s="1"/>
  <c r="U100" i="13"/>
  <c r="U101" i="13" s="1"/>
  <c r="U82" i="13"/>
  <c r="U83" i="13" s="1"/>
  <c r="U85" i="13"/>
  <c r="U86" i="13" s="1"/>
  <c r="U88" i="13"/>
  <c r="U89" i="13" s="1"/>
  <c r="U70" i="13"/>
  <c r="U71" i="13" s="1"/>
  <c r="U91" i="13"/>
  <c r="U92" i="13" s="1"/>
  <c r="U94" i="13"/>
  <c r="U95" i="13" s="1"/>
  <c r="U79" i="13"/>
  <c r="U80" i="13" s="1"/>
  <c r="U64" i="13"/>
  <c r="U65" i="13" s="1"/>
  <c r="U73" i="13"/>
  <c r="U74" i="13" s="1"/>
  <c r="U67" i="13"/>
  <c r="U68" i="13" s="1"/>
  <c r="U97" i="13"/>
  <c r="U98" i="13" s="1"/>
  <c r="S67" i="13"/>
  <c r="S68" i="13" s="1"/>
  <c r="S73" i="13"/>
  <c r="S74" i="13" s="1"/>
  <c r="S100" i="13"/>
  <c r="S101" i="13" s="1"/>
  <c r="S82" i="13"/>
  <c r="S83" i="13" s="1"/>
  <c r="S91" i="13"/>
  <c r="S92" i="13" s="1"/>
  <c r="S88" i="13"/>
  <c r="S89" i="13" s="1"/>
  <c r="S76" i="13"/>
  <c r="S77" i="13" s="1"/>
  <c r="S70" i="13"/>
  <c r="S71" i="13" s="1"/>
  <c r="S85" i="13"/>
  <c r="S86" i="13" s="1"/>
  <c r="S97" i="13"/>
  <c r="S98" i="13" s="1"/>
  <c r="S79" i="13"/>
  <c r="S80" i="13" s="1"/>
  <c r="S94" i="13"/>
  <c r="S95" i="13" s="1"/>
  <c r="S64" i="13"/>
  <c r="S65" i="13" s="1"/>
  <c r="AI50" i="8"/>
  <c r="Q38" i="13"/>
  <c r="Q64" i="13" s="1"/>
  <c r="Q65" i="13" s="1"/>
  <c r="AI50" i="7"/>
  <c r="AI57" i="7"/>
  <c r="AH50" i="6"/>
  <c r="O38" i="13"/>
  <c r="O85" i="13" s="1"/>
  <c r="O86" i="13" s="1"/>
  <c r="M91" i="13"/>
  <c r="M92" i="13" s="1"/>
  <c r="M94" i="13"/>
  <c r="M95" i="13" s="1"/>
  <c r="M67" i="13"/>
  <c r="M68" i="13" s="1"/>
  <c r="M97" i="13"/>
  <c r="M98" i="13" s="1"/>
  <c r="AI57" i="5"/>
  <c r="AI59" i="5" s="1"/>
  <c r="M73" i="13"/>
  <c r="M74" i="13" s="1"/>
  <c r="M100" i="13"/>
  <c r="M101" i="13" s="1"/>
  <c r="M64" i="13"/>
  <c r="M65" i="13" s="1"/>
  <c r="AH50" i="4"/>
  <c r="AH57" i="4"/>
  <c r="AH59" i="4" s="1"/>
  <c r="M85" i="13"/>
  <c r="M86" i="13" s="1"/>
  <c r="M79" i="13"/>
  <c r="M80" i="13" s="1"/>
  <c r="AI50" i="5"/>
  <c r="M82" i="13"/>
  <c r="M83" i="13" s="1"/>
  <c r="M88" i="13"/>
  <c r="M89" i="13" s="1"/>
  <c r="M70" i="13"/>
  <c r="M71" i="13" s="1"/>
  <c r="E100" i="13"/>
  <c r="E101" i="13" s="1"/>
  <c r="E91" i="13"/>
  <c r="E92" i="13" s="1"/>
  <c r="E94" i="13"/>
  <c r="E95" i="13" s="1"/>
  <c r="E73" i="13"/>
  <c r="E74" i="13" s="1"/>
  <c r="E97" i="13"/>
  <c r="E98" i="13" s="1"/>
  <c r="E76" i="13"/>
  <c r="E77" i="13" s="1"/>
  <c r="E79" i="13"/>
  <c r="E80" i="13" s="1"/>
  <c r="E58" i="13"/>
  <c r="E59" i="13" s="1"/>
  <c r="E82" i="13"/>
  <c r="E83" i="13" s="1"/>
  <c r="E88" i="13"/>
  <c r="E89" i="13" s="1"/>
  <c r="E70" i="13"/>
  <c r="E71" i="13" s="1"/>
  <c r="I38" i="13"/>
  <c r="I61" i="13" s="1"/>
  <c r="AI57" i="12"/>
  <c r="AI59" i="12" s="1"/>
  <c r="AH57" i="9"/>
  <c r="AH59" i="9" s="1"/>
  <c r="AI57" i="8"/>
  <c r="AI59" i="8" s="1"/>
  <c r="AH57" i="6"/>
  <c r="AH59" i="6" s="1"/>
  <c r="AH55" i="4"/>
  <c r="M142" i="13"/>
  <c r="M143" i="13" s="1"/>
  <c r="Q133" i="13"/>
  <c r="Q134" i="13" s="1"/>
  <c r="Q142" i="13"/>
  <c r="Q143" i="13" s="1"/>
  <c r="AI59" i="7"/>
  <c r="E142" i="13"/>
  <c r="E143" i="13" s="1"/>
  <c r="U136" i="13"/>
  <c r="U137" i="13" s="1"/>
  <c r="U133" i="13"/>
  <c r="U134" i="13" s="1"/>
  <c r="U139" i="13"/>
  <c r="U140" i="13" s="1"/>
  <c r="U143" i="13"/>
  <c r="AA139" i="13"/>
  <c r="AA140" i="13" s="1"/>
  <c r="AA143" i="13"/>
  <c r="AA136" i="13"/>
  <c r="AA137" i="13" s="1"/>
  <c r="AA133" i="13"/>
  <c r="AA134" i="13" s="1"/>
  <c r="E67" i="13"/>
  <c r="E68" i="13" s="1"/>
  <c r="E136" i="13"/>
  <c r="E137" i="13" s="1"/>
  <c r="E133" i="13"/>
  <c r="E134" i="13" s="1"/>
  <c r="E139" i="13"/>
  <c r="E140" i="13" s="1"/>
  <c r="W133" i="13"/>
  <c r="W134" i="13" s="1"/>
  <c r="W143" i="13"/>
  <c r="W136" i="13"/>
  <c r="W137" i="13" s="1"/>
  <c r="W139" i="13"/>
  <c r="W140" i="13" s="1"/>
  <c r="O61" i="13"/>
  <c r="S61" i="13"/>
  <c r="S62" i="13" s="1"/>
  <c r="S133" i="13"/>
  <c r="S134" i="13" s="1"/>
  <c r="S139" i="13"/>
  <c r="S140" i="13" s="1"/>
  <c r="S143" i="13"/>
  <c r="S136" i="13"/>
  <c r="S137" i="13" s="1"/>
  <c r="Q139" i="13"/>
  <c r="Q140" i="13" s="1"/>
  <c r="Q136" i="13"/>
  <c r="Q137" i="13" s="1"/>
  <c r="Y139" i="13"/>
  <c r="Y140" i="13" s="1"/>
  <c r="Y143" i="13"/>
  <c r="Y136" i="13"/>
  <c r="Y137" i="13" s="1"/>
  <c r="Y133" i="13"/>
  <c r="Y134" i="13" s="1"/>
  <c r="M61" i="13"/>
  <c r="M139" i="13"/>
  <c r="M140" i="13" s="1"/>
  <c r="M136" i="13"/>
  <c r="M137" i="13" s="1"/>
  <c r="M133" i="13"/>
  <c r="M134" i="13" s="1"/>
  <c r="O133" i="13"/>
  <c r="O134" i="13" s="1"/>
  <c r="E61" i="13"/>
  <c r="E62" i="13" s="1"/>
  <c r="E64" i="13"/>
  <c r="E65" i="13" s="1"/>
  <c r="AA61" i="13"/>
  <c r="Y58" i="13"/>
  <c r="S58" i="13"/>
  <c r="S59" i="13" s="1"/>
  <c r="W61" i="13"/>
  <c r="M58" i="13"/>
  <c r="U61" i="13"/>
  <c r="Y61" i="13"/>
  <c r="Q61" i="13"/>
  <c r="K38" i="13"/>
  <c r="K94" i="13" s="1"/>
  <c r="K95" i="13" s="1"/>
  <c r="Y49" i="13"/>
  <c r="Z36" i="13" s="1"/>
  <c r="S49" i="13"/>
  <c r="T36" i="13" s="1"/>
  <c r="M49" i="13"/>
  <c r="AI55" i="10"/>
  <c r="AJ58" i="10" s="1"/>
  <c r="AH55" i="9"/>
  <c r="AI55" i="9" s="1"/>
  <c r="AI55" i="8"/>
  <c r="AJ55" i="8" s="1"/>
  <c r="AI55" i="5"/>
  <c r="AJ58" i="5" s="1"/>
  <c r="AH55" i="11"/>
  <c r="AI55" i="7"/>
  <c r="C73" i="34" l="1"/>
  <c r="B72" i="34"/>
  <c r="C81" i="28"/>
  <c r="B80" i="28"/>
  <c r="M74" i="30"/>
  <c r="D75" i="30"/>
  <c r="M75" i="30" s="1"/>
  <c r="D78" i="30"/>
  <c r="B73" i="31"/>
  <c r="C74" i="31"/>
  <c r="M79" i="26"/>
  <c r="D80" i="26"/>
  <c r="D74" i="35"/>
  <c r="M73" i="35"/>
  <c r="D79" i="33"/>
  <c r="M78" i="33"/>
  <c r="M74" i="32"/>
  <c r="D78" i="32"/>
  <c r="D75" i="32"/>
  <c r="M75" i="32" s="1"/>
  <c r="M78" i="25"/>
  <c r="D79" i="25"/>
  <c r="B74" i="27"/>
  <c r="G36" i="27" s="1"/>
  <c r="C78" i="27"/>
  <c r="C73" i="35"/>
  <c r="B72" i="35"/>
  <c r="M79" i="27"/>
  <c r="D80" i="27"/>
  <c r="C74" i="32"/>
  <c r="B73" i="32"/>
  <c r="B78" i="26"/>
  <c r="C79" i="26"/>
  <c r="M78" i="31"/>
  <c r="D79" i="31"/>
  <c r="D82" i="28"/>
  <c r="M81" i="28"/>
  <c r="B72" i="30"/>
  <c r="C73" i="30"/>
  <c r="D74" i="34"/>
  <c r="M73" i="34"/>
  <c r="B74" i="33"/>
  <c r="G36" i="33" s="1"/>
  <c r="C78" i="33"/>
  <c r="C74" i="25"/>
  <c r="B73" i="25"/>
  <c r="Q82" i="13"/>
  <c r="Q83" i="13" s="1"/>
  <c r="Q73" i="13"/>
  <c r="Q74" i="13" s="1"/>
  <c r="Q91" i="13"/>
  <c r="Q92" i="13" s="1"/>
  <c r="Q76" i="13"/>
  <c r="Q77" i="13" s="1"/>
  <c r="Q88" i="13"/>
  <c r="Q89" i="13" s="1"/>
  <c r="Q100" i="13"/>
  <c r="Q101" i="13" s="1"/>
  <c r="Q97" i="13"/>
  <c r="Q98" i="13" s="1"/>
  <c r="Q79" i="13"/>
  <c r="Q80" i="13" s="1"/>
  <c r="Q94" i="13"/>
  <c r="Q95" i="13" s="1"/>
  <c r="Q70" i="13"/>
  <c r="Q71" i="13" s="1"/>
  <c r="Q85" i="13"/>
  <c r="Q86" i="13" s="1"/>
  <c r="Q67" i="13"/>
  <c r="Q68" i="13" s="1"/>
  <c r="O136" i="13"/>
  <c r="O137" i="13" s="1"/>
  <c r="O139" i="13"/>
  <c r="O140" i="13" s="1"/>
  <c r="O142" i="13"/>
  <c r="O143" i="13" s="1"/>
  <c r="O94" i="13"/>
  <c r="O95" i="13" s="1"/>
  <c r="O100" i="13"/>
  <c r="O101" i="13" s="1"/>
  <c r="O67" i="13"/>
  <c r="O68" i="13" s="1"/>
  <c r="O73" i="13"/>
  <c r="O74" i="13" s="1"/>
  <c r="O91" i="13"/>
  <c r="O92" i="13" s="1"/>
  <c r="O97" i="13"/>
  <c r="O98" i="13" s="1"/>
  <c r="O64" i="13"/>
  <c r="O65" i="13" s="1"/>
  <c r="O70" i="13"/>
  <c r="O71" i="13" s="1"/>
  <c r="O88" i="13"/>
  <c r="O89" i="13" s="1"/>
  <c r="O82" i="13"/>
  <c r="O83" i="13" s="1"/>
  <c r="O79" i="13"/>
  <c r="O80" i="13" s="1"/>
  <c r="O76" i="13"/>
  <c r="O77" i="13" s="1"/>
  <c r="K142" i="13"/>
  <c r="K143" i="13" s="1"/>
  <c r="K85" i="13"/>
  <c r="K86" i="13" s="1"/>
  <c r="K73" i="13"/>
  <c r="K74" i="13" s="1"/>
  <c r="K88" i="13"/>
  <c r="K89" i="13" s="1"/>
  <c r="K82" i="13"/>
  <c r="K83" i="13" s="1"/>
  <c r="K91" i="13"/>
  <c r="K92" i="13" s="1"/>
  <c r="K100" i="13"/>
  <c r="K101" i="13" s="1"/>
  <c r="K79" i="13"/>
  <c r="K80" i="13" s="1"/>
  <c r="K64" i="13"/>
  <c r="K65" i="13" s="1"/>
  <c r="K97" i="13"/>
  <c r="K98" i="13" s="1"/>
  <c r="K67" i="13"/>
  <c r="K68" i="13" s="1"/>
  <c r="K76" i="13"/>
  <c r="K77" i="13" s="1"/>
  <c r="K70" i="13"/>
  <c r="K71" i="13" s="1"/>
  <c r="I136" i="13"/>
  <c r="I137" i="13" s="1"/>
  <c r="I58" i="13"/>
  <c r="I142" i="13"/>
  <c r="I143" i="13" s="1"/>
  <c r="I76" i="13"/>
  <c r="I77" i="13" s="1"/>
  <c r="I64" i="13"/>
  <c r="I65" i="13" s="1"/>
  <c r="I88" i="13"/>
  <c r="I89" i="13" s="1"/>
  <c r="I100" i="13"/>
  <c r="I101" i="13" s="1"/>
  <c r="I85" i="13"/>
  <c r="I86" i="13" s="1"/>
  <c r="I97" i="13"/>
  <c r="I98" i="13" s="1"/>
  <c r="I94" i="13"/>
  <c r="I95" i="13" s="1"/>
  <c r="I91" i="13"/>
  <c r="I92" i="13" s="1"/>
  <c r="I73" i="13"/>
  <c r="I74" i="13" s="1"/>
  <c r="I67" i="13"/>
  <c r="I68" i="13" s="1"/>
  <c r="I70" i="13"/>
  <c r="I71" i="13" s="1"/>
  <c r="I82" i="13"/>
  <c r="I79" i="13"/>
  <c r="I133" i="13"/>
  <c r="I134" i="13" s="1"/>
  <c r="I139" i="13"/>
  <c r="I140" i="13" s="1"/>
  <c r="AJ58" i="8"/>
  <c r="AI55" i="11"/>
  <c r="AJ57" i="7"/>
  <c r="AJ55" i="7"/>
  <c r="AJ58" i="7"/>
  <c r="AI57" i="9"/>
  <c r="AI58" i="9"/>
  <c r="AJ40" i="12"/>
  <c r="AI55" i="12"/>
  <c r="AJ57" i="10"/>
  <c r="AJ59" i="10" s="1"/>
  <c r="AJ55" i="10"/>
  <c r="AJ57" i="5"/>
  <c r="AJ59" i="5" s="1"/>
  <c r="AJ55" i="5"/>
  <c r="AI57" i="4"/>
  <c r="AI55" i="4"/>
  <c r="AI58" i="4"/>
  <c r="AJ57" i="8"/>
  <c r="AI58" i="11"/>
  <c r="AJ34" i="1"/>
  <c r="AI55" i="1"/>
  <c r="AJ55" i="1" s="1"/>
  <c r="K136" i="13"/>
  <c r="K137" i="13" s="1"/>
  <c r="K139" i="13"/>
  <c r="K140" i="13" s="1"/>
  <c r="K133" i="13"/>
  <c r="K134" i="13" s="1"/>
  <c r="K61" i="13"/>
  <c r="S39" i="13"/>
  <c r="AJ37" i="8"/>
  <c r="AJ39" i="8"/>
  <c r="AJ38" i="8"/>
  <c r="AJ36" i="8"/>
  <c r="AJ35" i="8"/>
  <c r="AJ36" i="12"/>
  <c r="AJ38" i="12"/>
  <c r="AJ37" i="12"/>
  <c r="AJ35" i="12"/>
  <c r="AJ39" i="12"/>
  <c r="AI32" i="9"/>
  <c r="AI38" i="9"/>
  <c r="AI35" i="9"/>
  <c r="AI39" i="9"/>
  <c r="AI36" i="9"/>
  <c r="AI37" i="9"/>
  <c r="AJ26" i="10"/>
  <c r="AJ35" i="10"/>
  <c r="AJ39" i="10"/>
  <c r="AJ37" i="10"/>
  <c r="AJ36" i="10"/>
  <c r="AJ38" i="10"/>
  <c r="AI37" i="4"/>
  <c r="AI38" i="4"/>
  <c r="AI39" i="4"/>
  <c r="AI36" i="4"/>
  <c r="AI35" i="4"/>
  <c r="AI36" i="11"/>
  <c r="AI38" i="11"/>
  <c r="AI37" i="11"/>
  <c r="AI35" i="11"/>
  <c r="AI39" i="11"/>
  <c r="AJ17" i="5"/>
  <c r="AJ38" i="5"/>
  <c r="AJ36" i="5"/>
  <c r="AJ35" i="5"/>
  <c r="AJ39" i="5"/>
  <c r="AJ37" i="5"/>
  <c r="AJ35" i="1"/>
  <c r="AJ39" i="1"/>
  <c r="AJ36" i="1"/>
  <c r="AJ38" i="1"/>
  <c r="AJ37" i="1"/>
  <c r="AJ38" i="7"/>
  <c r="AJ36" i="7"/>
  <c r="AJ35" i="7"/>
  <c r="AJ39" i="7"/>
  <c r="AJ37" i="7"/>
  <c r="Z32" i="13"/>
  <c r="Z34" i="13"/>
  <c r="Z33" i="13"/>
  <c r="Z35" i="13"/>
  <c r="Z31" i="13"/>
  <c r="T15" i="13"/>
  <c r="T31" i="13"/>
  <c r="T33" i="13"/>
  <c r="T35" i="13"/>
  <c r="T34" i="13"/>
  <c r="T32" i="13"/>
  <c r="N34" i="13"/>
  <c r="N36" i="13"/>
  <c r="N31" i="13"/>
  <c r="N33" i="13"/>
  <c r="N35" i="13"/>
  <c r="N32" i="13"/>
  <c r="T22" i="13"/>
  <c r="T27" i="13"/>
  <c r="T25" i="13"/>
  <c r="T23" i="13"/>
  <c r="T26" i="13"/>
  <c r="T21" i="13"/>
  <c r="T24" i="13"/>
  <c r="T14" i="13"/>
  <c r="T13" i="13"/>
  <c r="T19" i="13"/>
  <c r="T18" i="13"/>
  <c r="T16" i="13"/>
  <c r="T38" i="13"/>
  <c r="T39" i="13" s="1"/>
  <c r="T17" i="13"/>
  <c r="T20" i="13"/>
  <c r="AI17" i="4"/>
  <c r="AJ40" i="1"/>
  <c r="K58" i="13"/>
  <c r="K49" i="13"/>
  <c r="O58" i="13"/>
  <c r="O49" i="13"/>
  <c r="AJ30" i="10"/>
  <c r="AI21" i="9"/>
  <c r="AI27" i="9"/>
  <c r="AI25" i="9"/>
  <c r="AI19" i="9"/>
  <c r="AJ19" i="5"/>
  <c r="AJ34" i="5"/>
  <c r="AJ31" i="5"/>
  <c r="AJ21" i="5"/>
  <c r="AI32" i="4"/>
  <c r="N38" i="13"/>
  <c r="N39" i="13" s="1"/>
  <c r="Z38" i="13"/>
  <c r="Z39" i="13" s="1"/>
  <c r="Y39" i="13"/>
  <c r="AJ40" i="10"/>
  <c r="AJ25" i="10"/>
  <c r="AJ18" i="10"/>
  <c r="AJ27" i="10"/>
  <c r="AJ21" i="10"/>
  <c r="AJ34" i="10"/>
  <c r="AJ29" i="10"/>
  <c r="AJ24" i="10"/>
  <c r="AJ28" i="10"/>
  <c r="AJ19" i="10"/>
  <c r="AJ23" i="10"/>
  <c r="AJ17" i="10"/>
  <c r="AJ32" i="10"/>
  <c r="AJ22" i="10"/>
  <c r="AJ20" i="10"/>
  <c r="AJ31" i="10"/>
  <c r="AI23" i="9"/>
  <c r="AI31" i="9"/>
  <c r="AI17" i="9"/>
  <c r="AI22" i="9"/>
  <c r="AI40" i="9"/>
  <c r="AI29" i="9"/>
  <c r="AI20" i="9"/>
  <c r="AI26" i="9"/>
  <c r="AI28" i="9"/>
  <c r="AI24" i="9"/>
  <c r="AI30" i="9"/>
  <c r="AI18" i="9"/>
  <c r="AI34" i="9"/>
  <c r="AJ18" i="8"/>
  <c r="AJ32" i="8"/>
  <c r="AJ17" i="8"/>
  <c r="AJ26" i="8"/>
  <c r="AJ19" i="8"/>
  <c r="AJ40" i="8"/>
  <c r="AJ28" i="8"/>
  <c r="AJ24" i="8"/>
  <c r="AJ21" i="8"/>
  <c r="AJ22" i="8"/>
  <c r="AJ25" i="8"/>
  <c r="AJ23" i="8"/>
  <c r="AJ27" i="8"/>
  <c r="AJ29" i="8"/>
  <c r="AJ34" i="8"/>
  <c r="AJ30" i="8"/>
  <c r="AJ20" i="8"/>
  <c r="AJ31" i="8"/>
  <c r="AJ24" i="5"/>
  <c r="AJ23" i="5"/>
  <c r="AJ29" i="5"/>
  <c r="AJ30" i="5"/>
  <c r="AJ40" i="5"/>
  <c r="AJ28" i="5"/>
  <c r="AJ18" i="5"/>
  <c r="AJ25" i="5"/>
  <c r="AJ26" i="5"/>
  <c r="AJ32" i="5"/>
  <c r="AJ22" i="5"/>
  <c r="AJ27" i="5"/>
  <c r="AJ20" i="5"/>
  <c r="M39" i="13"/>
  <c r="AJ18" i="7"/>
  <c r="AJ26" i="7"/>
  <c r="AJ30" i="7"/>
  <c r="AJ34" i="7"/>
  <c r="AJ25" i="7"/>
  <c r="AJ19" i="7"/>
  <c r="AJ23" i="7"/>
  <c r="AJ31" i="7"/>
  <c r="AJ22" i="7"/>
  <c r="AJ20" i="7"/>
  <c r="AJ24" i="7"/>
  <c r="AJ28" i="7"/>
  <c r="AJ29" i="7"/>
  <c r="AJ27" i="7"/>
  <c r="AJ17" i="7"/>
  <c r="AJ32" i="7"/>
  <c r="AJ21" i="7"/>
  <c r="E49" i="13"/>
  <c r="AI28" i="11"/>
  <c r="AI29" i="11"/>
  <c r="AI22" i="11"/>
  <c r="AI17" i="11"/>
  <c r="AI25" i="11"/>
  <c r="AI21" i="11"/>
  <c r="AI23" i="11"/>
  <c r="AI34" i="11"/>
  <c r="AI30" i="11"/>
  <c r="AI31" i="11"/>
  <c r="AI19" i="11"/>
  <c r="AI24" i="11"/>
  <c r="AI20" i="11"/>
  <c r="AI27" i="11"/>
  <c r="AI18" i="11"/>
  <c r="AI26" i="11"/>
  <c r="AI40" i="11"/>
  <c r="AJ19" i="1"/>
  <c r="AJ23" i="1"/>
  <c r="AJ29" i="1"/>
  <c r="AJ27" i="1"/>
  <c r="AJ22" i="1"/>
  <c r="AJ21" i="1"/>
  <c r="AJ32" i="1"/>
  <c r="AJ18" i="1"/>
  <c r="AJ26" i="1"/>
  <c r="AJ30" i="1"/>
  <c r="AJ31" i="1"/>
  <c r="AJ25" i="1"/>
  <c r="AJ28" i="1"/>
  <c r="AJ24" i="1"/>
  <c r="AJ20" i="1"/>
  <c r="AI18" i="4"/>
  <c r="AI30" i="4"/>
  <c r="AI26" i="4"/>
  <c r="AI28" i="4"/>
  <c r="AI24" i="4"/>
  <c r="AI22" i="4"/>
  <c r="AI23" i="4"/>
  <c r="AI20" i="4"/>
  <c r="AI19" i="4"/>
  <c r="AI31" i="4"/>
  <c r="AI34" i="4"/>
  <c r="AI27" i="4"/>
  <c r="AI25" i="4"/>
  <c r="AI21" i="4"/>
  <c r="AI40" i="4"/>
  <c r="AI29" i="4"/>
  <c r="AJ40" i="7"/>
  <c r="N26" i="13"/>
  <c r="N23" i="13"/>
  <c r="N27" i="13"/>
  <c r="N17" i="13"/>
  <c r="N25" i="13"/>
  <c r="N18" i="13"/>
  <c r="N22" i="13"/>
  <c r="N14" i="13"/>
  <c r="N20" i="13"/>
  <c r="N24" i="13"/>
  <c r="N21" i="13"/>
  <c r="N15" i="13"/>
  <c r="N16" i="13"/>
  <c r="N19" i="13"/>
  <c r="N13" i="13"/>
  <c r="K39" i="13"/>
  <c r="Z18" i="13"/>
  <c r="Z17" i="13"/>
  <c r="Z27" i="13"/>
  <c r="Z21" i="13"/>
  <c r="Z15" i="13"/>
  <c r="Z14" i="13"/>
  <c r="Z22" i="13"/>
  <c r="Z23" i="13"/>
  <c r="Z25" i="13"/>
  <c r="Z19" i="13"/>
  <c r="Z26" i="13"/>
  <c r="Z24" i="13"/>
  <c r="Z20" i="13"/>
  <c r="Z16" i="13"/>
  <c r="Z13" i="13"/>
  <c r="AJ31" i="12"/>
  <c r="AJ27" i="12"/>
  <c r="AJ30" i="12"/>
  <c r="AJ18" i="12"/>
  <c r="AJ21" i="12"/>
  <c r="AJ32" i="12"/>
  <c r="AJ19" i="12"/>
  <c r="AJ25" i="12"/>
  <c r="AJ24" i="12"/>
  <c r="AJ29" i="12"/>
  <c r="AJ28" i="12"/>
  <c r="AJ34" i="12"/>
  <c r="AJ22" i="12"/>
  <c r="AJ26" i="12"/>
  <c r="AJ17" i="12"/>
  <c r="AJ23" i="12"/>
  <c r="AJ20" i="12"/>
  <c r="C82" i="28" l="1"/>
  <c r="B81" i="28"/>
  <c r="M80" i="27"/>
  <c r="D81" i="27"/>
  <c r="M79" i="33"/>
  <c r="D80" i="33"/>
  <c r="B73" i="30"/>
  <c r="C74" i="30"/>
  <c r="C74" i="34"/>
  <c r="B73" i="34"/>
  <c r="B74" i="32"/>
  <c r="G36" i="32" s="1"/>
  <c r="C78" i="32"/>
  <c r="D83" i="28"/>
  <c r="M82" i="28"/>
  <c r="M74" i="35"/>
  <c r="D78" i="35"/>
  <c r="D75" i="35"/>
  <c r="M75" i="35" s="1"/>
  <c r="B73" i="35"/>
  <c r="C74" i="35"/>
  <c r="B74" i="25"/>
  <c r="G36" i="25" s="1"/>
  <c r="C78" i="25"/>
  <c r="B78" i="33"/>
  <c r="C79" i="33"/>
  <c r="B74" i="31"/>
  <c r="G36" i="31" s="1"/>
  <c r="C78" i="31"/>
  <c r="B79" i="26"/>
  <c r="C80" i="26"/>
  <c r="D80" i="25"/>
  <c r="M79" i="25"/>
  <c r="M78" i="32"/>
  <c r="D79" i="32"/>
  <c r="B78" i="27"/>
  <c r="C79" i="27"/>
  <c r="M78" i="30"/>
  <c r="D79" i="30"/>
  <c r="M79" i="31"/>
  <c r="D80" i="31"/>
  <c r="D81" i="26"/>
  <c r="M80" i="26"/>
  <c r="D78" i="34"/>
  <c r="D75" i="34"/>
  <c r="M75" i="34" s="1"/>
  <c r="M74" i="34"/>
  <c r="I83" i="13"/>
  <c r="I80" i="13"/>
  <c r="AJ59" i="8"/>
  <c r="AJ59" i="7"/>
  <c r="AJ55" i="12"/>
  <c r="AJ58" i="12"/>
  <c r="AJ57" i="12"/>
  <c r="AI59" i="4"/>
  <c r="AI59" i="9"/>
  <c r="AJ57" i="1"/>
  <c r="AJ58" i="1"/>
  <c r="P31" i="13"/>
  <c r="P33" i="13"/>
  <c r="P35" i="13"/>
  <c r="P34" i="13"/>
  <c r="P32" i="13"/>
  <c r="P36" i="13"/>
  <c r="L33" i="13"/>
  <c r="L31" i="13"/>
  <c r="L35" i="13"/>
  <c r="L34" i="13"/>
  <c r="L36" i="13"/>
  <c r="L32" i="13"/>
  <c r="F31" i="13"/>
  <c r="F33" i="13"/>
  <c r="F35" i="13"/>
  <c r="F36" i="13"/>
  <c r="F34" i="13"/>
  <c r="F32" i="13"/>
  <c r="W58" i="13"/>
  <c r="W49" i="13"/>
  <c r="X36" i="13" s="1"/>
  <c r="I49" i="13"/>
  <c r="J31" i="13" s="1"/>
  <c r="U58" i="13"/>
  <c r="U49" i="13"/>
  <c r="V36" i="13" s="1"/>
  <c r="Q58" i="13"/>
  <c r="Q49" i="13"/>
  <c r="AA58" i="13"/>
  <c r="AA49" i="13"/>
  <c r="AB36" i="13" s="1"/>
  <c r="K62" i="13"/>
  <c r="K59" i="13"/>
  <c r="Y62" i="13"/>
  <c r="Y59" i="13"/>
  <c r="M62" i="13"/>
  <c r="M59" i="13"/>
  <c r="O62" i="13"/>
  <c r="O59" i="13"/>
  <c r="P18" i="13"/>
  <c r="P21" i="13"/>
  <c r="P25" i="13"/>
  <c r="P16" i="13"/>
  <c r="P15" i="13"/>
  <c r="P19" i="13"/>
  <c r="P27" i="13"/>
  <c r="P17" i="13"/>
  <c r="P26" i="13"/>
  <c r="P20" i="13"/>
  <c r="P23" i="13"/>
  <c r="P24" i="13"/>
  <c r="P14" i="13"/>
  <c r="P13" i="13"/>
  <c r="P22" i="13"/>
  <c r="Q39" i="13"/>
  <c r="L20" i="13"/>
  <c r="L26" i="13"/>
  <c r="L19" i="13"/>
  <c r="L24" i="13"/>
  <c r="L22" i="13"/>
  <c r="L18" i="13"/>
  <c r="L27" i="13"/>
  <c r="L15" i="13"/>
  <c r="L14" i="13"/>
  <c r="L16" i="13"/>
  <c r="L21" i="13"/>
  <c r="L23" i="13"/>
  <c r="L25" i="13"/>
  <c r="L13" i="13"/>
  <c r="L17" i="13"/>
  <c r="I39" i="13"/>
  <c r="U39" i="13"/>
  <c r="W39" i="13"/>
  <c r="L38" i="13"/>
  <c r="L39" i="13" s="1"/>
  <c r="P38" i="13"/>
  <c r="P39" i="13" s="1"/>
  <c r="AA39" i="13"/>
  <c r="E39" i="13"/>
  <c r="M80" i="31" l="1"/>
  <c r="D81" i="31"/>
  <c r="M81" i="27"/>
  <c r="D82" i="27"/>
  <c r="M83" i="28"/>
  <c r="D84" i="28"/>
  <c r="C81" i="26"/>
  <c r="B80" i="26"/>
  <c r="C79" i="31"/>
  <c r="B78" i="31"/>
  <c r="D80" i="30"/>
  <c r="M79" i="30"/>
  <c r="C80" i="33"/>
  <c r="B79" i="33"/>
  <c r="B82" i="28"/>
  <c r="C83" i="28"/>
  <c r="D81" i="25"/>
  <c r="M80" i="25"/>
  <c r="B79" i="27"/>
  <c r="C80" i="27"/>
  <c r="B78" i="25"/>
  <c r="C79" i="25"/>
  <c r="C79" i="32"/>
  <c r="B78" i="32"/>
  <c r="G36" i="34"/>
  <c r="M80" i="33"/>
  <c r="D81" i="33"/>
  <c r="D80" i="32"/>
  <c r="M79" i="32"/>
  <c r="B74" i="35"/>
  <c r="C78" i="35"/>
  <c r="B74" i="34"/>
  <c r="C78" i="34"/>
  <c r="D82" i="26"/>
  <c r="M81" i="26"/>
  <c r="C78" i="30"/>
  <c r="B74" i="30"/>
  <c r="G36" i="30" s="1"/>
  <c r="D79" i="35"/>
  <c r="M78" i="35"/>
  <c r="G36" i="35"/>
  <c r="M78" i="34"/>
  <c r="D79" i="34"/>
  <c r="AJ59" i="12"/>
  <c r="AJ59" i="1"/>
  <c r="R36" i="13"/>
  <c r="R34" i="13"/>
  <c r="AB35" i="13"/>
  <c r="AB31" i="13"/>
  <c r="AB33" i="13"/>
  <c r="AB32" i="13"/>
  <c r="AB34" i="13"/>
  <c r="X31" i="13"/>
  <c r="X33" i="13"/>
  <c r="X35" i="13"/>
  <c r="X34" i="13"/>
  <c r="X32" i="13"/>
  <c r="V33" i="13"/>
  <c r="V31" i="13"/>
  <c r="V35" i="13"/>
  <c r="V34" i="13"/>
  <c r="V32" i="13"/>
  <c r="R31" i="13"/>
  <c r="R33" i="13"/>
  <c r="R35" i="13"/>
  <c r="R32" i="13"/>
  <c r="J33" i="13"/>
  <c r="J35" i="13"/>
  <c r="J34" i="13"/>
  <c r="J36" i="13"/>
  <c r="J32" i="13"/>
  <c r="Q62" i="13"/>
  <c r="R13" i="13"/>
  <c r="V38" i="13"/>
  <c r="V39" i="13" s="1"/>
  <c r="AA62" i="13"/>
  <c r="AA59" i="13"/>
  <c r="X38" i="13"/>
  <c r="X39" i="13" s="1"/>
  <c r="J38" i="13"/>
  <c r="J39" i="13" s="1"/>
  <c r="F23" i="13"/>
  <c r="F19" i="13"/>
  <c r="F27" i="13"/>
  <c r="F15" i="13"/>
  <c r="F14" i="13"/>
  <c r="F26" i="13"/>
  <c r="F22" i="13"/>
  <c r="F18" i="13"/>
  <c r="F20" i="13"/>
  <c r="F17" i="13"/>
  <c r="F25" i="13"/>
  <c r="F24" i="13"/>
  <c r="F16" i="13"/>
  <c r="F21" i="13"/>
  <c r="F13" i="13"/>
  <c r="R16" i="13"/>
  <c r="R15" i="13"/>
  <c r="R18" i="13"/>
  <c r="R27" i="13"/>
  <c r="R21" i="13"/>
  <c r="R24" i="13"/>
  <c r="R26" i="13"/>
  <c r="R20" i="13"/>
  <c r="R25" i="13"/>
  <c r="R22" i="13"/>
  <c r="R19" i="13"/>
  <c r="R17" i="13"/>
  <c r="R14" i="13"/>
  <c r="R23" i="13"/>
  <c r="J21" i="13"/>
  <c r="J20" i="13"/>
  <c r="J18" i="13"/>
  <c r="J14" i="13"/>
  <c r="J26" i="13"/>
  <c r="J25" i="13"/>
  <c r="J22" i="13"/>
  <c r="J24" i="13"/>
  <c r="J17" i="13"/>
  <c r="J16" i="13"/>
  <c r="J15" i="13"/>
  <c r="J19" i="13"/>
  <c r="J23" i="13"/>
  <c r="J13" i="13"/>
  <c r="J27" i="13"/>
  <c r="AB26" i="13"/>
  <c r="AB22" i="13"/>
  <c r="AB17" i="13"/>
  <c r="AB18" i="13"/>
  <c r="AB14" i="13"/>
  <c r="AB25" i="13"/>
  <c r="AB16" i="13"/>
  <c r="AB21" i="13"/>
  <c r="AB24" i="13"/>
  <c r="AB13" i="13"/>
  <c r="AB20" i="13"/>
  <c r="AB15" i="13"/>
  <c r="AB23" i="13"/>
  <c r="AB19" i="13"/>
  <c r="AB27" i="13"/>
  <c r="F38" i="13"/>
  <c r="AB38" i="13"/>
  <c r="AB39" i="13" s="1"/>
  <c r="X14" i="13"/>
  <c r="X16" i="13"/>
  <c r="X23" i="13"/>
  <c r="X20" i="13"/>
  <c r="X21" i="13"/>
  <c r="X27" i="13"/>
  <c r="X26" i="13"/>
  <c r="X19" i="13"/>
  <c r="X17" i="13"/>
  <c r="X25" i="13"/>
  <c r="X22" i="13"/>
  <c r="X18" i="13"/>
  <c r="X24" i="13"/>
  <c r="X15" i="13"/>
  <c r="X13" i="13"/>
  <c r="V22" i="13"/>
  <c r="V15" i="13"/>
  <c r="V19" i="13"/>
  <c r="V25" i="13"/>
  <c r="V18" i="13"/>
  <c r="V17" i="13"/>
  <c r="V14" i="13"/>
  <c r="V24" i="13"/>
  <c r="V23" i="13"/>
  <c r="V27" i="13"/>
  <c r="V21" i="13"/>
  <c r="V26" i="13"/>
  <c r="V20" i="13"/>
  <c r="V16" i="13"/>
  <c r="V13" i="13"/>
  <c r="R38" i="13"/>
  <c r="R39" i="13" s="1"/>
  <c r="M80" i="32" l="1"/>
  <c r="D81" i="32"/>
  <c r="C84" i="28"/>
  <c r="B83" i="28"/>
  <c r="M84" i="28"/>
  <c r="D85" i="28"/>
  <c r="C79" i="30"/>
  <c r="B78" i="30"/>
  <c r="C80" i="31"/>
  <c r="B79" i="31"/>
  <c r="D82" i="25"/>
  <c r="M81" i="25"/>
  <c r="M81" i="33"/>
  <c r="D82" i="33"/>
  <c r="D82" i="31"/>
  <c r="M81" i="31"/>
  <c r="D83" i="27"/>
  <c r="M82" i="27"/>
  <c r="C80" i="25"/>
  <c r="B79" i="25"/>
  <c r="C79" i="34"/>
  <c r="B78" i="34"/>
  <c r="B80" i="27"/>
  <c r="C81" i="27"/>
  <c r="C81" i="33"/>
  <c r="B80" i="33"/>
  <c r="B81" i="26"/>
  <c r="C82" i="26"/>
  <c r="B79" i="32"/>
  <c r="C80" i="32"/>
  <c r="C79" i="35"/>
  <c r="B78" i="35"/>
  <c r="D80" i="35"/>
  <c r="M79" i="35"/>
  <c r="D83" i="26"/>
  <c r="M82" i="26"/>
  <c r="D80" i="34"/>
  <c r="M79" i="34"/>
  <c r="M80" i="30"/>
  <c r="D81" i="30"/>
  <c r="Q59" i="13"/>
  <c r="W62" i="13"/>
  <c r="W59" i="13"/>
  <c r="I62" i="13"/>
  <c r="I59" i="13"/>
  <c r="U62" i="13"/>
  <c r="U59" i="13"/>
  <c r="F39" i="13"/>
  <c r="B79" i="30" l="1"/>
  <c r="C80" i="30"/>
  <c r="M85" i="28"/>
  <c r="D86" i="28"/>
  <c r="M82" i="33"/>
  <c r="D83" i="33"/>
  <c r="B81" i="27"/>
  <c r="C82" i="27"/>
  <c r="C83" i="26"/>
  <c r="B82" i="26"/>
  <c r="M82" i="31"/>
  <c r="D83" i="31"/>
  <c r="M80" i="35"/>
  <c r="D81" i="35"/>
  <c r="C80" i="34"/>
  <c r="B79" i="34"/>
  <c r="M82" i="25"/>
  <c r="D83" i="25"/>
  <c r="D82" i="32"/>
  <c r="M81" i="32"/>
  <c r="D81" i="34"/>
  <c r="M80" i="34"/>
  <c r="M83" i="26"/>
  <c r="D84" i="26"/>
  <c r="B81" i="33"/>
  <c r="C82" i="33"/>
  <c r="B84" i="28"/>
  <c r="C85" i="28"/>
  <c r="B79" i="35"/>
  <c r="C80" i="35"/>
  <c r="B80" i="25"/>
  <c r="C81" i="25"/>
  <c r="B80" i="31"/>
  <c r="C81" i="31"/>
  <c r="D84" i="27"/>
  <c r="M83" i="27"/>
  <c r="D82" i="30"/>
  <c r="M81" i="30"/>
  <c r="B80" i="32"/>
  <c r="C81" i="32"/>
  <c r="G13" i="13"/>
  <c r="D84" i="33" l="1"/>
  <c r="M83" i="33"/>
  <c r="C83" i="33"/>
  <c r="B82" i="33"/>
  <c r="D87" i="28"/>
  <c r="M86" i="28"/>
  <c r="D82" i="35"/>
  <c r="M81" i="35"/>
  <c r="M83" i="25"/>
  <c r="D84" i="25"/>
  <c r="C82" i="25"/>
  <c r="B81" i="25"/>
  <c r="M84" i="26"/>
  <c r="D85" i="26"/>
  <c r="C81" i="30"/>
  <c r="B80" i="30"/>
  <c r="B80" i="34"/>
  <c r="C81" i="34"/>
  <c r="D83" i="30"/>
  <c r="M82" i="30"/>
  <c r="B80" i="35"/>
  <c r="C81" i="35"/>
  <c r="D84" i="31"/>
  <c r="M83" i="31"/>
  <c r="C83" i="27"/>
  <c r="B82" i="27"/>
  <c r="D85" i="27"/>
  <c r="M84" i="27"/>
  <c r="C82" i="31"/>
  <c r="B81" i="31"/>
  <c r="C82" i="32"/>
  <c r="B81" i="32"/>
  <c r="D82" i="34"/>
  <c r="M81" i="34"/>
  <c r="B85" i="28"/>
  <c r="C86" i="28"/>
  <c r="M82" i="32"/>
  <c r="D83" i="32"/>
  <c r="B83" i="26"/>
  <c r="C84" i="26"/>
  <c r="AC13" i="13"/>
  <c r="B83" i="33" l="1"/>
  <c r="C84" i="33"/>
  <c r="B82" i="25"/>
  <c r="C83" i="25"/>
  <c r="C87" i="28"/>
  <c r="B86" i="28"/>
  <c r="B81" i="35"/>
  <c r="C82" i="35"/>
  <c r="B82" i="32"/>
  <c r="C83" i="32"/>
  <c r="M84" i="33"/>
  <c r="D85" i="33"/>
  <c r="C84" i="27"/>
  <c r="B83" i="27"/>
  <c r="D85" i="25"/>
  <c r="M84" i="25"/>
  <c r="B81" i="30"/>
  <c r="C82" i="30"/>
  <c r="D85" i="31"/>
  <c r="M84" i="31"/>
  <c r="B82" i="31"/>
  <c r="C83" i="31"/>
  <c r="D83" i="34"/>
  <c r="M82" i="34"/>
  <c r="D84" i="30"/>
  <c r="M83" i="30"/>
  <c r="D86" i="26"/>
  <c r="M85" i="26"/>
  <c r="D86" i="27"/>
  <c r="M85" i="27"/>
  <c r="C82" i="34"/>
  <c r="B81" i="34"/>
  <c r="M82" i="35"/>
  <c r="D83" i="35"/>
  <c r="D88" i="28"/>
  <c r="M87" i="28"/>
  <c r="B84" i="26"/>
  <c r="C85" i="26"/>
  <c r="M83" i="32"/>
  <c r="D84" i="32"/>
  <c r="G18" i="13"/>
  <c r="G19" i="13"/>
  <c r="G24" i="13"/>
  <c r="G17" i="13"/>
  <c r="G23" i="13"/>
  <c r="G26" i="13"/>
  <c r="G22" i="13"/>
  <c r="G20" i="13"/>
  <c r="G16" i="13"/>
  <c r="G21" i="13"/>
  <c r="G27" i="13"/>
  <c r="G25" i="13"/>
  <c r="G14" i="13"/>
  <c r="G15" i="13"/>
  <c r="B84" i="33" l="1"/>
  <c r="C85" i="33"/>
  <c r="M85" i="31"/>
  <c r="D86" i="31"/>
  <c r="B83" i="32"/>
  <c r="C84" i="32"/>
  <c r="M83" i="34"/>
  <c r="D84" i="34"/>
  <c r="D84" i="35"/>
  <c r="M83" i="35"/>
  <c r="B82" i="34"/>
  <c r="C83" i="34"/>
  <c r="B82" i="35"/>
  <c r="C83" i="35"/>
  <c r="B83" i="25"/>
  <c r="C84" i="25"/>
  <c r="D87" i="27"/>
  <c r="M86" i="27"/>
  <c r="D89" i="28"/>
  <c r="M88" i="28"/>
  <c r="B83" i="31"/>
  <c r="C84" i="31"/>
  <c r="B82" i="30"/>
  <c r="C83" i="30"/>
  <c r="M86" i="26"/>
  <c r="D87" i="26"/>
  <c r="B85" i="26"/>
  <c r="C86" i="26"/>
  <c r="M85" i="25"/>
  <c r="D86" i="25"/>
  <c r="C88" i="28"/>
  <c r="B87" i="28"/>
  <c r="C85" i="27"/>
  <c r="B84" i="27"/>
  <c r="D86" i="33"/>
  <c r="M85" i="33"/>
  <c r="M84" i="32"/>
  <c r="D85" i="32"/>
  <c r="D85" i="30"/>
  <c r="M84" i="30"/>
  <c r="AC20" i="13"/>
  <c r="AC23" i="13"/>
  <c r="AC17" i="13"/>
  <c r="AC22" i="13"/>
  <c r="AC26" i="13"/>
  <c r="AC25" i="13"/>
  <c r="AC27" i="13"/>
  <c r="AC21" i="13"/>
  <c r="AC16" i="13"/>
  <c r="AC14" i="13"/>
  <c r="G38" i="13"/>
  <c r="G142" i="13" s="1"/>
  <c r="AC19" i="13"/>
  <c r="AC18" i="13"/>
  <c r="AC24" i="13"/>
  <c r="AC15" i="13"/>
  <c r="C86" i="33" l="1"/>
  <c r="B85" i="33"/>
  <c r="C84" i="30"/>
  <c r="B83" i="30"/>
  <c r="C84" i="34"/>
  <c r="B83" i="34"/>
  <c r="D85" i="34"/>
  <c r="M84" i="34"/>
  <c r="D93" i="28"/>
  <c r="D90" i="28"/>
  <c r="M90" i="28" s="1"/>
  <c r="M89" i="28"/>
  <c r="B84" i="31"/>
  <c r="C85" i="31"/>
  <c r="D85" i="35"/>
  <c r="M84" i="35"/>
  <c r="B84" i="32"/>
  <c r="C85" i="32"/>
  <c r="M86" i="33"/>
  <c r="D87" i="33"/>
  <c r="D86" i="30"/>
  <c r="M85" i="30"/>
  <c r="D88" i="27"/>
  <c r="M87" i="27"/>
  <c r="C89" i="28"/>
  <c r="B88" i="28"/>
  <c r="C87" i="26"/>
  <c r="B86" i="26"/>
  <c r="B84" i="25"/>
  <c r="C85" i="25"/>
  <c r="D87" i="31"/>
  <c r="M86" i="31"/>
  <c r="C86" i="27"/>
  <c r="B85" i="27"/>
  <c r="D87" i="25"/>
  <c r="M86" i="25"/>
  <c r="D86" i="32"/>
  <c r="M85" i="32"/>
  <c r="D88" i="26"/>
  <c r="M87" i="26"/>
  <c r="C84" i="35"/>
  <c r="B83" i="35"/>
  <c r="G79" i="13"/>
  <c r="AC79" i="13" s="1"/>
  <c r="G97" i="13"/>
  <c r="G98" i="13" s="1"/>
  <c r="G88" i="13"/>
  <c r="G89" i="13" s="1"/>
  <c r="G73" i="13"/>
  <c r="G91" i="13"/>
  <c r="G92" i="13" s="1"/>
  <c r="G82" i="13"/>
  <c r="G70" i="13"/>
  <c r="G71" i="13" s="1"/>
  <c r="G100" i="13"/>
  <c r="G101" i="13" s="1"/>
  <c r="G80" i="13"/>
  <c r="G85" i="13"/>
  <c r="G86" i="13" s="1"/>
  <c r="G67" i="13"/>
  <c r="G68" i="13" s="1"/>
  <c r="G76" i="13"/>
  <c r="G94" i="13"/>
  <c r="G95" i="13" s="1"/>
  <c r="G64" i="13"/>
  <c r="G65" i="13" s="1"/>
  <c r="AC70" i="13"/>
  <c r="G133" i="13"/>
  <c r="G143" i="13"/>
  <c r="G139" i="13"/>
  <c r="G140" i="13" s="1"/>
  <c r="G136" i="13"/>
  <c r="G137" i="13" s="1"/>
  <c r="AC38" i="13"/>
  <c r="AG6" i="13" s="1"/>
  <c r="G58" i="13"/>
  <c r="G61" i="13"/>
  <c r="G49" i="13"/>
  <c r="M93" i="28" l="1"/>
  <c r="D94" i="28"/>
  <c r="D88" i="33"/>
  <c r="M87" i="33"/>
  <c r="D88" i="25"/>
  <c r="M87" i="25"/>
  <c r="M87" i="31"/>
  <c r="D88" i="31"/>
  <c r="C86" i="32"/>
  <c r="B85" i="32"/>
  <c r="M85" i="34"/>
  <c r="D86" i="34"/>
  <c r="B84" i="35"/>
  <c r="C85" i="35"/>
  <c r="B86" i="33"/>
  <c r="C87" i="33"/>
  <c r="C88" i="26"/>
  <c r="B87" i="26"/>
  <c r="M85" i="35"/>
  <c r="D86" i="35"/>
  <c r="B84" i="34"/>
  <c r="C85" i="34"/>
  <c r="D89" i="27"/>
  <c r="M88" i="27"/>
  <c r="M86" i="30"/>
  <c r="D87" i="30"/>
  <c r="C86" i="31"/>
  <c r="B85" i="31"/>
  <c r="C87" i="27"/>
  <c r="B86" i="27"/>
  <c r="C86" i="25"/>
  <c r="B85" i="25"/>
  <c r="D89" i="26"/>
  <c r="M88" i="26"/>
  <c r="D87" i="32"/>
  <c r="M86" i="32"/>
  <c r="B89" i="28"/>
  <c r="G37" i="28" s="1"/>
  <c r="C93" i="28"/>
  <c r="C85" i="30"/>
  <c r="B84" i="30"/>
  <c r="G83" i="13"/>
  <c r="AC82" i="13"/>
  <c r="G77" i="13"/>
  <c r="AC76" i="13"/>
  <c r="G74" i="13"/>
  <c r="AC73" i="13"/>
  <c r="AC64" i="13"/>
  <c r="AC61" i="13"/>
  <c r="G62" i="13"/>
  <c r="AC67" i="13"/>
  <c r="H25" i="13"/>
  <c r="AE25" i="13" s="1"/>
  <c r="H31" i="13"/>
  <c r="AE31" i="13" s="1"/>
  <c r="H33" i="13"/>
  <c r="AE33" i="13" s="1"/>
  <c r="H35" i="13"/>
  <c r="AE35" i="13" s="1"/>
  <c r="H36" i="13"/>
  <c r="AE36" i="13" s="1"/>
  <c r="D154" i="13" s="1"/>
  <c r="H32" i="13"/>
  <c r="AE32" i="13" s="1"/>
  <c r="D151" i="13" s="1"/>
  <c r="H34" i="13"/>
  <c r="AE34" i="13" s="1"/>
  <c r="H27" i="13"/>
  <c r="AE27" i="13" s="1"/>
  <c r="G59" i="13"/>
  <c r="H19" i="13"/>
  <c r="AE19" i="13" s="1"/>
  <c r="H14" i="13"/>
  <c r="AE14" i="13" s="1"/>
  <c r="H23" i="13"/>
  <c r="AE23" i="13" s="1"/>
  <c r="H18" i="13"/>
  <c r="AE18" i="13" s="1"/>
  <c r="H38" i="13"/>
  <c r="AE38" i="13" s="1"/>
  <c r="H20" i="13"/>
  <c r="AE20" i="13" s="1"/>
  <c r="H15" i="13"/>
  <c r="AE15" i="13" s="1"/>
  <c r="H24" i="13"/>
  <c r="AE24" i="13" s="1"/>
  <c r="H16" i="13"/>
  <c r="AE16" i="13" s="1"/>
  <c r="H17" i="13"/>
  <c r="AE17" i="13" s="1"/>
  <c r="H22" i="13"/>
  <c r="AE22" i="13" s="1"/>
  <c r="H26" i="13"/>
  <c r="AE26" i="13" s="1"/>
  <c r="G39" i="13"/>
  <c r="H13" i="13"/>
  <c r="AE13" i="13" s="1"/>
  <c r="H21" i="13"/>
  <c r="AE21" i="13" s="1"/>
  <c r="M87" i="30" l="1"/>
  <c r="D88" i="30"/>
  <c r="D90" i="27"/>
  <c r="M90" i="27" s="1"/>
  <c r="D93" i="27"/>
  <c r="M89" i="27"/>
  <c r="C86" i="34"/>
  <c r="B85" i="34"/>
  <c r="D87" i="34"/>
  <c r="M86" i="34"/>
  <c r="D90" i="26"/>
  <c r="M90" i="26" s="1"/>
  <c r="M89" i="26"/>
  <c r="D93" i="26"/>
  <c r="C88" i="33"/>
  <c r="B87" i="33"/>
  <c r="D89" i="33"/>
  <c r="M88" i="33"/>
  <c r="D87" i="35"/>
  <c r="M86" i="35"/>
  <c r="C87" i="25"/>
  <c r="B86" i="25"/>
  <c r="C87" i="32"/>
  <c r="B86" i="32"/>
  <c r="D95" i="28"/>
  <c r="M94" i="28"/>
  <c r="M88" i="31"/>
  <c r="D89" i="31"/>
  <c r="B88" i="26"/>
  <c r="C89" i="26"/>
  <c r="C86" i="30"/>
  <c r="B85" i="30"/>
  <c r="B87" i="27"/>
  <c r="C88" i="27"/>
  <c r="C94" i="28"/>
  <c r="B93" i="28"/>
  <c r="D88" i="32"/>
  <c r="M87" i="32"/>
  <c r="C86" i="35"/>
  <c r="B85" i="35"/>
  <c r="C87" i="31"/>
  <c r="B86" i="31"/>
  <c r="M88" i="25"/>
  <c r="D89" i="25"/>
  <c r="AE68" i="13"/>
  <c r="AE77" i="13"/>
  <c r="AE62" i="13"/>
  <c r="AE65" i="13"/>
  <c r="AC91" i="13"/>
  <c r="AE59" i="13"/>
  <c r="D155" i="13"/>
  <c r="D150" i="13"/>
  <c r="E120" i="13"/>
  <c r="G120" i="13" s="1"/>
  <c r="E119" i="13"/>
  <c r="G119" i="13" s="1"/>
  <c r="E116" i="13"/>
  <c r="G116" i="13" s="1"/>
  <c r="E118" i="13"/>
  <c r="G118" i="13" s="1"/>
  <c r="E117" i="13"/>
  <c r="G117" i="13" s="1"/>
  <c r="D120" i="13"/>
  <c r="D117" i="13"/>
  <c r="D118" i="13"/>
  <c r="D119" i="13"/>
  <c r="D116" i="13"/>
  <c r="D153" i="13"/>
  <c r="D152" i="13"/>
  <c r="AF34" i="13"/>
  <c r="AF33" i="13"/>
  <c r="AF31" i="13"/>
  <c r="AF35" i="13"/>
  <c r="AF32" i="13"/>
  <c r="AF36" i="13"/>
  <c r="AD32" i="13"/>
  <c r="AD34" i="13"/>
  <c r="AD33" i="13"/>
  <c r="AD31" i="13"/>
  <c r="AD35" i="13"/>
  <c r="AD36" i="13"/>
  <c r="AD22" i="13"/>
  <c r="AC58" i="13"/>
  <c r="AD25" i="13"/>
  <c r="AD20" i="13"/>
  <c r="AD27" i="13"/>
  <c r="AD14" i="13"/>
  <c r="AD23" i="13"/>
  <c r="AD18" i="13"/>
  <c r="AD38" i="13"/>
  <c r="AD16" i="13"/>
  <c r="AD24" i="13"/>
  <c r="AD21" i="13"/>
  <c r="AE49" i="13"/>
  <c r="AD26" i="13"/>
  <c r="AD13" i="13"/>
  <c r="AD17" i="13"/>
  <c r="AD15" i="13"/>
  <c r="AD19" i="13"/>
  <c r="AF23" i="13"/>
  <c r="H39" i="13"/>
  <c r="AF14" i="13"/>
  <c r="AF21" i="13"/>
  <c r="AF22" i="13"/>
  <c r="AF24" i="13"/>
  <c r="AF15" i="13"/>
  <c r="AF38" i="13"/>
  <c r="AF17" i="13"/>
  <c r="AF20" i="13"/>
  <c r="AF27" i="13"/>
  <c r="AF16" i="13"/>
  <c r="AF18" i="13"/>
  <c r="AF19" i="13"/>
  <c r="AF25" i="13"/>
  <c r="AF13" i="13"/>
  <c r="AF26" i="13"/>
  <c r="B86" i="35" l="1"/>
  <c r="C87" i="35"/>
  <c r="C95" i="28"/>
  <c r="B94" i="28"/>
  <c r="D96" i="28"/>
  <c r="M95" i="28"/>
  <c r="D94" i="26"/>
  <c r="M93" i="26"/>
  <c r="M88" i="30"/>
  <c r="D89" i="30"/>
  <c r="D89" i="32"/>
  <c r="M88" i="32"/>
  <c r="D93" i="25"/>
  <c r="D90" i="25"/>
  <c r="M90" i="25" s="1"/>
  <c r="M89" i="25"/>
  <c r="C89" i="27"/>
  <c r="B88" i="27"/>
  <c r="M93" i="27"/>
  <c r="D94" i="27"/>
  <c r="C88" i="32"/>
  <c r="B87" i="32"/>
  <c r="C87" i="34"/>
  <c r="B86" i="34"/>
  <c r="B88" i="33"/>
  <c r="C89" i="33"/>
  <c r="D90" i="33"/>
  <c r="M90" i="33" s="1"/>
  <c r="M89" i="33"/>
  <c r="D93" i="33"/>
  <c r="B86" i="30"/>
  <c r="C87" i="30"/>
  <c r="B87" i="25"/>
  <c r="C88" i="25"/>
  <c r="C93" i="26"/>
  <c r="B89" i="26"/>
  <c r="G37" i="26" s="1"/>
  <c r="B87" i="31"/>
  <c r="C88" i="31"/>
  <c r="M87" i="35"/>
  <c r="D88" i="35"/>
  <c r="D88" i="34"/>
  <c r="M87" i="34"/>
  <c r="M89" i="31"/>
  <c r="D90" i="31"/>
  <c r="M90" i="31" s="1"/>
  <c r="D93" i="31"/>
  <c r="AE71" i="13"/>
  <c r="AE86" i="13"/>
  <c r="AC85" i="13"/>
  <c r="AE95" i="13"/>
  <c r="AC94" i="13"/>
  <c r="AC100" i="13"/>
  <c r="AE74" i="13"/>
  <c r="D156" i="13"/>
  <c r="D157" i="13" s="1"/>
  <c r="AC133" i="13"/>
  <c r="G134" i="13"/>
  <c r="AG19" i="13"/>
  <c r="AG32" i="13"/>
  <c r="AG34" i="13"/>
  <c r="AG31" i="13"/>
  <c r="AG33" i="13"/>
  <c r="AG35" i="13"/>
  <c r="AG36" i="13"/>
  <c r="AG17" i="13"/>
  <c r="AG13" i="13"/>
  <c r="AG14" i="13"/>
  <c r="AG23" i="13"/>
  <c r="AG22" i="13"/>
  <c r="AG21" i="13"/>
  <c r="AG16" i="13"/>
  <c r="AG27" i="13"/>
  <c r="AG26" i="13"/>
  <c r="AG20" i="13"/>
  <c r="AG18" i="13"/>
  <c r="AG38" i="13"/>
  <c r="AG24" i="13"/>
  <c r="AG25" i="13"/>
  <c r="AG15" i="13"/>
  <c r="D94" i="33" l="1"/>
  <c r="M93" i="33"/>
  <c r="B95" i="28"/>
  <c r="C96" i="28"/>
  <c r="D95" i="26"/>
  <c r="M94" i="26"/>
  <c r="B87" i="35"/>
  <c r="C88" i="35"/>
  <c r="B89" i="33"/>
  <c r="G37" i="33" s="1"/>
  <c r="C93" i="33"/>
  <c r="D94" i="25"/>
  <c r="M93" i="25"/>
  <c r="M94" i="27"/>
  <c r="D95" i="27"/>
  <c r="D93" i="32"/>
  <c r="D90" i="32"/>
  <c r="M90" i="32" s="1"/>
  <c r="M89" i="32"/>
  <c r="B87" i="34"/>
  <c r="C88" i="34"/>
  <c r="M89" i="30"/>
  <c r="D90" i="30"/>
  <c r="M90" i="30" s="1"/>
  <c r="D93" i="30"/>
  <c r="B87" i="30"/>
  <c r="C88" i="30"/>
  <c r="M96" i="28"/>
  <c r="D97" i="28"/>
  <c r="M93" i="31"/>
  <c r="D94" i="31"/>
  <c r="C94" i="26"/>
  <c r="B93" i="26"/>
  <c r="C89" i="25"/>
  <c r="B88" i="25"/>
  <c r="D89" i="35"/>
  <c r="M88" i="35"/>
  <c r="C89" i="31"/>
  <c r="B88" i="31"/>
  <c r="B89" i="27"/>
  <c r="G37" i="27" s="1"/>
  <c r="C93" i="27"/>
  <c r="M88" i="34"/>
  <c r="D89" i="34"/>
  <c r="C89" i="32"/>
  <c r="B88" i="32"/>
  <c r="AC97" i="13"/>
  <c r="AE83" i="13"/>
  <c r="AE80" i="13"/>
  <c r="AC136" i="13"/>
  <c r="AE134" i="13"/>
  <c r="AC142" i="13"/>
  <c r="AE143" i="13"/>
  <c r="E154" i="13" s="1"/>
  <c r="G154" i="13" s="1"/>
  <c r="AE137" i="13"/>
  <c r="E151" i="13" s="1"/>
  <c r="G151" i="13" s="1"/>
  <c r="AE140" i="13"/>
  <c r="E152" i="13" s="1"/>
  <c r="AC139" i="13"/>
  <c r="C97" i="28" l="1"/>
  <c r="B96" i="28"/>
  <c r="D95" i="25"/>
  <c r="M94" i="25"/>
  <c r="D96" i="26"/>
  <c r="M95" i="26"/>
  <c r="D94" i="30"/>
  <c r="M93" i="30"/>
  <c r="B89" i="25"/>
  <c r="G37" i="25" s="1"/>
  <c r="C93" i="25"/>
  <c r="C94" i="33"/>
  <c r="B93" i="33"/>
  <c r="D95" i="33"/>
  <c r="M94" i="33"/>
  <c r="B89" i="31"/>
  <c r="G37" i="31" s="1"/>
  <c r="C93" i="31"/>
  <c r="B94" i="26"/>
  <c r="C95" i="26"/>
  <c r="D93" i="34"/>
  <c r="D90" i="34"/>
  <c r="M90" i="34" s="1"/>
  <c r="M89" i="34"/>
  <c r="D95" i="31"/>
  <c r="M94" i="31"/>
  <c r="M97" i="28"/>
  <c r="D98" i="28"/>
  <c r="B88" i="30"/>
  <c r="C89" i="30"/>
  <c r="D93" i="35"/>
  <c r="D90" i="35"/>
  <c r="M90" i="35" s="1"/>
  <c r="M89" i="35"/>
  <c r="B93" i="27"/>
  <c r="C94" i="27"/>
  <c r="M95" i="27"/>
  <c r="D96" i="27"/>
  <c r="B89" i="32"/>
  <c r="G37" i="32" s="1"/>
  <c r="C93" i="32"/>
  <c r="C89" i="34"/>
  <c r="B88" i="34"/>
  <c r="D94" i="32"/>
  <c r="M93" i="32"/>
  <c r="C89" i="35"/>
  <c r="B88" i="35"/>
  <c r="AE101" i="13"/>
  <c r="AE92" i="13"/>
  <c r="E153" i="13"/>
  <c r="G153" i="13" s="1"/>
  <c r="E155" i="13"/>
  <c r="G155" i="13" s="1"/>
  <c r="E150" i="13"/>
  <c r="G152" i="13"/>
  <c r="M96" i="27" l="1"/>
  <c r="D97" i="27"/>
  <c r="M95" i="31"/>
  <c r="D96" i="31"/>
  <c r="M95" i="25"/>
  <c r="D96" i="25"/>
  <c r="G37" i="34"/>
  <c r="B89" i="34"/>
  <c r="C93" i="34"/>
  <c r="B93" i="32"/>
  <c r="C94" i="32"/>
  <c r="M95" i="33"/>
  <c r="D96" i="33"/>
  <c r="B97" i="28"/>
  <c r="C98" i="28"/>
  <c r="M96" i="26"/>
  <c r="D97" i="26"/>
  <c r="D94" i="34"/>
  <c r="M93" i="34"/>
  <c r="B94" i="33"/>
  <c r="C95" i="33"/>
  <c r="C96" i="26"/>
  <c r="B95" i="26"/>
  <c r="B93" i="25"/>
  <c r="C94" i="25"/>
  <c r="B89" i="35"/>
  <c r="G37" i="35" s="1"/>
  <c r="C93" i="35"/>
  <c r="M98" i="28"/>
  <c r="D99" i="28"/>
  <c r="M94" i="32"/>
  <c r="D95" i="32"/>
  <c r="M93" i="35"/>
  <c r="D94" i="35"/>
  <c r="B94" i="27"/>
  <c r="C95" i="27"/>
  <c r="C93" i="30"/>
  <c r="B89" i="30"/>
  <c r="G37" i="30" s="1"/>
  <c r="B93" i="31"/>
  <c r="C94" i="31"/>
  <c r="M94" i="30"/>
  <c r="D95" i="30"/>
  <c r="G150" i="13"/>
  <c r="G156" i="13" s="1"/>
  <c r="E156" i="13"/>
  <c r="C4" i="4"/>
  <c r="B58" i="4" s="1"/>
  <c r="C4" i="8"/>
  <c r="B58" i="8" s="1"/>
  <c r="C4" i="5"/>
  <c r="B58" i="5" s="1"/>
  <c r="C4" i="7"/>
  <c r="B58" i="7" s="1"/>
  <c r="C4" i="9"/>
  <c r="B58" i="9" s="1"/>
  <c r="C4" i="11"/>
  <c r="B58" i="11" s="1"/>
  <c r="C4" i="10"/>
  <c r="B58" i="10" s="1"/>
  <c r="C4" i="12"/>
  <c r="B58" i="12" s="1"/>
  <c r="C4" i="6"/>
  <c r="B58" i="6" s="1"/>
  <c r="C4" i="2"/>
  <c r="B58" i="2" s="1"/>
  <c r="C4" i="14"/>
  <c r="B58" i="14" s="1"/>
  <c r="C4" i="13"/>
  <c r="C5" i="9"/>
  <c r="C5" i="6"/>
  <c r="C5" i="11"/>
  <c r="C5" i="8"/>
  <c r="C5" i="12"/>
  <c r="C5" i="10"/>
  <c r="C5" i="13"/>
  <c r="C5" i="2"/>
  <c r="C5" i="14"/>
  <c r="C5" i="5"/>
  <c r="C5" i="4"/>
  <c r="C5" i="7"/>
  <c r="C6" i="12"/>
  <c r="C6" i="7"/>
  <c r="C6" i="9"/>
  <c r="C6" i="6"/>
  <c r="C6" i="2"/>
  <c r="C6" i="14"/>
  <c r="C6" i="5"/>
  <c r="C6" i="13"/>
  <c r="C6" i="10"/>
  <c r="C6" i="8"/>
  <c r="C6" i="4"/>
  <c r="C6" i="11"/>
  <c r="C9" i="5"/>
  <c r="C9" i="8"/>
  <c r="C9" i="6"/>
  <c r="C9" i="4"/>
  <c r="C9" i="12"/>
  <c r="C9" i="11"/>
  <c r="C9" i="9"/>
  <c r="C9" i="10"/>
  <c r="C9" i="2"/>
  <c r="C9" i="7"/>
  <c r="C9" i="14"/>
  <c r="D95" i="34" l="1"/>
  <c r="M94" i="34"/>
  <c r="M97" i="26"/>
  <c r="D98" i="26"/>
  <c r="M96" i="25"/>
  <c r="D97" i="25"/>
  <c r="B93" i="35"/>
  <c r="C94" i="35"/>
  <c r="D97" i="31"/>
  <c r="M96" i="31"/>
  <c r="D95" i="35"/>
  <c r="M94" i="35"/>
  <c r="D97" i="33"/>
  <c r="M96" i="33"/>
  <c r="B93" i="30"/>
  <c r="C94" i="30"/>
  <c r="C96" i="27"/>
  <c r="B95" i="27"/>
  <c r="D100" i="28"/>
  <c r="M99" i="28"/>
  <c r="B96" i="26"/>
  <c r="C97" i="26"/>
  <c r="C96" i="33"/>
  <c r="B95" i="33"/>
  <c r="C95" i="32"/>
  <c r="B94" i="32"/>
  <c r="C95" i="31"/>
  <c r="B94" i="31"/>
  <c r="B98" i="28"/>
  <c r="C99" i="28"/>
  <c r="C95" i="25"/>
  <c r="B94" i="25"/>
  <c r="M97" i="27"/>
  <c r="D98" i="27"/>
  <c r="D96" i="30"/>
  <c r="M95" i="30"/>
  <c r="D96" i="32"/>
  <c r="M95" i="32"/>
  <c r="B93" i="34"/>
  <c r="C94" i="34"/>
  <c r="D107" i="13"/>
  <c r="E110" i="13"/>
  <c r="G110" i="13" s="1"/>
  <c r="E112" i="13"/>
  <c r="G112" i="13" s="1"/>
  <c r="D121" i="13"/>
  <c r="D114" i="13"/>
  <c r="E114" i="13"/>
  <c r="G114" i="13" s="1"/>
  <c r="D109" i="13"/>
  <c r="D111" i="13"/>
  <c r="E111" i="13"/>
  <c r="G111" i="13" s="1"/>
  <c r="E115" i="13"/>
  <c r="G115" i="13" s="1"/>
  <c r="D112" i="13"/>
  <c r="E109" i="13"/>
  <c r="G109" i="13" s="1"/>
  <c r="D115" i="13"/>
  <c r="E121" i="13"/>
  <c r="G121" i="13" s="1"/>
  <c r="E113" i="13"/>
  <c r="G113" i="13" s="1"/>
  <c r="D113" i="13"/>
  <c r="D110" i="13"/>
  <c r="D108" i="13"/>
  <c r="E108" i="13"/>
  <c r="G108" i="13" s="1"/>
  <c r="D98" i="31" l="1"/>
  <c r="M97" i="31"/>
  <c r="B94" i="30"/>
  <c r="C95" i="30"/>
  <c r="D98" i="25"/>
  <c r="M97" i="25"/>
  <c r="B94" i="35"/>
  <c r="C95" i="35"/>
  <c r="B95" i="25"/>
  <c r="C96" i="25"/>
  <c r="B95" i="32"/>
  <c r="C96" i="32"/>
  <c r="C96" i="31"/>
  <c r="B95" i="31"/>
  <c r="C100" i="28"/>
  <c r="B99" i="28"/>
  <c r="D98" i="33"/>
  <c r="M97" i="33"/>
  <c r="D99" i="26"/>
  <c r="M98" i="26"/>
  <c r="D101" i="28"/>
  <c r="M100" i="28"/>
  <c r="M98" i="27"/>
  <c r="D99" i="27"/>
  <c r="B96" i="33"/>
  <c r="C97" i="33"/>
  <c r="C95" i="34"/>
  <c r="B94" i="34"/>
  <c r="B97" i="26"/>
  <c r="C98" i="26"/>
  <c r="M96" i="32"/>
  <c r="D97" i="32"/>
  <c r="D97" i="30"/>
  <c r="M96" i="30"/>
  <c r="C97" i="27"/>
  <c r="B96" i="27"/>
  <c r="M95" i="35"/>
  <c r="D96" i="35"/>
  <c r="M95" i="34"/>
  <c r="D96" i="34"/>
  <c r="D122" i="13"/>
  <c r="AE39" i="13" s="1"/>
  <c r="M98" i="25" l="1"/>
  <c r="D99" i="25"/>
  <c r="C98" i="33"/>
  <c r="B97" i="33"/>
  <c r="C101" i="28"/>
  <c r="B100" i="28"/>
  <c r="B96" i="31"/>
  <c r="C97" i="31"/>
  <c r="B96" i="32"/>
  <c r="C97" i="32"/>
  <c r="D100" i="27"/>
  <c r="M99" i="27"/>
  <c r="M96" i="34"/>
  <c r="D97" i="34"/>
  <c r="D102" i="28"/>
  <c r="M101" i="28"/>
  <c r="B96" i="25"/>
  <c r="C97" i="25"/>
  <c r="M98" i="31"/>
  <c r="D99" i="31"/>
  <c r="B95" i="34"/>
  <c r="C96" i="34"/>
  <c r="B95" i="30"/>
  <c r="C96" i="30"/>
  <c r="D98" i="32"/>
  <c r="M97" i="32"/>
  <c r="B98" i="26"/>
  <c r="C99" i="26"/>
  <c r="C98" i="27"/>
  <c r="B97" i="27"/>
  <c r="M97" i="30"/>
  <c r="D98" i="30"/>
  <c r="D97" i="35"/>
  <c r="M96" i="35"/>
  <c r="M99" i="26"/>
  <c r="D100" i="26"/>
  <c r="B95" i="35"/>
  <c r="C96" i="35"/>
  <c r="D99" i="33"/>
  <c r="M98" i="33"/>
  <c r="D123" i="13"/>
  <c r="AI32" i="11"/>
  <c r="AH57" i="11"/>
  <c r="AI57" i="11" s="1"/>
  <c r="AI59" i="11" s="1"/>
  <c r="D101" i="26" l="1"/>
  <c r="M100" i="26"/>
  <c r="M98" i="32"/>
  <c r="D99" i="32"/>
  <c r="D101" i="27"/>
  <c r="M100" i="27"/>
  <c r="D98" i="35"/>
  <c r="M97" i="35"/>
  <c r="D98" i="34"/>
  <c r="M97" i="34"/>
  <c r="B97" i="31"/>
  <c r="C98" i="31"/>
  <c r="C98" i="32"/>
  <c r="B97" i="32"/>
  <c r="B98" i="27"/>
  <c r="C99" i="27"/>
  <c r="C99" i="33"/>
  <c r="B98" i="33"/>
  <c r="D100" i="25"/>
  <c r="M99" i="25"/>
  <c r="D100" i="31"/>
  <c r="M99" i="31"/>
  <c r="B97" i="25"/>
  <c r="C98" i="25"/>
  <c r="B96" i="30"/>
  <c r="C97" i="30"/>
  <c r="M98" i="30"/>
  <c r="D99" i="30"/>
  <c r="D100" i="33"/>
  <c r="M99" i="33"/>
  <c r="C100" i="26"/>
  <c r="B99" i="26"/>
  <c r="C102" i="28"/>
  <c r="B101" i="28"/>
  <c r="C97" i="34"/>
  <c r="B96" i="34"/>
  <c r="C97" i="35"/>
  <c r="B96" i="35"/>
  <c r="M102" i="28"/>
  <c r="D103" i="28"/>
  <c r="AH59" i="11"/>
  <c r="B97" i="35" l="1"/>
  <c r="C98" i="35"/>
  <c r="D101" i="31"/>
  <c r="M100" i="31"/>
  <c r="D102" i="26"/>
  <c r="M101" i="26"/>
  <c r="B98" i="32"/>
  <c r="C99" i="32"/>
  <c r="C101" i="26"/>
  <c r="B100" i="26"/>
  <c r="C98" i="30"/>
  <c r="B97" i="30"/>
  <c r="C99" i="31"/>
  <c r="B98" i="31"/>
  <c r="B102" i="28"/>
  <c r="C103" i="28"/>
  <c r="D101" i="25"/>
  <c r="M100" i="25"/>
  <c r="C99" i="25"/>
  <c r="B98" i="25"/>
  <c r="D100" i="32"/>
  <c r="M99" i="32"/>
  <c r="B99" i="33"/>
  <c r="C100" i="33"/>
  <c r="M98" i="34"/>
  <c r="D99" i="34"/>
  <c r="C98" i="34"/>
  <c r="B97" i="34"/>
  <c r="M103" i="28"/>
  <c r="D104" i="28"/>
  <c r="D101" i="33"/>
  <c r="M100" i="33"/>
  <c r="M99" i="30"/>
  <c r="D100" i="30"/>
  <c r="C100" i="27"/>
  <c r="B99" i="27"/>
  <c r="D102" i="27"/>
  <c r="M101" i="27"/>
  <c r="M98" i="35"/>
  <c r="D99" i="35"/>
  <c r="AH55" i="6"/>
  <c r="AI55" i="6" s="1"/>
  <c r="AI37" i="6"/>
  <c r="AI24" i="6"/>
  <c r="AI18" i="6"/>
  <c r="AI26" i="6"/>
  <c r="AI30" i="6"/>
  <c r="AI25" i="6"/>
  <c r="AI22" i="6"/>
  <c r="AI29" i="6"/>
  <c r="AI39" i="6"/>
  <c r="AI27" i="6"/>
  <c r="AI31" i="6"/>
  <c r="AI23" i="6"/>
  <c r="AI38" i="6"/>
  <c r="AI20" i="6"/>
  <c r="AI40" i="6"/>
  <c r="O39" i="13"/>
  <c r="AI34" i="6"/>
  <c r="AI19" i="6"/>
  <c r="AI36" i="6"/>
  <c r="AI21" i="6"/>
  <c r="AI35" i="6"/>
  <c r="AI28" i="6"/>
  <c r="AI32" i="6"/>
  <c r="AI17" i="6"/>
  <c r="D103" i="27" l="1"/>
  <c r="M102" i="27"/>
  <c r="M100" i="32"/>
  <c r="D101" i="32"/>
  <c r="B98" i="30"/>
  <c r="C99" i="30"/>
  <c r="C99" i="35"/>
  <c r="B98" i="35"/>
  <c r="B103" i="28"/>
  <c r="C104" i="28"/>
  <c r="D103" i="26"/>
  <c r="M102" i="26"/>
  <c r="B100" i="27"/>
  <c r="C101" i="27"/>
  <c r="D102" i="33"/>
  <c r="M101" i="33"/>
  <c r="C100" i="25"/>
  <c r="B99" i="25"/>
  <c r="B101" i="26"/>
  <c r="C102" i="26"/>
  <c r="M100" i="30"/>
  <c r="D101" i="30"/>
  <c r="D100" i="34"/>
  <c r="M99" i="34"/>
  <c r="M101" i="31"/>
  <c r="D102" i="31"/>
  <c r="D100" i="35"/>
  <c r="M99" i="35"/>
  <c r="C100" i="32"/>
  <c r="B99" i="32"/>
  <c r="C101" i="33"/>
  <c r="B100" i="33"/>
  <c r="C100" i="31"/>
  <c r="B99" i="31"/>
  <c r="D108" i="28"/>
  <c r="D105" i="28"/>
  <c r="M105" i="28" s="1"/>
  <c r="M104" i="28"/>
  <c r="M101" i="25"/>
  <c r="D102" i="25"/>
  <c r="C99" i="34"/>
  <c r="B98" i="34"/>
  <c r="AC88" i="13"/>
  <c r="AI58" i="6"/>
  <c r="AI57" i="6"/>
  <c r="D103" i="25" l="1"/>
  <c r="M102" i="25"/>
  <c r="M102" i="33"/>
  <c r="D103" i="33"/>
  <c r="D103" i="31"/>
  <c r="M102" i="31"/>
  <c r="C102" i="27"/>
  <c r="B101" i="27"/>
  <c r="M101" i="32"/>
  <c r="D102" i="32"/>
  <c r="M103" i="26"/>
  <c r="D104" i="26"/>
  <c r="B104" i="28"/>
  <c r="G38" i="28" s="1"/>
  <c r="C108" i="28"/>
  <c r="B100" i="31"/>
  <c r="C101" i="31"/>
  <c r="B102" i="26"/>
  <c r="C103" i="26"/>
  <c r="D104" i="27"/>
  <c r="M103" i="27"/>
  <c r="B99" i="34"/>
  <c r="C100" i="34"/>
  <c r="B101" i="33"/>
  <c r="C102" i="33"/>
  <c r="B99" i="35"/>
  <c r="C100" i="35"/>
  <c r="M100" i="35"/>
  <c r="D101" i="35"/>
  <c r="M108" i="28"/>
  <c r="D109" i="28"/>
  <c r="M100" i="34"/>
  <c r="D101" i="34"/>
  <c r="M101" i="30"/>
  <c r="D102" i="30"/>
  <c r="B100" i="32"/>
  <c r="C101" i="32"/>
  <c r="B100" i="25"/>
  <c r="C101" i="25"/>
  <c r="B99" i="30"/>
  <c r="C100" i="30"/>
  <c r="AE98" i="13"/>
  <c r="AE89" i="13"/>
  <c r="E107" i="13" s="1"/>
  <c r="AI59" i="6"/>
  <c r="B100" i="35" l="1"/>
  <c r="C101" i="35"/>
  <c r="M103" i="31"/>
  <c r="D104" i="31"/>
  <c r="B102" i="33"/>
  <c r="C103" i="33"/>
  <c r="D102" i="35"/>
  <c r="M101" i="35"/>
  <c r="B108" i="28"/>
  <c r="C109" i="28"/>
  <c r="C101" i="34"/>
  <c r="B100" i="34"/>
  <c r="D105" i="26"/>
  <c r="M105" i="26" s="1"/>
  <c r="D108" i="26"/>
  <c r="M104" i="26"/>
  <c r="B101" i="32"/>
  <c r="C102" i="32"/>
  <c r="D103" i="30"/>
  <c r="M102" i="30"/>
  <c r="C102" i="31"/>
  <c r="B101" i="31"/>
  <c r="M103" i="25"/>
  <c r="D104" i="25"/>
  <c r="C101" i="30"/>
  <c r="B100" i="30"/>
  <c r="D103" i="32"/>
  <c r="M102" i="32"/>
  <c r="B102" i="27"/>
  <c r="C103" i="27"/>
  <c r="D104" i="33"/>
  <c r="M103" i="33"/>
  <c r="D102" i="34"/>
  <c r="M101" i="34"/>
  <c r="M109" i="28"/>
  <c r="D110" i="28"/>
  <c r="D105" i="27"/>
  <c r="M105" i="27" s="1"/>
  <c r="M104" i="27"/>
  <c r="D108" i="27"/>
  <c r="C102" i="25"/>
  <c r="B101" i="25"/>
  <c r="B103" i="26"/>
  <c r="C104" i="26"/>
  <c r="G107" i="13"/>
  <c r="G122" i="13" s="1"/>
  <c r="E122" i="13"/>
  <c r="M110" i="28" l="1"/>
  <c r="D111" i="28"/>
  <c r="B101" i="30"/>
  <c r="C102" i="30"/>
  <c r="D108" i="31"/>
  <c r="D105" i="31"/>
  <c r="M105" i="31" s="1"/>
  <c r="M104" i="31"/>
  <c r="D108" i="25"/>
  <c r="D105" i="25"/>
  <c r="M105" i="25" s="1"/>
  <c r="M104" i="25"/>
  <c r="D109" i="26"/>
  <c r="M108" i="26"/>
  <c r="M103" i="32"/>
  <c r="D104" i="32"/>
  <c r="D103" i="34"/>
  <c r="M102" i="34"/>
  <c r="B102" i="32"/>
  <c r="C103" i="32"/>
  <c r="C108" i="26"/>
  <c r="B104" i="26"/>
  <c r="G38" i="26" s="1"/>
  <c r="C102" i="35"/>
  <c r="B101" i="35"/>
  <c r="C110" i="28"/>
  <c r="B109" i="28"/>
  <c r="C102" i="34"/>
  <c r="B101" i="34"/>
  <c r="B102" i="25"/>
  <c r="C103" i="25"/>
  <c r="M104" i="33"/>
  <c r="D105" i="33"/>
  <c r="M105" i="33" s="1"/>
  <c r="D108" i="33"/>
  <c r="B102" i="31"/>
  <c r="C103" i="31"/>
  <c r="B103" i="27"/>
  <c r="C104" i="27"/>
  <c r="M103" i="30"/>
  <c r="D104" i="30"/>
  <c r="D109" i="27"/>
  <c r="M108" i="27"/>
  <c r="D103" i="35"/>
  <c r="M102" i="35"/>
  <c r="B103" i="33"/>
  <c r="C104" i="33"/>
  <c r="M111" i="28" l="1"/>
  <c r="D112" i="28"/>
  <c r="D105" i="30"/>
  <c r="M105" i="30" s="1"/>
  <c r="D108" i="30"/>
  <c r="M104" i="30"/>
  <c r="C103" i="30"/>
  <c r="B102" i="30"/>
  <c r="B102" i="34"/>
  <c r="C103" i="34"/>
  <c r="D104" i="34"/>
  <c r="M103" i="34"/>
  <c r="B110" i="28"/>
  <c r="C111" i="28"/>
  <c r="M109" i="26"/>
  <c r="D110" i="26"/>
  <c r="B103" i="31"/>
  <c r="C104" i="31"/>
  <c r="M108" i="33"/>
  <c r="D109" i="33"/>
  <c r="D105" i="32"/>
  <c r="M105" i="32" s="1"/>
  <c r="M104" i="32"/>
  <c r="D108" i="32"/>
  <c r="B102" i="35"/>
  <c r="C103" i="35"/>
  <c r="M108" i="25"/>
  <c r="D109" i="25"/>
  <c r="B104" i="27"/>
  <c r="G38" i="27" s="1"/>
  <c r="C108" i="27"/>
  <c r="D104" i="35"/>
  <c r="M103" i="35"/>
  <c r="B108" i="26"/>
  <c r="C109" i="26"/>
  <c r="B103" i="25"/>
  <c r="C104" i="25"/>
  <c r="B103" i="32"/>
  <c r="C104" i="32"/>
  <c r="C108" i="33"/>
  <c r="B104" i="33"/>
  <c r="G38" i="33" s="1"/>
  <c r="D110" i="27"/>
  <c r="M109" i="27"/>
  <c r="M108" i="31"/>
  <c r="D109" i="31"/>
  <c r="C112" i="28" l="1"/>
  <c r="B111" i="28"/>
  <c r="C110" i="26"/>
  <c r="B109" i="26"/>
  <c r="D110" i="31"/>
  <c r="M109" i="31"/>
  <c r="D105" i="34"/>
  <c r="M105" i="34" s="1"/>
  <c r="D108" i="34"/>
  <c r="M104" i="34"/>
  <c r="D113" i="28"/>
  <c r="M112" i="28"/>
  <c r="D108" i="35"/>
  <c r="D105" i="35"/>
  <c r="M105" i="35" s="1"/>
  <c r="M104" i="35"/>
  <c r="D110" i="33"/>
  <c r="M109" i="33"/>
  <c r="C104" i="34"/>
  <c r="B103" i="34"/>
  <c r="M108" i="32"/>
  <c r="D109" i="32"/>
  <c r="D111" i="27"/>
  <c r="M110" i="27"/>
  <c r="C109" i="27"/>
  <c r="B108" i="27"/>
  <c r="C108" i="25"/>
  <c r="B104" i="25"/>
  <c r="G38" i="25" s="1"/>
  <c r="D111" i="26"/>
  <c r="M110" i="26"/>
  <c r="C109" i="33"/>
  <c r="B108" i="33"/>
  <c r="M109" i="25"/>
  <c r="D110" i="25"/>
  <c r="C104" i="30"/>
  <c r="B103" i="30"/>
  <c r="C108" i="32"/>
  <c r="B104" i="32"/>
  <c r="G38" i="32" s="1"/>
  <c r="C108" i="31"/>
  <c r="B104" i="31"/>
  <c r="G38" i="31" s="1"/>
  <c r="C104" i="35"/>
  <c r="B103" i="35"/>
  <c r="D109" i="30"/>
  <c r="M108" i="30"/>
  <c r="C109" i="31" l="1"/>
  <c r="B108" i="31"/>
  <c r="M111" i="26"/>
  <c r="D112" i="26"/>
  <c r="M110" i="33"/>
  <c r="D111" i="33"/>
  <c r="D111" i="31"/>
  <c r="M110" i="31"/>
  <c r="B108" i="32"/>
  <c r="C109" i="32"/>
  <c r="B108" i="25"/>
  <c r="C109" i="25"/>
  <c r="B110" i="26"/>
  <c r="C111" i="26"/>
  <c r="B104" i="30"/>
  <c r="G38" i="30" s="1"/>
  <c r="C108" i="30"/>
  <c r="C110" i="27"/>
  <c r="B109" i="27"/>
  <c r="D112" i="27"/>
  <c r="M111" i="27"/>
  <c r="D114" i="28"/>
  <c r="M113" i="28"/>
  <c r="M110" i="25"/>
  <c r="D111" i="25"/>
  <c r="M109" i="32"/>
  <c r="D110" i="32"/>
  <c r="M108" i="34"/>
  <c r="D109" i="34"/>
  <c r="C113" i="28"/>
  <c r="B112" i="28"/>
  <c r="D110" i="30"/>
  <c r="M109" i="30"/>
  <c r="M108" i="35"/>
  <c r="D109" i="35"/>
  <c r="B104" i="35"/>
  <c r="G38" i="35" s="1"/>
  <c r="C108" i="35"/>
  <c r="C110" i="33"/>
  <c r="B109" i="33"/>
  <c r="B104" i="34"/>
  <c r="G38" i="34" s="1"/>
  <c r="C108" i="34"/>
  <c r="B108" i="34" l="1"/>
  <c r="C109" i="34"/>
  <c r="B113" i="28"/>
  <c r="C114" i="28"/>
  <c r="B109" i="32"/>
  <c r="C110" i="32"/>
  <c r="M112" i="27"/>
  <c r="D113" i="27"/>
  <c r="B110" i="33"/>
  <c r="C111" i="33"/>
  <c r="M111" i="31"/>
  <c r="D112" i="31"/>
  <c r="B108" i="35"/>
  <c r="C109" i="35"/>
  <c r="D110" i="34"/>
  <c r="M109" i="34"/>
  <c r="C111" i="27"/>
  <c r="B110" i="27"/>
  <c r="D112" i="33"/>
  <c r="M111" i="33"/>
  <c r="B108" i="30"/>
  <c r="C109" i="30"/>
  <c r="D113" i="26"/>
  <c r="M112" i="26"/>
  <c r="C112" i="26"/>
  <c r="B111" i="26"/>
  <c r="M111" i="25"/>
  <c r="D112" i="25"/>
  <c r="D110" i="35"/>
  <c r="M109" i="35"/>
  <c r="B109" i="31"/>
  <c r="C110" i="31"/>
  <c r="D111" i="32"/>
  <c r="M110" i="32"/>
  <c r="M110" i="30"/>
  <c r="D111" i="30"/>
  <c r="C110" i="25"/>
  <c r="B109" i="25"/>
  <c r="D115" i="28"/>
  <c r="M114" i="28"/>
  <c r="D114" i="27" l="1"/>
  <c r="M113" i="27"/>
  <c r="D111" i="35"/>
  <c r="M110" i="35"/>
  <c r="C112" i="27"/>
  <c r="B111" i="27"/>
  <c r="M112" i="33"/>
  <c r="D113" i="33"/>
  <c r="B110" i="25"/>
  <c r="C111" i="25"/>
  <c r="M112" i="25"/>
  <c r="D113" i="25"/>
  <c r="M115" i="28"/>
  <c r="D116" i="28"/>
  <c r="D112" i="30"/>
  <c r="M111" i="30"/>
  <c r="M110" i="34"/>
  <c r="D111" i="34"/>
  <c r="C111" i="32"/>
  <c r="B110" i="32"/>
  <c r="C110" i="35"/>
  <c r="B109" i="35"/>
  <c r="C113" i="26"/>
  <c r="B112" i="26"/>
  <c r="C115" i="28"/>
  <c r="B114" i="28"/>
  <c r="D113" i="31"/>
  <c r="M112" i="31"/>
  <c r="M111" i="32"/>
  <c r="D112" i="32"/>
  <c r="M113" i="26"/>
  <c r="D114" i="26"/>
  <c r="B109" i="34"/>
  <c r="C110" i="34"/>
  <c r="B110" i="31"/>
  <c r="C111" i="31"/>
  <c r="C110" i="30"/>
  <c r="B109" i="30"/>
  <c r="C112" i="33"/>
  <c r="B111" i="33"/>
  <c r="C111" i="30" l="1"/>
  <c r="B110" i="30"/>
  <c r="M112" i="30"/>
  <c r="D113" i="30"/>
  <c r="B111" i="31"/>
  <c r="C112" i="31"/>
  <c r="B115" i="28"/>
  <c r="C116" i="28"/>
  <c r="B112" i="27"/>
  <c r="C113" i="27"/>
  <c r="M114" i="26"/>
  <c r="D115" i="26"/>
  <c r="C114" i="26"/>
  <c r="B113" i="26"/>
  <c r="M111" i="35"/>
  <c r="D112" i="35"/>
  <c r="B110" i="35"/>
  <c r="C111" i="35"/>
  <c r="D113" i="32"/>
  <c r="M112" i="32"/>
  <c r="D114" i="25"/>
  <c r="M113" i="25"/>
  <c r="D115" i="27"/>
  <c r="M114" i="27"/>
  <c r="M111" i="34"/>
  <c r="D112" i="34"/>
  <c r="C112" i="25"/>
  <c r="B111" i="25"/>
  <c r="M116" i="28"/>
  <c r="D117" i="28"/>
  <c r="B111" i="32"/>
  <c r="C112" i="32"/>
  <c r="B112" i="33"/>
  <c r="C113" i="33"/>
  <c r="C111" i="34"/>
  <c r="B110" i="34"/>
  <c r="D114" i="31"/>
  <c r="M113" i="31"/>
  <c r="D114" i="33"/>
  <c r="M113" i="33"/>
  <c r="D115" i="31" l="1"/>
  <c r="M114" i="31"/>
  <c r="C113" i="31"/>
  <c r="B112" i="31"/>
  <c r="B113" i="33"/>
  <c r="C114" i="33"/>
  <c r="M113" i="30"/>
  <c r="D114" i="30"/>
  <c r="D115" i="25"/>
  <c r="M114" i="25"/>
  <c r="M115" i="26"/>
  <c r="D116" i="26"/>
  <c r="B114" i="26"/>
  <c r="C115" i="26"/>
  <c r="D116" i="27"/>
  <c r="M115" i="27"/>
  <c r="C113" i="32"/>
  <c r="B112" i="32"/>
  <c r="C114" i="27"/>
  <c r="B113" i="27"/>
  <c r="B111" i="30"/>
  <c r="C112" i="30"/>
  <c r="C112" i="34"/>
  <c r="B111" i="34"/>
  <c r="D118" i="28"/>
  <c r="M117" i="28"/>
  <c r="D114" i="32"/>
  <c r="M113" i="32"/>
  <c r="C112" i="35"/>
  <c r="B111" i="35"/>
  <c r="M114" i="33"/>
  <c r="D115" i="33"/>
  <c r="C113" i="25"/>
  <c r="B112" i="25"/>
  <c r="D113" i="35"/>
  <c r="M112" i="35"/>
  <c r="D113" i="34"/>
  <c r="M112" i="34"/>
  <c r="C117" i="28"/>
  <c r="B116" i="28"/>
  <c r="D117" i="27" l="1"/>
  <c r="M116" i="27"/>
  <c r="M113" i="35"/>
  <c r="D114" i="35"/>
  <c r="B114" i="33"/>
  <c r="C115" i="33"/>
  <c r="C114" i="25"/>
  <c r="B113" i="25"/>
  <c r="M118" i="28"/>
  <c r="D119" i="28"/>
  <c r="B115" i="26"/>
  <c r="C116" i="26"/>
  <c r="M115" i="33"/>
  <c r="D116" i="33"/>
  <c r="B113" i="31"/>
  <c r="C114" i="31"/>
  <c r="B112" i="34"/>
  <c r="C113" i="34"/>
  <c r="M116" i="26"/>
  <c r="D117" i="26"/>
  <c r="B112" i="30"/>
  <c r="C113" i="30"/>
  <c r="M115" i="31"/>
  <c r="D116" i="31"/>
  <c r="D116" i="25"/>
  <c r="M115" i="25"/>
  <c r="M114" i="32"/>
  <c r="D115" i="32"/>
  <c r="B117" i="28"/>
  <c r="C118" i="28"/>
  <c r="B114" i="27"/>
  <c r="C115" i="27"/>
  <c r="M114" i="30"/>
  <c r="D115" i="30"/>
  <c r="M113" i="34"/>
  <c r="D114" i="34"/>
  <c r="B112" i="35"/>
  <c r="C113" i="35"/>
  <c r="B113" i="32"/>
  <c r="C114" i="32"/>
  <c r="C115" i="31" l="1"/>
  <c r="B114" i="31"/>
  <c r="D115" i="35"/>
  <c r="M114" i="35"/>
  <c r="D117" i="25"/>
  <c r="M116" i="25"/>
  <c r="D117" i="33"/>
  <c r="M116" i="33"/>
  <c r="D116" i="30"/>
  <c r="M115" i="30"/>
  <c r="M117" i="27"/>
  <c r="D118" i="27"/>
  <c r="C116" i="27"/>
  <c r="B115" i="27"/>
  <c r="D115" i="34"/>
  <c r="M114" i="34"/>
  <c r="M116" i="31"/>
  <c r="D117" i="31"/>
  <c r="B113" i="30"/>
  <c r="C114" i="30"/>
  <c r="D120" i="28"/>
  <c r="M120" i="28" s="1"/>
  <c r="M119" i="28"/>
  <c r="D123" i="28"/>
  <c r="C115" i="32"/>
  <c r="B114" i="32"/>
  <c r="D118" i="26"/>
  <c r="M117" i="26"/>
  <c r="B116" i="26"/>
  <c r="C117" i="26"/>
  <c r="C119" i="28"/>
  <c r="B118" i="28"/>
  <c r="C115" i="25"/>
  <c r="B114" i="25"/>
  <c r="C114" i="34"/>
  <c r="B113" i="34"/>
  <c r="B115" i="33"/>
  <c r="C116" i="33"/>
  <c r="B113" i="35"/>
  <c r="C114" i="35"/>
  <c r="D116" i="32"/>
  <c r="M115" i="32"/>
  <c r="D118" i="25" l="1"/>
  <c r="M117" i="25"/>
  <c r="D116" i="35"/>
  <c r="M115" i="35"/>
  <c r="D118" i="31"/>
  <c r="M117" i="31"/>
  <c r="D119" i="26"/>
  <c r="M118" i="26"/>
  <c r="B116" i="33"/>
  <c r="C117" i="33"/>
  <c r="C115" i="34"/>
  <c r="B114" i="34"/>
  <c r="B115" i="32"/>
  <c r="C116" i="32"/>
  <c r="M123" i="28"/>
  <c r="D124" i="28"/>
  <c r="B116" i="27"/>
  <c r="C117" i="27"/>
  <c r="B115" i="31"/>
  <c r="C116" i="31"/>
  <c r="D116" i="34"/>
  <c r="M115" i="34"/>
  <c r="C116" i="25"/>
  <c r="B115" i="25"/>
  <c r="C123" i="28"/>
  <c r="B119" i="28"/>
  <c r="G39" i="28" s="1"/>
  <c r="B114" i="30"/>
  <c r="C115" i="30"/>
  <c r="M118" i="27"/>
  <c r="D119" i="27"/>
  <c r="B117" i="26"/>
  <c r="C118" i="26"/>
  <c r="M116" i="30"/>
  <c r="D117" i="30"/>
  <c r="M116" i="32"/>
  <c r="D117" i="32"/>
  <c r="C115" i="35"/>
  <c r="B114" i="35"/>
  <c r="M117" i="33"/>
  <c r="D118" i="33"/>
  <c r="D118" i="32" l="1"/>
  <c r="M117" i="32"/>
  <c r="B116" i="25"/>
  <c r="C117" i="25"/>
  <c r="B115" i="34"/>
  <c r="C116" i="34"/>
  <c r="C117" i="32"/>
  <c r="B116" i="32"/>
  <c r="M118" i="25"/>
  <c r="D119" i="25"/>
  <c r="B117" i="33"/>
  <c r="C118" i="33"/>
  <c r="D117" i="35"/>
  <c r="M116" i="35"/>
  <c r="C119" i="26"/>
  <c r="B118" i="26"/>
  <c r="C117" i="31"/>
  <c r="B116" i="31"/>
  <c r="D119" i="33"/>
  <c r="M118" i="33"/>
  <c r="B117" i="27"/>
  <c r="C118" i="27"/>
  <c r="D120" i="26"/>
  <c r="M120" i="26" s="1"/>
  <c r="D123" i="26"/>
  <c r="M119" i="26"/>
  <c r="B123" i="28"/>
  <c r="C124" i="28"/>
  <c r="M117" i="30"/>
  <c r="D118" i="30"/>
  <c r="D117" i="34"/>
  <c r="M116" i="34"/>
  <c r="M119" i="27"/>
  <c r="D123" i="27"/>
  <c r="D120" i="27"/>
  <c r="M120" i="27" s="1"/>
  <c r="B115" i="35"/>
  <c r="C116" i="35"/>
  <c r="C116" i="30"/>
  <c r="B115" i="30"/>
  <c r="M124" i="28"/>
  <c r="D125" i="28"/>
  <c r="M118" i="31"/>
  <c r="D119" i="31"/>
  <c r="C123" i="26" l="1"/>
  <c r="B119" i="26"/>
  <c r="G39" i="26" s="1"/>
  <c r="D118" i="35"/>
  <c r="M117" i="35"/>
  <c r="M123" i="26"/>
  <c r="D124" i="26"/>
  <c r="D123" i="31"/>
  <c r="D120" i="31"/>
  <c r="M120" i="31" s="1"/>
  <c r="M119" i="31"/>
  <c r="B118" i="27"/>
  <c r="C119" i="27"/>
  <c r="D120" i="25"/>
  <c r="M120" i="25" s="1"/>
  <c r="D123" i="25"/>
  <c r="M119" i="25"/>
  <c r="D119" i="32"/>
  <c r="M118" i="32"/>
  <c r="D126" i="28"/>
  <c r="M125" i="28"/>
  <c r="D118" i="34"/>
  <c r="M117" i="34"/>
  <c r="D123" i="33"/>
  <c r="D120" i="33"/>
  <c r="M120" i="33" s="1"/>
  <c r="M119" i="33"/>
  <c r="C117" i="35"/>
  <c r="B116" i="35"/>
  <c r="D124" i="27"/>
  <c r="M123" i="27"/>
  <c r="M118" i="30"/>
  <c r="D119" i="30"/>
  <c r="B117" i="31"/>
  <c r="C118" i="31"/>
  <c r="C118" i="32"/>
  <c r="B117" i="32"/>
  <c r="B117" i="25"/>
  <c r="C118" i="25"/>
  <c r="C119" i="33"/>
  <c r="B118" i="33"/>
  <c r="C117" i="30"/>
  <c r="B116" i="30"/>
  <c r="B124" i="28"/>
  <c r="C125" i="28"/>
  <c r="C117" i="34"/>
  <c r="B116" i="34"/>
  <c r="C126" i="28" l="1"/>
  <c r="B125" i="28"/>
  <c r="D124" i="33"/>
  <c r="M123" i="33"/>
  <c r="B123" i="26"/>
  <c r="C124" i="26"/>
  <c r="B118" i="32"/>
  <c r="C119" i="32"/>
  <c r="M118" i="35"/>
  <c r="D119" i="35"/>
  <c r="D119" i="34"/>
  <c r="M118" i="34"/>
  <c r="M123" i="31"/>
  <c r="D124" i="31"/>
  <c r="M124" i="26"/>
  <c r="D125" i="26"/>
  <c r="B117" i="35"/>
  <c r="C118" i="35"/>
  <c r="M119" i="30"/>
  <c r="D123" i="30"/>
  <c r="D120" i="30"/>
  <c r="M120" i="30" s="1"/>
  <c r="D127" i="28"/>
  <c r="M126" i="28"/>
  <c r="B119" i="33"/>
  <c r="G39" i="33" s="1"/>
  <c r="C123" i="33"/>
  <c r="C123" i="27"/>
  <c r="B119" i="27"/>
  <c r="G39" i="27" s="1"/>
  <c r="B118" i="25"/>
  <c r="C119" i="25"/>
  <c r="D120" i="32"/>
  <c r="M120" i="32" s="1"/>
  <c r="M119" i="32"/>
  <c r="D123" i="32"/>
  <c r="B118" i="31"/>
  <c r="C119" i="31"/>
  <c r="D125" i="27"/>
  <c r="M124" i="27"/>
  <c r="B117" i="34"/>
  <c r="C118" i="34"/>
  <c r="B117" i="30"/>
  <c r="C118" i="30"/>
  <c r="D124" i="25"/>
  <c r="M123" i="25"/>
  <c r="C127" i="28" l="1"/>
  <c r="B126" i="28"/>
  <c r="D125" i="33"/>
  <c r="M124" i="33"/>
  <c r="M119" i="34"/>
  <c r="D123" i="34"/>
  <c r="D120" i="34"/>
  <c r="M120" i="34" s="1"/>
  <c r="C123" i="31"/>
  <c r="B119" i="31"/>
  <c r="G39" i="31" s="1"/>
  <c r="D123" i="35"/>
  <c r="D120" i="35"/>
  <c r="M120" i="35" s="1"/>
  <c r="M119" i="35"/>
  <c r="C124" i="27"/>
  <c r="B123" i="27"/>
  <c r="M124" i="31"/>
  <c r="D125" i="31"/>
  <c r="B118" i="30"/>
  <c r="C119" i="30"/>
  <c r="D124" i="32"/>
  <c r="M123" i="32"/>
  <c r="D124" i="30"/>
  <c r="M123" i="30"/>
  <c r="B119" i="32"/>
  <c r="C123" i="32"/>
  <c r="M125" i="27"/>
  <c r="D126" i="27"/>
  <c r="G39" i="32"/>
  <c r="D128" i="28"/>
  <c r="M127" i="28"/>
  <c r="B118" i="34"/>
  <c r="C119" i="34"/>
  <c r="B118" i="35"/>
  <c r="C119" i="35"/>
  <c r="B124" i="26"/>
  <c r="C125" i="26"/>
  <c r="D126" i="26"/>
  <c r="M125" i="26"/>
  <c r="B123" i="33"/>
  <c r="C124" i="33"/>
  <c r="M124" i="25"/>
  <c r="D125" i="25"/>
  <c r="C123" i="25"/>
  <c r="B119" i="25"/>
  <c r="G39" i="25" s="1"/>
  <c r="D126" i="33" l="1"/>
  <c r="M125" i="33"/>
  <c r="C126" i="26"/>
  <c r="B125" i="26"/>
  <c r="C124" i="32"/>
  <c r="B123" i="32"/>
  <c r="C128" i="28"/>
  <c r="B127" i="28"/>
  <c r="M126" i="26"/>
  <c r="D127" i="26"/>
  <c r="D125" i="30"/>
  <c r="M124" i="30"/>
  <c r="D124" i="35"/>
  <c r="M123" i="35"/>
  <c r="B123" i="25"/>
  <c r="C124" i="25"/>
  <c r="D127" i="27"/>
  <c r="M126" i="27"/>
  <c r="M124" i="32"/>
  <c r="D125" i="32"/>
  <c r="B123" i="31"/>
  <c r="C124" i="31"/>
  <c r="B124" i="27"/>
  <c r="C125" i="27"/>
  <c r="B119" i="35"/>
  <c r="G39" i="35" s="1"/>
  <c r="C123" i="35"/>
  <c r="B119" i="34"/>
  <c r="G39" i="34" s="1"/>
  <c r="C123" i="34"/>
  <c r="D126" i="25"/>
  <c r="M125" i="25"/>
  <c r="D129" i="28"/>
  <c r="M128" i="28"/>
  <c r="B119" i="30"/>
  <c r="G39" i="30" s="1"/>
  <c r="C123" i="30"/>
  <c r="M123" i="34"/>
  <c r="D124" i="34"/>
  <c r="C125" i="33"/>
  <c r="B124" i="33"/>
  <c r="D126" i="31"/>
  <c r="M125" i="31"/>
  <c r="M124" i="34" l="1"/>
  <c r="D125" i="34"/>
  <c r="C126" i="27"/>
  <c r="B125" i="27"/>
  <c r="D128" i="27"/>
  <c r="M127" i="27"/>
  <c r="B125" i="33"/>
  <c r="C126" i="33"/>
  <c r="M124" i="35"/>
  <c r="D125" i="35"/>
  <c r="D127" i="33"/>
  <c r="M126" i="33"/>
  <c r="C124" i="34"/>
  <c r="B123" i="34"/>
  <c r="C124" i="30"/>
  <c r="B123" i="30"/>
  <c r="C125" i="31"/>
  <c r="B124" i="31"/>
  <c r="B124" i="25"/>
  <c r="C125" i="25"/>
  <c r="M125" i="30"/>
  <c r="D126" i="30"/>
  <c r="C125" i="32"/>
  <c r="B124" i="32"/>
  <c r="C127" i="26"/>
  <c r="B126" i="26"/>
  <c r="D126" i="32"/>
  <c r="M125" i="32"/>
  <c r="D128" i="26"/>
  <c r="M127" i="26"/>
  <c r="B123" i="35"/>
  <c r="C124" i="35"/>
  <c r="M129" i="28"/>
  <c r="D130" i="28"/>
  <c r="M126" i="31"/>
  <c r="D127" i="31"/>
  <c r="M126" i="25"/>
  <c r="D127" i="25"/>
  <c r="B128" i="28"/>
  <c r="C129" i="28"/>
  <c r="D127" i="32" l="1"/>
  <c r="M126" i="32"/>
  <c r="D128" i="31"/>
  <c r="M127" i="31"/>
  <c r="B127" i="26"/>
  <c r="C128" i="26"/>
  <c r="B126" i="27"/>
  <c r="C127" i="27"/>
  <c r="D129" i="27"/>
  <c r="M128" i="27"/>
  <c r="D126" i="34"/>
  <c r="M125" i="34"/>
  <c r="B124" i="30"/>
  <c r="C125" i="30"/>
  <c r="D131" i="28"/>
  <c r="M130" i="28"/>
  <c r="C126" i="32"/>
  <c r="B125" i="32"/>
  <c r="C125" i="34"/>
  <c r="B124" i="34"/>
  <c r="C126" i="31"/>
  <c r="B125" i="31"/>
  <c r="M126" i="30"/>
  <c r="D127" i="30"/>
  <c r="M128" i="26"/>
  <c r="D129" i="26"/>
  <c r="B129" i="28"/>
  <c r="C130" i="28"/>
  <c r="C125" i="35"/>
  <c r="B124" i="35"/>
  <c r="D128" i="33"/>
  <c r="M127" i="33"/>
  <c r="C127" i="33"/>
  <c r="B126" i="33"/>
  <c r="D126" i="35"/>
  <c r="M125" i="35"/>
  <c r="D128" i="25"/>
  <c r="M127" i="25"/>
  <c r="C126" i="25"/>
  <c r="B125" i="25"/>
  <c r="C127" i="31" l="1"/>
  <c r="B126" i="31"/>
  <c r="M127" i="32"/>
  <c r="D128" i="32"/>
  <c r="M126" i="35"/>
  <c r="D127" i="35"/>
  <c r="M126" i="34"/>
  <c r="D127" i="34"/>
  <c r="D130" i="27"/>
  <c r="M129" i="27"/>
  <c r="B125" i="34"/>
  <c r="C126" i="34"/>
  <c r="B127" i="27"/>
  <c r="C128" i="27"/>
  <c r="D129" i="25"/>
  <c r="M128" i="25"/>
  <c r="B125" i="35"/>
  <c r="C126" i="35"/>
  <c r="D129" i="31"/>
  <c r="M128" i="31"/>
  <c r="B130" i="28"/>
  <c r="C131" i="28"/>
  <c r="B126" i="32"/>
  <c r="C127" i="32"/>
  <c r="B128" i="26"/>
  <c r="C129" i="26"/>
  <c r="B126" i="25"/>
  <c r="C127" i="25"/>
  <c r="B125" i="30"/>
  <c r="C126" i="30"/>
  <c r="D128" i="30"/>
  <c r="M127" i="30"/>
  <c r="B127" i="33"/>
  <c r="C128" i="33"/>
  <c r="M128" i="33"/>
  <c r="D129" i="33"/>
  <c r="M129" i="26"/>
  <c r="D130" i="26"/>
  <c r="M131" i="28"/>
  <c r="D132" i="28"/>
  <c r="D129" i="30" l="1"/>
  <c r="M128" i="30"/>
  <c r="D128" i="34"/>
  <c r="M127" i="34"/>
  <c r="B131" i="28"/>
  <c r="C132" i="28"/>
  <c r="M129" i="31"/>
  <c r="D130" i="31"/>
  <c r="M130" i="27"/>
  <c r="D131" i="27"/>
  <c r="C129" i="33"/>
  <c r="B128" i="33"/>
  <c r="D133" i="28"/>
  <c r="M132" i="28"/>
  <c r="D128" i="35"/>
  <c r="M127" i="35"/>
  <c r="D131" i="26"/>
  <c r="M130" i="26"/>
  <c r="C128" i="25"/>
  <c r="B127" i="25"/>
  <c r="C128" i="32"/>
  <c r="B127" i="32"/>
  <c r="M129" i="25"/>
  <c r="D130" i="25"/>
  <c r="C127" i="34"/>
  <c r="B126" i="34"/>
  <c r="D129" i="32"/>
  <c r="M128" i="32"/>
  <c r="C128" i="31"/>
  <c r="B127" i="31"/>
  <c r="B126" i="30"/>
  <c r="C127" i="30"/>
  <c r="B126" i="35"/>
  <c r="C127" i="35"/>
  <c r="D130" i="33"/>
  <c r="M129" i="33"/>
  <c r="C130" i="26"/>
  <c r="B129" i="26"/>
  <c r="B128" i="27"/>
  <c r="C129" i="27"/>
  <c r="M130" i="33" l="1"/>
  <c r="D131" i="33"/>
  <c r="D129" i="34"/>
  <c r="M128" i="34"/>
  <c r="D130" i="30"/>
  <c r="M129" i="30"/>
  <c r="C128" i="35"/>
  <c r="B127" i="35"/>
  <c r="B128" i="32"/>
  <c r="C129" i="32"/>
  <c r="C128" i="30"/>
  <c r="B127" i="30"/>
  <c r="B128" i="25"/>
  <c r="C129" i="25"/>
  <c r="M131" i="27"/>
  <c r="D132" i="27"/>
  <c r="B128" i="31"/>
  <c r="C129" i="31"/>
  <c r="B129" i="27"/>
  <c r="C130" i="27"/>
  <c r="M129" i="32"/>
  <c r="D130" i="32"/>
  <c r="D132" i="26"/>
  <c r="M131" i="26"/>
  <c r="D131" i="31"/>
  <c r="M130" i="31"/>
  <c r="M133" i="28"/>
  <c r="D134" i="28"/>
  <c r="D131" i="25"/>
  <c r="M130" i="25"/>
  <c r="B129" i="33"/>
  <c r="C130" i="33"/>
  <c r="C131" i="26"/>
  <c r="B130" i="26"/>
  <c r="C128" i="34"/>
  <c r="B127" i="34"/>
  <c r="D129" i="35"/>
  <c r="M128" i="35"/>
  <c r="C133" i="28"/>
  <c r="B132" i="28"/>
  <c r="D131" i="32" l="1"/>
  <c r="M130" i="32"/>
  <c r="C130" i="25"/>
  <c r="B129" i="25"/>
  <c r="C131" i="33"/>
  <c r="B130" i="33"/>
  <c r="D130" i="34"/>
  <c r="M129" i="34"/>
  <c r="M131" i="33"/>
  <c r="D132" i="33"/>
  <c r="B130" i="27"/>
  <c r="C131" i="27"/>
  <c r="C130" i="32"/>
  <c r="B129" i="32"/>
  <c r="C132" i="26"/>
  <c r="B131" i="26"/>
  <c r="D135" i="28"/>
  <c r="M135" i="28" s="1"/>
  <c r="M134" i="28"/>
  <c r="D138" i="28"/>
  <c r="C130" i="31"/>
  <c r="B129" i="31"/>
  <c r="D130" i="35"/>
  <c r="M129" i="35"/>
  <c r="M131" i="31"/>
  <c r="D132" i="31"/>
  <c r="B128" i="35"/>
  <c r="C129" i="35"/>
  <c r="M131" i="25"/>
  <c r="D132" i="25"/>
  <c r="B133" i="28"/>
  <c r="C134" i="28"/>
  <c r="M132" i="27"/>
  <c r="D133" i="27"/>
  <c r="C129" i="30"/>
  <c r="B128" i="30"/>
  <c r="B128" i="34"/>
  <c r="C129" i="34"/>
  <c r="D133" i="26"/>
  <c r="M132" i="26"/>
  <c r="D131" i="30"/>
  <c r="M130" i="30"/>
  <c r="D132" i="32" l="1"/>
  <c r="M131" i="32"/>
  <c r="B130" i="25"/>
  <c r="C131" i="25"/>
  <c r="B130" i="31"/>
  <c r="C131" i="31"/>
  <c r="C130" i="30"/>
  <c r="B129" i="30"/>
  <c r="D133" i="33"/>
  <c r="M132" i="33"/>
  <c r="B131" i="27"/>
  <c r="C132" i="27"/>
  <c r="D139" i="28"/>
  <c r="M138" i="28"/>
  <c r="D133" i="25"/>
  <c r="M132" i="25"/>
  <c r="D132" i="30"/>
  <c r="M131" i="30"/>
  <c r="D134" i="27"/>
  <c r="M133" i="27"/>
  <c r="C138" i="28"/>
  <c r="B134" i="28"/>
  <c r="G40" i="28" s="1"/>
  <c r="C130" i="35"/>
  <c r="B129" i="35"/>
  <c r="C133" i="26"/>
  <c r="B132" i="26"/>
  <c r="D131" i="34"/>
  <c r="M130" i="34"/>
  <c r="D131" i="35"/>
  <c r="M130" i="35"/>
  <c r="D134" i="26"/>
  <c r="M133" i="26"/>
  <c r="C130" i="34"/>
  <c r="B129" i="34"/>
  <c r="D133" i="31"/>
  <c r="M132" i="31"/>
  <c r="C131" i="32"/>
  <c r="B130" i="32"/>
  <c r="C132" i="33"/>
  <c r="B131" i="33"/>
  <c r="B133" i="26" l="1"/>
  <c r="C134" i="26"/>
  <c r="C132" i="25"/>
  <c r="B131" i="25"/>
  <c r="B130" i="34"/>
  <c r="C131" i="34"/>
  <c r="D140" i="28"/>
  <c r="M139" i="28"/>
  <c r="D133" i="32"/>
  <c r="M132" i="32"/>
  <c r="B130" i="35"/>
  <c r="C131" i="35"/>
  <c r="B132" i="33"/>
  <c r="C133" i="33"/>
  <c r="M133" i="33"/>
  <c r="D134" i="33"/>
  <c r="D134" i="25"/>
  <c r="M133" i="25"/>
  <c r="M131" i="35"/>
  <c r="D132" i="35"/>
  <c r="B132" i="27"/>
  <c r="C133" i="27"/>
  <c r="C132" i="32"/>
  <c r="B131" i="32"/>
  <c r="M132" i="30"/>
  <c r="D133" i="30"/>
  <c r="B130" i="30"/>
  <c r="C131" i="30"/>
  <c r="D135" i="27"/>
  <c r="M135" i="27" s="1"/>
  <c r="M134" i="27"/>
  <c r="D138" i="27"/>
  <c r="D132" i="34"/>
  <c r="M131" i="34"/>
  <c r="C132" i="31"/>
  <c r="B131" i="31"/>
  <c r="C139" i="28"/>
  <c r="B138" i="28"/>
  <c r="M134" i="26"/>
  <c r="D138" i="26"/>
  <c r="D135" i="26"/>
  <c r="M135" i="26" s="1"/>
  <c r="M133" i="31"/>
  <c r="D134" i="31"/>
  <c r="C133" i="32" l="1"/>
  <c r="B132" i="32"/>
  <c r="B134" i="26"/>
  <c r="G40" i="26" s="1"/>
  <c r="C138" i="26"/>
  <c r="C133" i="25"/>
  <c r="B132" i="25"/>
  <c r="D139" i="27"/>
  <c r="M138" i="27"/>
  <c r="C134" i="33"/>
  <c r="B133" i="33"/>
  <c r="C133" i="31"/>
  <c r="B132" i="31"/>
  <c r="D133" i="35"/>
  <c r="M132" i="35"/>
  <c r="D135" i="31"/>
  <c r="M135" i="31" s="1"/>
  <c r="M134" i="31"/>
  <c r="D138" i="31"/>
  <c r="D134" i="32"/>
  <c r="M133" i="32"/>
  <c r="M132" i="34"/>
  <c r="D133" i="34"/>
  <c r="B131" i="30"/>
  <c r="C132" i="30"/>
  <c r="D135" i="25"/>
  <c r="M135" i="25" s="1"/>
  <c r="M134" i="25"/>
  <c r="D138" i="25"/>
  <c r="D141" i="28"/>
  <c r="M140" i="28"/>
  <c r="C140" i="28"/>
  <c r="B139" i="28"/>
  <c r="B131" i="35"/>
  <c r="C132" i="35"/>
  <c r="D139" i="26"/>
  <c r="M138" i="26"/>
  <c r="D138" i="33"/>
  <c r="D135" i="33"/>
  <c r="M135" i="33" s="1"/>
  <c r="M134" i="33"/>
  <c r="B131" i="34"/>
  <c r="C132" i="34"/>
  <c r="C134" i="27"/>
  <c r="B133" i="27"/>
  <c r="D134" i="30"/>
  <c r="M133" i="30"/>
  <c r="M139" i="26" l="1"/>
  <c r="D140" i="26"/>
  <c r="B132" i="35"/>
  <c r="C133" i="35"/>
  <c r="C141" i="28"/>
  <c r="B140" i="28"/>
  <c r="C139" i="26"/>
  <c r="B138" i="26"/>
  <c r="B133" i="32"/>
  <c r="C134" i="32"/>
  <c r="D140" i="27"/>
  <c r="M139" i="27"/>
  <c r="D142" i="28"/>
  <c r="M141" i="28"/>
  <c r="D139" i="25"/>
  <c r="M138" i="25"/>
  <c r="D134" i="34"/>
  <c r="M133" i="34"/>
  <c r="C138" i="33"/>
  <c r="B134" i="33"/>
  <c r="G40" i="33" s="1"/>
  <c r="B134" i="27"/>
  <c r="G40" i="27" s="1"/>
  <c r="C138" i="27"/>
  <c r="B133" i="31"/>
  <c r="C134" i="31"/>
  <c r="D138" i="30"/>
  <c r="D135" i="30"/>
  <c r="M135" i="30" s="1"/>
  <c r="M134" i="30"/>
  <c r="D138" i="32"/>
  <c r="D135" i="32"/>
  <c r="M135" i="32" s="1"/>
  <c r="M134" i="32"/>
  <c r="D139" i="31"/>
  <c r="M138" i="31"/>
  <c r="B132" i="34"/>
  <c r="C133" i="34"/>
  <c r="M133" i="35"/>
  <c r="D134" i="35"/>
  <c r="D139" i="33"/>
  <c r="M138" i="33"/>
  <c r="B132" i="30"/>
  <c r="C133" i="30"/>
  <c r="B133" i="25"/>
  <c r="C134" i="25"/>
  <c r="C138" i="31" l="1"/>
  <c r="B134" i="31"/>
  <c r="B141" i="28"/>
  <c r="C142" i="28"/>
  <c r="D135" i="35"/>
  <c r="M135" i="35" s="1"/>
  <c r="M134" i="35"/>
  <c r="D138" i="35"/>
  <c r="B133" i="35"/>
  <c r="C134" i="35"/>
  <c r="B133" i="34"/>
  <c r="C134" i="34"/>
  <c r="D140" i="25"/>
  <c r="M139" i="25"/>
  <c r="D141" i="26"/>
  <c r="M140" i="26"/>
  <c r="M142" i="28"/>
  <c r="D143" i="28"/>
  <c r="B134" i="25"/>
  <c r="G40" i="25" s="1"/>
  <c r="C138" i="25"/>
  <c r="D140" i="31"/>
  <c r="M139" i="31"/>
  <c r="D135" i="34"/>
  <c r="M135" i="34" s="1"/>
  <c r="M134" i="34"/>
  <c r="D138" i="34"/>
  <c r="C139" i="27"/>
  <c r="B138" i="27"/>
  <c r="D141" i="27"/>
  <c r="M140" i="27"/>
  <c r="C134" i="30"/>
  <c r="B133" i="30"/>
  <c r="C138" i="32"/>
  <c r="B134" i="32"/>
  <c r="G40" i="32" s="1"/>
  <c r="D139" i="32"/>
  <c r="M138" i="32"/>
  <c r="M138" i="30"/>
  <c r="D139" i="30"/>
  <c r="B138" i="33"/>
  <c r="C139" i="33"/>
  <c r="G40" i="31"/>
  <c r="D140" i="33"/>
  <c r="M139" i="33"/>
  <c r="C140" i="26"/>
  <c r="B139" i="26"/>
  <c r="B139" i="33" l="1"/>
  <c r="C140" i="33"/>
  <c r="M139" i="30"/>
  <c r="D140" i="30"/>
  <c r="M138" i="34"/>
  <c r="D139" i="34"/>
  <c r="M141" i="26"/>
  <c r="D142" i="26"/>
  <c r="C143" i="28"/>
  <c r="B142" i="28"/>
  <c r="B139" i="27"/>
  <c r="C140" i="27"/>
  <c r="C139" i="31"/>
  <c r="B138" i="31"/>
  <c r="D141" i="31"/>
  <c r="M140" i="31"/>
  <c r="D141" i="25"/>
  <c r="M140" i="25"/>
  <c r="M139" i="32"/>
  <c r="D140" i="32"/>
  <c r="B140" i="26"/>
  <c r="C141" i="26"/>
  <c r="C139" i="32"/>
  <c r="B138" i="32"/>
  <c r="C139" i="25"/>
  <c r="B138" i="25"/>
  <c r="B134" i="34"/>
  <c r="C138" i="34"/>
  <c r="G40" i="34"/>
  <c r="D141" i="33"/>
  <c r="M140" i="33"/>
  <c r="B134" i="30"/>
  <c r="G40" i="30" s="1"/>
  <c r="C138" i="30"/>
  <c r="C138" i="35"/>
  <c r="B134" i="35"/>
  <c r="G40" i="35" s="1"/>
  <c r="D142" i="27"/>
  <c r="M141" i="27"/>
  <c r="D144" i="28"/>
  <c r="M143" i="28"/>
  <c r="D139" i="35"/>
  <c r="M138" i="35"/>
  <c r="M141" i="31" l="1"/>
  <c r="D142" i="31"/>
  <c r="D143" i="27"/>
  <c r="M142" i="27"/>
  <c r="D141" i="30"/>
  <c r="M140" i="30"/>
  <c r="M139" i="34"/>
  <c r="D140" i="34"/>
  <c r="C141" i="27"/>
  <c r="B140" i="27"/>
  <c r="B140" i="33"/>
  <c r="C141" i="33"/>
  <c r="M141" i="25"/>
  <c r="D142" i="25"/>
  <c r="B138" i="35"/>
  <c r="C139" i="35"/>
  <c r="B139" i="32"/>
  <c r="C140" i="32"/>
  <c r="M144" i="28"/>
  <c r="D145" i="28"/>
  <c r="B138" i="34"/>
  <c r="C139" i="34"/>
  <c r="C140" i="25"/>
  <c r="B139" i="25"/>
  <c r="B138" i="30"/>
  <c r="C139" i="30"/>
  <c r="B141" i="26"/>
  <c r="C142" i="26"/>
  <c r="C140" i="31"/>
  <c r="B139" i="31"/>
  <c r="M139" i="35"/>
  <c r="D140" i="35"/>
  <c r="D141" i="32"/>
  <c r="M140" i="32"/>
  <c r="M142" i="26"/>
  <c r="D143" i="26"/>
  <c r="M141" i="33"/>
  <c r="D142" i="33"/>
  <c r="B143" i="28"/>
  <c r="C144" i="28"/>
  <c r="B139" i="30" l="1"/>
  <c r="C140" i="30"/>
  <c r="D142" i="30"/>
  <c r="M141" i="30"/>
  <c r="D141" i="35"/>
  <c r="M140" i="35"/>
  <c r="M142" i="25"/>
  <c r="D143" i="25"/>
  <c r="D141" i="34"/>
  <c r="M140" i="34"/>
  <c r="M141" i="32"/>
  <c r="D142" i="32"/>
  <c r="C141" i="25"/>
  <c r="B140" i="25"/>
  <c r="M143" i="27"/>
  <c r="D144" i="27"/>
  <c r="D144" i="26"/>
  <c r="M143" i="26"/>
  <c r="C140" i="34"/>
  <c r="B139" i="34"/>
  <c r="B141" i="33"/>
  <c r="C142" i="33"/>
  <c r="M142" i="31"/>
  <c r="D143" i="31"/>
  <c r="D143" i="33"/>
  <c r="M142" i="33"/>
  <c r="C143" i="26"/>
  <c r="B142" i="26"/>
  <c r="C145" i="28"/>
  <c r="B144" i="28"/>
  <c r="D146" i="28"/>
  <c r="M145" i="28"/>
  <c r="B140" i="32"/>
  <c r="C141" i="32"/>
  <c r="B139" i="35"/>
  <c r="C140" i="35"/>
  <c r="C141" i="31"/>
  <c r="B140" i="31"/>
  <c r="B141" i="27"/>
  <c r="C142" i="27"/>
  <c r="B141" i="32" l="1"/>
  <c r="C142" i="32"/>
  <c r="C144" i="26"/>
  <c r="B143" i="26"/>
  <c r="D143" i="30"/>
  <c r="M142" i="30"/>
  <c r="D143" i="32"/>
  <c r="M142" i="32"/>
  <c r="D144" i="31"/>
  <c r="M143" i="31"/>
  <c r="M146" i="28"/>
  <c r="D147" i="28"/>
  <c r="C141" i="30"/>
  <c r="B140" i="30"/>
  <c r="C141" i="35"/>
  <c r="B140" i="35"/>
  <c r="B142" i="33"/>
  <c r="C143" i="33"/>
  <c r="D145" i="26"/>
  <c r="M144" i="26"/>
  <c r="B142" i="27"/>
  <c r="C143" i="27"/>
  <c r="C146" i="28"/>
  <c r="B145" i="28"/>
  <c r="D142" i="34"/>
  <c r="M141" i="34"/>
  <c r="D142" i="35"/>
  <c r="M141" i="35"/>
  <c r="B141" i="25"/>
  <c r="C142" i="25"/>
  <c r="D144" i="25"/>
  <c r="M143" i="25"/>
  <c r="M143" i="33"/>
  <c r="D144" i="33"/>
  <c r="C141" i="34"/>
  <c r="B140" i="34"/>
  <c r="M144" i="27"/>
  <c r="D145" i="27"/>
  <c r="B141" i="31"/>
  <c r="C142" i="31"/>
  <c r="M147" i="28" l="1"/>
  <c r="D148" i="28"/>
  <c r="C142" i="34"/>
  <c r="B141" i="34"/>
  <c r="M144" i="33"/>
  <c r="D145" i="33"/>
  <c r="B146" i="28"/>
  <c r="C147" i="28"/>
  <c r="C145" i="26"/>
  <c r="B144" i="26"/>
  <c r="C143" i="32"/>
  <c r="B142" i="32"/>
  <c r="M144" i="25"/>
  <c r="D145" i="25"/>
  <c r="M144" i="31"/>
  <c r="D145" i="31"/>
  <c r="D143" i="35"/>
  <c r="M142" i="35"/>
  <c r="D144" i="30"/>
  <c r="M143" i="30"/>
  <c r="D143" i="34"/>
  <c r="M142" i="34"/>
  <c r="C142" i="30"/>
  <c r="B141" i="30"/>
  <c r="B142" i="31"/>
  <c r="C143" i="31"/>
  <c r="C143" i="25"/>
  <c r="B142" i="25"/>
  <c r="B143" i="33"/>
  <c r="C144" i="33"/>
  <c r="B141" i="35"/>
  <c r="C142" i="35"/>
  <c r="B143" i="27"/>
  <c r="C144" i="27"/>
  <c r="M145" i="27"/>
  <c r="D146" i="27"/>
  <c r="M143" i="32"/>
  <c r="D144" i="32"/>
  <c r="D146" i="26"/>
  <c r="M145" i="26"/>
  <c r="D146" i="25" l="1"/>
  <c r="M145" i="25"/>
  <c r="C143" i="34"/>
  <c r="B142" i="34"/>
  <c r="C143" i="30"/>
  <c r="B142" i="30"/>
  <c r="C143" i="35"/>
  <c r="B142" i="35"/>
  <c r="M148" i="28"/>
  <c r="D149" i="28"/>
  <c r="M145" i="33"/>
  <c r="D146" i="33"/>
  <c r="B144" i="27"/>
  <c r="C145" i="27"/>
  <c r="C145" i="33"/>
  <c r="B144" i="33"/>
  <c r="D144" i="34"/>
  <c r="M143" i="34"/>
  <c r="D145" i="30"/>
  <c r="M144" i="30"/>
  <c r="B143" i="32"/>
  <c r="C144" i="32"/>
  <c r="D146" i="31"/>
  <c r="M145" i="31"/>
  <c r="D147" i="26"/>
  <c r="M146" i="26"/>
  <c r="B143" i="25"/>
  <c r="C144" i="25"/>
  <c r="C146" i="26"/>
  <c r="B145" i="26"/>
  <c r="D147" i="27"/>
  <c r="M146" i="27"/>
  <c r="D145" i="32"/>
  <c r="M144" i="32"/>
  <c r="B143" i="31"/>
  <c r="C144" i="31"/>
  <c r="C148" i="28"/>
  <c r="B147" i="28"/>
  <c r="D144" i="35"/>
  <c r="M143" i="35"/>
  <c r="M145" i="32" l="1"/>
  <c r="D146" i="32"/>
  <c r="B145" i="33"/>
  <c r="C146" i="33"/>
  <c r="B143" i="34"/>
  <c r="C144" i="34"/>
  <c r="B143" i="30"/>
  <c r="C144" i="30"/>
  <c r="D147" i="31"/>
  <c r="M146" i="31"/>
  <c r="B145" i="27"/>
  <c r="C146" i="27"/>
  <c r="M147" i="27"/>
  <c r="D148" i="27"/>
  <c r="D147" i="25"/>
  <c r="M146" i="25"/>
  <c r="M146" i="33"/>
  <c r="D147" i="33"/>
  <c r="B144" i="31"/>
  <c r="C145" i="31"/>
  <c r="M147" i="26"/>
  <c r="D148" i="26"/>
  <c r="B146" i="26"/>
  <c r="C147" i="26"/>
  <c r="C145" i="32"/>
  <c r="B144" i="32"/>
  <c r="M144" i="35"/>
  <c r="D145" i="35"/>
  <c r="M145" i="30"/>
  <c r="D146" i="30"/>
  <c r="M149" i="28"/>
  <c r="D150" i="28"/>
  <c r="M150" i="28" s="1"/>
  <c r="C145" i="25"/>
  <c r="B144" i="25"/>
  <c r="D145" i="34"/>
  <c r="M144" i="34"/>
  <c r="G41" i="28"/>
  <c r="B148" i="28"/>
  <c r="C149" i="28"/>
  <c r="B149" i="28" s="1"/>
  <c r="B143" i="35"/>
  <c r="C144" i="35"/>
  <c r="B145" i="32" l="1"/>
  <c r="C146" i="32"/>
  <c r="D149" i="27"/>
  <c r="M148" i="27"/>
  <c r="C146" i="25"/>
  <c r="B145" i="25"/>
  <c r="B147" i="26"/>
  <c r="C148" i="26"/>
  <c r="C147" i="27"/>
  <c r="B146" i="27"/>
  <c r="D149" i="26"/>
  <c r="M148" i="26"/>
  <c r="D146" i="35"/>
  <c r="M145" i="35"/>
  <c r="M147" i="25"/>
  <c r="D148" i="25"/>
  <c r="M147" i="31"/>
  <c r="D148" i="31"/>
  <c r="M145" i="34"/>
  <c r="D146" i="34"/>
  <c r="C146" i="31"/>
  <c r="B145" i="31"/>
  <c r="B144" i="30"/>
  <c r="C145" i="30"/>
  <c r="B144" i="35"/>
  <c r="C145" i="35"/>
  <c r="D147" i="30"/>
  <c r="M146" i="30"/>
  <c r="D148" i="33"/>
  <c r="M147" i="33"/>
  <c r="B144" i="34"/>
  <c r="C145" i="34"/>
  <c r="C147" i="33"/>
  <c r="B146" i="33"/>
  <c r="M146" i="32"/>
  <c r="D147" i="32"/>
  <c r="J29" i="28"/>
  <c r="K29" i="28" s="1"/>
  <c r="G27" i="28"/>
  <c r="C27" i="28"/>
  <c r="J27" i="28"/>
  <c r="I21" i="28"/>
  <c r="C23" i="28"/>
  <c r="C21" i="28"/>
  <c r="I23" i="28"/>
  <c r="G21" i="28"/>
  <c r="C29" i="28"/>
  <c r="E29" i="28" s="1"/>
  <c r="F29" i="28" s="1"/>
  <c r="AD29" i="28" s="1"/>
  <c r="C25" i="28"/>
  <c r="J23" i="28"/>
  <c r="I27" i="28"/>
  <c r="D27" i="28"/>
  <c r="K27" i="28" s="1"/>
  <c r="I25" i="28"/>
  <c r="D21" i="28"/>
  <c r="K21" i="28" s="1"/>
  <c r="G23" i="28"/>
  <c r="J25" i="28"/>
  <c r="G29" i="28"/>
  <c r="G25" i="28"/>
  <c r="D23" i="28"/>
  <c r="K23" i="28" s="1"/>
  <c r="I29" i="28"/>
  <c r="D25" i="28"/>
  <c r="K25" i="28" s="1"/>
  <c r="J21" i="28"/>
  <c r="C39" i="23"/>
  <c r="C37" i="23"/>
  <c r="C45" i="23"/>
  <c r="C41" i="23"/>
  <c r="C43" i="23"/>
  <c r="C46" i="23" l="1"/>
  <c r="AB29" i="28"/>
  <c r="R29" i="28"/>
  <c r="P29" i="28"/>
  <c r="W29" i="28"/>
  <c r="Q29" i="28"/>
  <c r="O29" i="28"/>
  <c r="N29" i="28"/>
  <c r="AA29" i="28"/>
  <c r="Y29" i="28"/>
  <c r="V29" i="28"/>
  <c r="S29" i="28"/>
  <c r="X29" i="28"/>
  <c r="U29" i="28"/>
  <c r="Z29" i="28"/>
  <c r="T29" i="28"/>
  <c r="M149" i="27"/>
  <c r="D150" i="27"/>
  <c r="M150" i="27" s="1"/>
  <c r="H29" i="28"/>
  <c r="E21" i="28"/>
  <c r="F21" i="28" s="1"/>
  <c r="AD21" i="28" s="1"/>
  <c r="E23" i="28"/>
  <c r="F23" i="28" s="1"/>
  <c r="AD23" i="28" s="1"/>
  <c r="M148" i="31"/>
  <c r="D149" i="31"/>
  <c r="H23" i="28"/>
  <c r="V21" i="28"/>
  <c r="V22" i="28" s="1"/>
  <c r="T21" i="28"/>
  <c r="T22" i="28" s="1"/>
  <c r="AA21" i="28"/>
  <c r="AA22" i="28" s="1"/>
  <c r="O21" i="28"/>
  <c r="O22" i="28" s="1"/>
  <c r="Y21" i="28"/>
  <c r="Y22" i="28" s="1"/>
  <c r="X21" i="28"/>
  <c r="X22" i="28" s="1"/>
  <c r="W21" i="28"/>
  <c r="W22" i="28" s="1"/>
  <c r="U21" i="28"/>
  <c r="U22" i="28" s="1"/>
  <c r="S21" i="28"/>
  <c r="S22" i="28" s="1"/>
  <c r="Q21" i="28"/>
  <c r="Q22" i="28" s="1"/>
  <c r="N21" i="28"/>
  <c r="Z21" i="28"/>
  <c r="Z22" i="28" s="1"/>
  <c r="AB21" i="28"/>
  <c r="AB22" i="28" s="1"/>
  <c r="P21" i="28"/>
  <c r="P22" i="28" s="1"/>
  <c r="R21" i="28"/>
  <c r="R22" i="28" s="1"/>
  <c r="D149" i="33"/>
  <c r="M148" i="33"/>
  <c r="D149" i="25"/>
  <c r="M148" i="25"/>
  <c r="C148" i="27"/>
  <c r="B147" i="27"/>
  <c r="B146" i="31"/>
  <c r="C147" i="31"/>
  <c r="D147" i="34"/>
  <c r="M146" i="34"/>
  <c r="Z25" i="28"/>
  <c r="Z26" i="28" s="1"/>
  <c r="N25" i="28"/>
  <c r="X25" i="28"/>
  <c r="X26" i="28" s="1"/>
  <c r="S25" i="28"/>
  <c r="S26" i="28" s="1"/>
  <c r="AB25" i="28"/>
  <c r="AB26" i="28" s="1"/>
  <c r="AA25" i="28"/>
  <c r="AA26" i="28" s="1"/>
  <c r="Y25" i="28"/>
  <c r="Y26" i="28" s="1"/>
  <c r="W25" i="28"/>
  <c r="W26" i="28" s="1"/>
  <c r="U25" i="28"/>
  <c r="U26" i="28" s="1"/>
  <c r="R25" i="28"/>
  <c r="R26" i="28" s="1"/>
  <c r="O25" i="28"/>
  <c r="O26" i="28" s="1"/>
  <c r="T25" i="28"/>
  <c r="T26" i="28" s="1"/>
  <c r="Q25" i="28"/>
  <c r="Q26" i="28" s="1"/>
  <c r="V25" i="28"/>
  <c r="V26" i="28" s="1"/>
  <c r="P25" i="28"/>
  <c r="P26" i="28" s="1"/>
  <c r="E27" i="28"/>
  <c r="F27" i="28" s="1"/>
  <c r="AD27" i="28" s="1"/>
  <c r="D148" i="30"/>
  <c r="M147" i="30"/>
  <c r="C149" i="26"/>
  <c r="B149" i="26" s="1"/>
  <c r="B148" i="26"/>
  <c r="H21" i="28"/>
  <c r="C147" i="32"/>
  <c r="B146" i="32"/>
  <c r="H27" i="28"/>
  <c r="B145" i="35"/>
  <c r="C146" i="35"/>
  <c r="X23" i="28"/>
  <c r="X24" i="28" s="1"/>
  <c r="V23" i="28"/>
  <c r="V24" i="28" s="1"/>
  <c r="Q23" i="28"/>
  <c r="Q24" i="28" s="1"/>
  <c r="AA23" i="28"/>
  <c r="AA24" i="28" s="1"/>
  <c r="Z23" i="28"/>
  <c r="Z24" i="28" s="1"/>
  <c r="Y23" i="28"/>
  <c r="Y24" i="28" s="1"/>
  <c r="W23" i="28"/>
  <c r="W24" i="28" s="1"/>
  <c r="U23" i="28"/>
  <c r="U24" i="28" s="1"/>
  <c r="S23" i="28"/>
  <c r="S24" i="28" s="1"/>
  <c r="P23" i="28"/>
  <c r="P24" i="28" s="1"/>
  <c r="AB23" i="28"/>
  <c r="AB24" i="28" s="1"/>
  <c r="R23" i="28"/>
  <c r="R24" i="28" s="1"/>
  <c r="O23" i="28"/>
  <c r="O24" i="28" s="1"/>
  <c r="T23" i="28"/>
  <c r="T24" i="28" s="1"/>
  <c r="N23" i="28"/>
  <c r="AB27" i="28"/>
  <c r="AB28" i="28" s="1"/>
  <c r="P27" i="28"/>
  <c r="P28" i="28" s="1"/>
  <c r="Z27" i="28"/>
  <c r="Z28" i="28" s="1"/>
  <c r="N27" i="28"/>
  <c r="U27" i="28"/>
  <c r="U28" i="28" s="1"/>
  <c r="O27" i="28"/>
  <c r="O28" i="28" s="1"/>
  <c r="AA27" i="28"/>
  <c r="AA28" i="28" s="1"/>
  <c r="Y27" i="28"/>
  <c r="Y28" i="28" s="1"/>
  <c r="W27" i="28"/>
  <c r="W28" i="28" s="1"/>
  <c r="T27" i="28"/>
  <c r="T28" i="28" s="1"/>
  <c r="Q27" i="28"/>
  <c r="Q28" i="28" s="1"/>
  <c r="V27" i="28"/>
  <c r="V28" i="28" s="1"/>
  <c r="S27" i="28"/>
  <c r="S28" i="28" s="1"/>
  <c r="X27" i="28"/>
  <c r="X28" i="28" s="1"/>
  <c r="R27" i="28"/>
  <c r="R28" i="28" s="1"/>
  <c r="M146" i="35"/>
  <c r="D147" i="35"/>
  <c r="B147" i="33"/>
  <c r="C148" i="33"/>
  <c r="B145" i="34"/>
  <c r="C146" i="34"/>
  <c r="M147" i="32"/>
  <c r="D148" i="32"/>
  <c r="B145" i="30"/>
  <c r="C146" i="30"/>
  <c r="B146" i="25"/>
  <c r="C147" i="25"/>
  <c r="E25" i="28"/>
  <c r="F25" i="28" s="1"/>
  <c r="AD25" i="28" s="1"/>
  <c r="M149" i="26"/>
  <c r="D150" i="26"/>
  <c r="M150" i="26" s="1"/>
  <c r="D148" i="34" l="1"/>
  <c r="M147" i="34"/>
  <c r="N28" i="28"/>
  <c r="AC27" i="28"/>
  <c r="AC28" i="28" s="1"/>
  <c r="N22" i="28"/>
  <c r="AC21" i="28"/>
  <c r="AC22" i="28" s="1"/>
  <c r="M149" i="31"/>
  <c r="D150" i="31"/>
  <c r="M150" i="31" s="1"/>
  <c r="C148" i="25"/>
  <c r="B147" i="25"/>
  <c r="G41" i="26"/>
  <c r="AE24" i="28"/>
  <c r="AD24" i="28"/>
  <c r="AE26" i="28"/>
  <c r="AD26" i="28"/>
  <c r="C147" i="30"/>
  <c r="B146" i="30"/>
  <c r="D148" i="35"/>
  <c r="M147" i="35"/>
  <c r="C149" i="27"/>
  <c r="B149" i="27" s="1"/>
  <c r="B148" i="27"/>
  <c r="G41" i="27" s="1"/>
  <c r="AC23" i="28"/>
  <c r="AC24" i="28" s="1"/>
  <c r="N24" i="28"/>
  <c r="D149" i="30"/>
  <c r="M148" i="30"/>
  <c r="M149" i="25"/>
  <c r="D150" i="25"/>
  <c r="M150" i="25" s="1"/>
  <c r="C148" i="32"/>
  <c r="B147" i="32"/>
  <c r="C148" i="31"/>
  <c r="B147" i="31"/>
  <c r="C27" i="26"/>
  <c r="C25" i="26"/>
  <c r="I29" i="26"/>
  <c r="I27" i="26"/>
  <c r="J23" i="26"/>
  <c r="J27" i="26"/>
  <c r="C21" i="26"/>
  <c r="E21" i="26" s="1"/>
  <c r="F21" i="26" s="1"/>
  <c r="AD21" i="26" s="1"/>
  <c r="J25" i="26"/>
  <c r="D21" i="26"/>
  <c r="I23" i="26"/>
  <c r="I25" i="26"/>
  <c r="J29" i="26"/>
  <c r="K29" i="26" s="1"/>
  <c r="G25" i="26"/>
  <c r="D23" i="26"/>
  <c r="D27" i="26"/>
  <c r="G23" i="26"/>
  <c r="G29" i="26"/>
  <c r="C29" i="26"/>
  <c r="E29" i="26" s="1"/>
  <c r="F29" i="26" s="1"/>
  <c r="AD29" i="26" s="1"/>
  <c r="G27" i="26"/>
  <c r="C23" i="26"/>
  <c r="E23" i="26" s="1"/>
  <c r="G21" i="26"/>
  <c r="J21" i="26"/>
  <c r="D25" i="26"/>
  <c r="K25" i="26" s="1"/>
  <c r="I21" i="26"/>
  <c r="AD28" i="28"/>
  <c r="AE28" i="28"/>
  <c r="H25" i="28"/>
  <c r="AD22" i="28"/>
  <c r="AE22" i="28"/>
  <c r="AC29" i="28"/>
  <c r="D149" i="32"/>
  <c r="M148" i="32"/>
  <c r="B146" i="34"/>
  <c r="C147" i="34"/>
  <c r="B146" i="35"/>
  <c r="C147" i="35"/>
  <c r="N26" i="28"/>
  <c r="AC25" i="28"/>
  <c r="AC26" i="28" s="1"/>
  <c r="D150" i="33"/>
  <c r="M150" i="33" s="1"/>
  <c r="M149" i="33"/>
  <c r="C149" i="33"/>
  <c r="B149" i="33" s="1"/>
  <c r="B148" i="33"/>
  <c r="G41" i="33" s="1"/>
  <c r="C15" i="23"/>
  <c r="C17" i="23"/>
  <c r="C19" i="23"/>
  <c r="C23" i="23"/>
  <c r="C21" i="23"/>
  <c r="C24" i="23" l="1"/>
  <c r="U27" i="26"/>
  <c r="U28" i="26" s="1"/>
  <c r="T27" i="26"/>
  <c r="T28" i="26" s="1"/>
  <c r="S27" i="26"/>
  <c r="S28" i="26" s="1"/>
  <c r="R27" i="26"/>
  <c r="R28" i="26" s="1"/>
  <c r="AA27" i="26"/>
  <c r="AA28" i="26" s="1"/>
  <c r="O27" i="26"/>
  <c r="O28" i="26" s="1"/>
  <c r="X27" i="26"/>
  <c r="X28" i="26" s="1"/>
  <c r="V27" i="26"/>
  <c r="V28" i="26" s="1"/>
  <c r="Y27" i="26"/>
  <c r="Y28" i="26" s="1"/>
  <c r="W27" i="26"/>
  <c r="W28" i="26" s="1"/>
  <c r="Q27" i="26"/>
  <c r="Q28" i="26" s="1"/>
  <c r="P27" i="26"/>
  <c r="P28" i="26" s="1"/>
  <c r="N27" i="26"/>
  <c r="Z27" i="26"/>
  <c r="Z28" i="26" s="1"/>
  <c r="AB27" i="26"/>
  <c r="AB28" i="26" s="1"/>
  <c r="M148" i="34"/>
  <c r="D149" i="34"/>
  <c r="W29" i="26"/>
  <c r="V29" i="26"/>
  <c r="U29" i="26"/>
  <c r="T29" i="26"/>
  <c r="Q29" i="26"/>
  <c r="AB29" i="26"/>
  <c r="P29" i="26"/>
  <c r="Z29" i="26"/>
  <c r="N29" i="26"/>
  <c r="X29" i="26"/>
  <c r="AA29" i="26"/>
  <c r="Y29" i="26"/>
  <c r="S29" i="26"/>
  <c r="R29" i="26"/>
  <c r="O29" i="26"/>
  <c r="D150" i="30"/>
  <c r="M150" i="30" s="1"/>
  <c r="M149" i="30"/>
  <c r="K23" i="26"/>
  <c r="E25" i="26"/>
  <c r="F25" i="26" s="1"/>
  <c r="AD25" i="26" s="1"/>
  <c r="H25" i="26"/>
  <c r="E27" i="26"/>
  <c r="F27" i="26" s="1"/>
  <c r="AD27" i="26" s="1"/>
  <c r="J21" i="33"/>
  <c r="C27" i="33"/>
  <c r="E27" i="33" s="1"/>
  <c r="F27" i="33" s="1"/>
  <c r="AD27" i="33" s="1"/>
  <c r="G23" i="33"/>
  <c r="C23" i="33"/>
  <c r="D25" i="33"/>
  <c r="G29" i="33"/>
  <c r="C29" i="33"/>
  <c r="E29" i="33" s="1"/>
  <c r="D21" i="33"/>
  <c r="D23" i="33"/>
  <c r="C21" i="33"/>
  <c r="E21" i="33" s="1"/>
  <c r="J25" i="33"/>
  <c r="D27" i="33"/>
  <c r="K27" i="33" s="1"/>
  <c r="G25" i="33"/>
  <c r="I23" i="33"/>
  <c r="I21" i="33"/>
  <c r="G21" i="33"/>
  <c r="I27" i="33"/>
  <c r="J23" i="33"/>
  <c r="J29" i="33"/>
  <c r="K29" i="33" s="1"/>
  <c r="G27" i="33"/>
  <c r="I29" i="33"/>
  <c r="C25" i="33"/>
  <c r="E25" i="33" s="1"/>
  <c r="F25" i="33" s="1"/>
  <c r="J27" i="33"/>
  <c r="I25" i="33"/>
  <c r="C148" i="35"/>
  <c r="B147" i="35"/>
  <c r="B147" i="34"/>
  <c r="C148" i="34"/>
  <c r="AA21" i="26"/>
  <c r="AA22" i="26" s="1"/>
  <c r="O21" i="26"/>
  <c r="O22" i="26" s="1"/>
  <c r="Z21" i="26"/>
  <c r="Z22" i="26" s="1"/>
  <c r="N21" i="26"/>
  <c r="Y21" i="26"/>
  <c r="Y22" i="26" s="1"/>
  <c r="X21" i="26"/>
  <c r="X22" i="26" s="1"/>
  <c r="R21" i="26"/>
  <c r="R22" i="26" s="1"/>
  <c r="AB21" i="26"/>
  <c r="AB22" i="26" s="1"/>
  <c r="P21" i="26"/>
  <c r="P22" i="26" s="1"/>
  <c r="Q21" i="26"/>
  <c r="Q22" i="26" s="1"/>
  <c r="W21" i="26"/>
  <c r="W22" i="26" s="1"/>
  <c r="V21" i="26"/>
  <c r="V22" i="26" s="1"/>
  <c r="U21" i="26"/>
  <c r="U22" i="26" s="1"/>
  <c r="S21" i="26"/>
  <c r="S22" i="26" s="1"/>
  <c r="T21" i="26"/>
  <c r="T22" i="26" s="1"/>
  <c r="B148" i="25"/>
  <c r="C149" i="25"/>
  <c r="B149" i="25" s="1"/>
  <c r="AE22" i="26"/>
  <c r="AD22" i="26"/>
  <c r="K27" i="26"/>
  <c r="S25" i="26"/>
  <c r="S26" i="26" s="1"/>
  <c r="R25" i="26"/>
  <c r="R26" i="26" s="1"/>
  <c r="Q25" i="26"/>
  <c r="Q26" i="26" s="1"/>
  <c r="AB25" i="26"/>
  <c r="AB26" i="26" s="1"/>
  <c r="P25" i="26"/>
  <c r="P26" i="26" s="1"/>
  <c r="V25" i="26"/>
  <c r="V26" i="26" s="1"/>
  <c r="T25" i="26"/>
  <c r="T26" i="26" s="1"/>
  <c r="U25" i="26"/>
  <c r="U26" i="26" s="1"/>
  <c r="O25" i="26"/>
  <c r="O26" i="26" s="1"/>
  <c r="N25" i="26"/>
  <c r="AA25" i="26"/>
  <c r="AA26" i="26" s="1"/>
  <c r="Z25" i="26"/>
  <c r="Z26" i="26" s="1"/>
  <c r="Y25" i="26"/>
  <c r="Y26" i="26" s="1"/>
  <c r="W25" i="26"/>
  <c r="W26" i="26" s="1"/>
  <c r="X25" i="26"/>
  <c r="X26" i="26" s="1"/>
  <c r="B148" i="31"/>
  <c r="G41" i="31" s="1"/>
  <c r="C149" i="31"/>
  <c r="B149" i="31" s="1"/>
  <c r="G27" i="27"/>
  <c r="G29" i="27"/>
  <c r="D23" i="27"/>
  <c r="I23" i="27"/>
  <c r="G21" i="27"/>
  <c r="I21" i="27"/>
  <c r="C29" i="27"/>
  <c r="E29" i="27" s="1"/>
  <c r="F29" i="27" s="1"/>
  <c r="AD29" i="27" s="1"/>
  <c r="D21" i="27"/>
  <c r="K21" i="27" s="1"/>
  <c r="C23" i="27"/>
  <c r="E23" i="27" s="1"/>
  <c r="F23" i="27" s="1"/>
  <c r="AD23" i="27" s="1"/>
  <c r="G23" i="27"/>
  <c r="C27" i="27"/>
  <c r="E27" i="27" s="1"/>
  <c r="F27" i="27" s="1"/>
  <c r="AD27" i="27" s="1"/>
  <c r="J25" i="27"/>
  <c r="J29" i="27"/>
  <c r="K29" i="27" s="1"/>
  <c r="G25" i="27"/>
  <c r="J27" i="27"/>
  <c r="I29" i="27"/>
  <c r="I27" i="27"/>
  <c r="C21" i="27"/>
  <c r="C25" i="27"/>
  <c r="E25" i="27" s="1"/>
  <c r="F25" i="27" s="1"/>
  <c r="AD25" i="27" s="1"/>
  <c r="J23" i="27"/>
  <c r="I25" i="27"/>
  <c r="D25" i="27"/>
  <c r="K25" i="27" s="1"/>
  <c r="J21" i="27"/>
  <c r="D27" i="27"/>
  <c r="K27" i="27" s="1"/>
  <c r="Q23" i="26"/>
  <c r="Q24" i="26" s="1"/>
  <c r="AB23" i="26"/>
  <c r="AB24" i="26" s="1"/>
  <c r="P23" i="26"/>
  <c r="P24" i="26" s="1"/>
  <c r="AA23" i="26"/>
  <c r="AA24" i="26" s="1"/>
  <c r="O23" i="26"/>
  <c r="O24" i="26" s="1"/>
  <c r="Z23" i="26"/>
  <c r="Z24" i="26" s="1"/>
  <c r="N23" i="26"/>
  <c r="T23" i="26"/>
  <c r="T24" i="26" s="1"/>
  <c r="R23" i="26"/>
  <c r="R24" i="26" s="1"/>
  <c r="S23" i="26"/>
  <c r="S24" i="26" s="1"/>
  <c r="Y23" i="26"/>
  <c r="Y24" i="26" s="1"/>
  <c r="X23" i="26"/>
  <c r="X24" i="26" s="1"/>
  <c r="W23" i="26"/>
  <c r="W24" i="26" s="1"/>
  <c r="U23" i="26"/>
  <c r="U24" i="26" s="1"/>
  <c r="V23" i="26"/>
  <c r="V24" i="26" s="1"/>
  <c r="H29" i="26"/>
  <c r="D150" i="32"/>
  <c r="M150" i="32" s="1"/>
  <c r="M149" i="32"/>
  <c r="H21" i="26"/>
  <c r="K21" i="26"/>
  <c r="C149" i="32"/>
  <c r="B149" i="32" s="1"/>
  <c r="B148" i="32"/>
  <c r="G41" i="32" s="1"/>
  <c r="D149" i="35"/>
  <c r="M148" i="35"/>
  <c r="B147" i="30"/>
  <c r="C148" i="30"/>
  <c r="F23" i="26"/>
  <c r="AD23" i="26" s="1"/>
  <c r="C100" i="23"/>
  <c r="C94" i="23"/>
  <c r="C26" i="23"/>
  <c r="C30" i="23"/>
  <c r="C96" i="23"/>
  <c r="C28" i="23"/>
  <c r="C92" i="23"/>
  <c r="C98" i="23"/>
  <c r="C34" i="23"/>
  <c r="C32" i="23"/>
  <c r="C35" i="23" l="1"/>
  <c r="C101" i="23"/>
  <c r="E21" i="27"/>
  <c r="F21" i="27" s="1"/>
  <c r="AD21" i="27" s="1"/>
  <c r="Y21" i="27"/>
  <c r="Y22" i="27" s="1"/>
  <c r="X21" i="27"/>
  <c r="X22" i="27" s="1"/>
  <c r="Q21" i="27"/>
  <c r="Q22" i="27" s="1"/>
  <c r="P21" i="27"/>
  <c r="P22" i="27" s="1"/>
  <c r="O21" i="27"/>
  <c r="O22" i="27" s="1"/>
  <c r="AB21" i="27"/>
  <c r="AB22" i="27" s="1"/>
  <c r="N21" i="27"/>
  <c r="AA21" i="27"/>
  <c r="AA22" i="27" s="1"/>
  <c r="W21" i="27"/>
  <c r="W22" i="27" s="1"/>
  <c r="V21" i="27"/>
  <c r="V22" i="27" s="1"/>
  <c r="T21" i="27"/>
  <c r="T22" i="27" s="1"/>
  <c r="R21" i="27"/>
  <c r="R22" i="27" s="1"/>
  <c r="Z21" i="27"/>
  <c r="Z22" i="27" s="1"/>
  <c r="U21" i="27"/>
  <c r="U22" i="27" s="1"/>
  <c r="S21" i="27"/>
  <c r="S22" i="27" s="1"/>
  <c r="N28" i="26"/>
  <c r="AC27" i="26"/>
  <c r="AC28" i="26" s="1"/>
  <c r="S27" i="27"/>
  <c r="S28" i="27" s="1"/>
  <c r="R27" i="27"/>
  <c r="R28" i="27" s="1"/>
  <c r="Q27" i="27"/>
  <c r="Q28" i="27" s="1"/>
  <c r="AA27" i="27"/>
  <c r="AA28" i="27" s="1"/>
  <c r="O27" i="27"/>
  <c r="O28" i="27" s="1"/>
  <c r="Y27" i="27"/>
  <c r="Y28" i="27" s="1"/>
  <c r="V27" i="27"/>
  <c r="V28" i="27" s="1"/>
  <c r="AB27" i="27"/>
  <c r="AB28" i="27" s="1"/>
  <c r="X27" i="27"/>
  <c r="X28" i="27" s="1"/>
  <c r="W27" i="27"/>
  <c r="W28" i="27" s="1"/>
  <c r="T27" i="27"/>
  <c r="T28" i="27" s="1"/>
  <c r="N27" i="27"/>
  <c r="Z27" i="27"/>
  <c r="Z28" i="27" s="1"/>
  <c r="U27" i="27"/>
  <c r="U28" i="27" s="1"/>
  <c r="P27" i="27"/>
  <c r="P28" i="27" s="1"/>
  <c r="H21" i="27"/>
  <c r="N26" i="26"/>
  <c r="AC25" i="26"/>
  <c r="AC26" i="26" s="1"/>
  <c r="AD25" i="33"/>
  <c r="F21" i="33"/>
  <c r="AD21" i="33" s="1"/>
  <c r="AE26" i="26"/>
  <c r="AD26" i="26"/>
  <c r="H23" i="26"/>
  <c r="Q25" i="27"/>
  <c r="Q26" i="27" s="1"/>
  <c r="AB25" i="27"/>
  <c r="AB26" i="27" s="1"/>
  <c r="P25" i="27"/>
  <c r="P26" i="27" s="1"/>
  <c r="AA25" i="27"/>
  <c r="AA26" i="27" s="1"/>
  <c r="O25" i="27"/>
  <c r="O26" i="27" s="1"/>
  <c r="Y25" i="27"/>
  <c r="Y26" i="27" s="1"/>
  <c r="W25" i="27"/>
  <c r="W26" i="27" s="1"/>
  <c r="T25" i="27"/>
  <c r="T26" i="27" s="1"/>
  <c r="Z25" i="27"/>
  <c r="Z26" i="27" s="1"/>
  <c r="V25" i="27"/>
  <c r="V26" i="27" s="1"/>
  <c r="U25" i="27"/>
  <c r="U26" i="27" s="1"/>
  <c r="R25" i="27"/>
  <c r="R26" i="27" s="1"/>
  <c r="X25" i="27"/>
  <c r="X26" i="27" s="1"/>
  <c r="S25" i="27"/>
  <c r="S26" i="27" s="1"/>
  <c r="N25" i="27"/>
  <c r="AC23" i="26"/>
  <c r="AC24" i="26" s="1"/>
  <c r="N24" i="26"/>
  <c r="AC29" i="26"/>
  <c r="AE24" i="26"/>
  <c r="AD24" i="26"/>
  <c r="U29" i="27"/>
  <c r="T29" i="27"/>
  <c r="S29" i="27"/>
  <c r="Q29" i="27"/>
  <c r="AA29" i="27"/>
  <c r="O29" i="27"/>
  <c r="X29" i="27"/>
  <c r="N29" i="27"/>
  <c r="Z29" i="27"/>
  <c r="Y29" i="27"/>
  <c r="V29" i="27"/>
  <c r="P29" i="27"/>
  <c r="AB29" i="27"/>
  <c r="W29" i="27"/>
  <c r="R29" i="27"/>
  <c r="AA23" i="27"/>
  <c r="AA24" i="27" s="1"/>
  <c r="O23" i="27"/>
  <c r="O24" i="27" s="1"/>
  <c r="Z23" i="27"/>
  <c r="Z24" i="27" s="1"/>
  <c r="N23" i="27"/>
  <c r="W23" i="27"/>
  <c r="W24" i="27" s="1"/>
  <c r="U23" i="27"/>
  <c r="U24" i="27" s="1"/>
  <c r="R23" i="27"/>
  <c r="R24" i="27" s="1"/>
  <c r="P23" i="27"/>
  <c r="P24" i="27" s="1"/>
  <c r="Y23" i="27"/>
  <c r="Y24" i="27" s="1"/>
  <c r="X23" i="27"/>
  <c r="X24" i="27" s="1"/>
  <c r="T23" i="27"/>
  <c r="T24" i="27" s="1"/>
  <c r="Q23" i="27"/>
  <c r="Q24" i="27" s="1"/>
  <c r="AB23" i="27"/>
  <c r="AB24" i="27" s="1"/>
  <c r="V23" i="27"/>
  <c r="V24" i="27" s="1"/>
  <c r="S23" i="27"/>
  <c r="S24" i="27" s="1"/>
  <c r="G23" i="25"/>
  <c r="J27" i="25"/>
  <c r="I25" i="25"/>
  <c r="D23" i="25"/>
  <c r="K23" i="25" s="1"/>
  <c r="J23" i="25"/>
  <c r="C27" i="25"/>
  <c r="G29" i="25"/>
  <c r="C25" i="25"/>
  <c r="D25" i="25"/>
  <c r="G21" i="25"/>
  <c r="C21" i="25"/>
  <c r="J21" i="25"/>
  <c r="I23" i="25"/>
  <c r="I27" i="25"/>
  <c r="I29" i="25"/>
  <c r="G25" i="25"/>
  <c r="C29" i="25"/>
  <c r="E29" i="25" s="1"/>
  <c r="I21" i="25"/>
  <c r="D27" i="25"/>
  <c r="K27" i="25" s="1"/>
  <c r="G27" i="25"/>
  <c r="J25" i="25"/>
  <c r="J29" i="25"/>
  <c r="K29" i="25" s="1"/>
  <c r="D21" i="25"/>
  <c r="C23" i="25"/>
  <c r="E23" i="25" s="1"/>
  <c r="F23" i="25" s="1"/>
  <c r="AD23" i="25" s="1"/>
  <c r="Z29" i="33"/>
  <c r="N29" i="33"/>
  <c r="Y29" i="33"/>
  <c r="X29" i="33"/>
  <c r="V29" i="33"/>
  <c r="U29" i="33"/>
  <c r="T29" i="33"/>
  <c r="S29" i="33"/>
  <c r="AB29" i="33"/>
  <c r="AA29" i="33"/>
  <c r="O29" i="33"/>
  <c r="W29" i="33"/>
  <c r="R29" i="33"/>
  <c r="P29" i="33"/>
  <c r="Q29" i="33"/>
  <c r="K23" i="33"/>
  <c r="B148" i="35"/>
  <c r="G41" i="35" s="1"/>
  <c r="C149" i="35"/>
  <c r="B149" i="35" s="1"/>
  <c r="K23" i="27"/>
  <c r="G41" i="25"/>
  <c r="AC21" i="26"/>
  <c r="AC22" i="26" s="1"/>
  <c r="N22" i="26"/>
  <c r="H27" i="33"/>
  <c r="K21" i="33"/>
  <c r="H25" i="27"/>
  <c r="H29" i="27"/>
  <c r="F29" i="33"/>
  <c r="AD29" i="33" s="1"/>
  <c r="AD24" i="27"/>
  <c r="AE24" i="27"/>
  <c r="V25" i="33"/>
  <c r="V26" i="33" s="1"/>
  <c r="U25" i="33"/>
  <c r="U26" i="33" s="1"/>
  <c r="T25" i="33"/>
  <c r="T26" i="33" s="1"/>
  <c r="R25" i="33"/>
  <c r="R26" i="33" s="1"/>
  <c r="Q25" i="33"/>
  <c r="Q26" i="33" s="1"/>
  <c r="P25" i="33"/>
  <c r="P26" i="33" s="1"/>
  <c r="O25" i="33"/>
  <c r="O26" i="33" s="1"/>
  <c r="Z25" i="33"/>
  <c r="Z26" i="33" s="1"/>
  <c r="Y25" i="33"/>
  <c r="Y26" i="33" s="1"/>
  <c r="X25" i="33"/>
  <c r="X26" i="33" s="1"/>
  <c r="W25" i="33"/>
  <c r="W26" i="33" s="1"/>
  <c r="AB25" i="33"/>
  <c r="AB26" i="33" s="1"/>
  <c r="AA25" i="33"/>
  <c r="AA26" i="33" s="1"/>
  <c r="S25" i="33"/>
  <c r="S26" i="33" s="1"/>
  <c r="N25" i="33"/>
  <c r="AE28" i="26"/>
  <c r="AD28" i="26"/>
  <c r="H27" i="26"/>
  <c r="H27" i="27"/>
  <c r="H29" i="33"/>
  <c r="T23" i="33"/>
  <c r="T24" i="33" s="1"/>
  <c r="S23" i="33"/>
  <c r="S24" i="33" s="1"/>
  <c r="R23" i="33"/>
  <c r="R24" i="33" s="1"/>
  <c r="P23" i="33"/>
  <c r="P24" i="33" s="1"/>
  <c r="O23" i="33"/>
  <c r="O24" i="33" s="1"/>
  <c r="N23" i="33"/>
  <c r="AB23" i="33"/>
  <c r="AB24" i="33" s="1"/>
  <c r="X23" i="33"/>
  <c r="X24" i="33" s="1"/>
  <c r="W23" i="33"/>
  <c r="W24" i="33" s="1"/>
  <c r="V23" i="33"/>
  <c r="V24" i="33" s="1"/>
  <c r="U23" i="33"/>
  <c r="U24" i="33" s="1"/>
  <c r="Q23" i="33"/>
  <c r="Q24" i="33" s="1"/>
  <c r="AA23" i="33"/>
  <c r="AA24" i="33" s="1"/>
  <c r="Z23" i="33"/>
  <c r="Z24" i="33" s="1"/>
  <c r="Y23" i="33"/>
  <c r="Y24" i="33" s="1"/>
  <c r="H25" i="33"/>
  <c r="AD26" i="27"/>
  <c r="AE26" i="27"/>
  <c r="C149" i="30"/>
  <c r="B149" i="30" s="1"/>
  <c r="B148" i="30"/>
  <c r="G41" i="30" s="1"/>
  <c r="D150" i="35"/>
  <c r="M150" i="35" s="1"/>
  <c r="M149" i="35"/>
  <c r="J21" i="31"/>
  <c r="D21" i="31"/>
  <c r="G21" i="31"/>
  <c r="G27" i="31"/>
  <c r="C21" i="31"/>
  <c r="E21" i="31" s="1"/>
  <c r="D25" i="31"/>
  <c r="J29" i="31"/>
  <c r="K29" i="31" s="1"/>
  <c r="I27" i="31"/>
  <c r="I21" i="31"/>
  <c r="C29" i="31"/>
  <c r="E29" i="31" s="1"/>
  <c r="F29" i="31" s="1"/>
  <c r="AD29" i="31" s="1"/>
  <c r="J27" i="31"/>
  <c r="G23" i="31"/>
  <c r="I29" i="31"/>
  <c r="G25" i="31"/>
  <c r="C23" i="31"/>
  <c r="D23" i="31"/>
  <c r="D27" i="31"/>
  <c r="I25" i="31"/>
  <c r="I23" i="31"/>
  <c r="J25" i="31"/>
  <c r="G29" i="31"/>
  <c r="J23" i="31"/>
  <c r="C25" i="31"/>
  <c r="E25" i="31" s="1"/>
  <c r="F25" i="31" s="1"/>
  <c r="AD25" i="31" s="1"/>
  <c r="C27" i="31"/>
  <c r="X27" i="33"/>
  <c r="X28" i="33" s="1"/>
  <c r="W27" i="33"/>
  <c r="W28" i="33" s="1"/>
  <c r="V27" i="33"/>
  <c r="V28" i="33" s="1"/>
  <c r="T27" i="33"/>
  <c r="T28" i="33" s="1"/>
  <c r="S27" i="33"/>
  <c r="S28" i="33" s="1"/>
  <c r="R27" i="33"/>
  <c r="R28" i="33" s="1"/>
  <c r="Q27" i="33"/>
  <c r="Q28" i="33" s="1"/>
  <c r="AB27" i="33"/>
  <c r="AB28" i="33" s="1"/>
  <c r="AA27" i="33"/>
  <c r="AA28" i="33" s="1"/>
  <c r="Z27" i="33"/>
  <c r="Z28" i="33" s="1"/>
  <c r="Y27" i="33"/>
  <c r="Y28" i="33" s="1"/>
  <c r="U27" i="33"/>
  <c r="U28" i="33" s="1"/>
  <c r="P27" i="33"/>
  <c r="P28" i="33" s="1"/>
  <c r="O27" i="33"/>
  <c r="O28" i="33" s="1"/>
  <c r="N27" i="33"/>
  <c r="K25" i="33"/>
  <c r="AE28" i="33"/>
  <c r="AD28" i="33"/>
  <c r="C149" i="34"/>
  <c r="B149" i="34" s="1"/>
  <c r="B148" i="34"/>
  <c r="G41" i="34" s="1"/>
  <c r="H21" i="33"/>
  <c r="E23" i="33"/>
  <c r="F23" i="33" s="1"/>
  <c r="AD23" i="33" s="1"/>
  <c r="AE28" i="27"/>
  <c r="AD28" i="27"/>
  <c r="J25" i="32"/>
  <c r="G23" i="32"/>
  <c r="C23" i="32"/>
  <c r="E23" i="32" s="1"/>
  <c r="I29" i="32"/>
  <c r="C27" i="32"/>
  <c r="I25" i="32"/>
  <c r="J21" i="32"/>
  <c r="D23" i="32"/>
  <c r="G29" i="32"/>
  <c r="I23" i="32"/>
  <c r="G21" i="32"/>
  <c r="D21" i="32"/>
  <c r="K21" i="32" s="1"/>
  <c r="G27" i="32"/>
  <c r="J23" i="32"/>
  <c r="D27" i="32"/>
  <c r="K27" i="32" s="1"/>
  <c r="I27" i="32"/>
  <c r="J29" i="32"/>
  <c r="K29" i="32" s="1"/>
  <c r="J27" i="32"/>
  <c r="D25" i="32"/>
  <c r="I21" i="32"/>
  <c r="C29" i="32"/>
  <c r="E29" i="32" s="1"/>
  <c r="F29" i="32" s="1"/>
  <c r="AD29" i="32" s="1"/>
  <c r="G25" i="32"/>
  <c r="C25" i="32"/>
  <c r="E25" i="32" s="1"/>
  <c r="C21" i="32"/>
  <c r="E21" i="32" s="1"/>
  <c r="F21" i="32" s="1"/>
  <c r="H23" i="27"/>
  <c r="R21" i="33"/>
  <c r="R22" i="33" s="1"/>
  <c r="Q21" i="33"/>
  <c r="Q22" i="33" s="1"/>
  <c r="S21" i="33"/>
  <c r="S22" i="33" s="1"/>
  <c r="P21" i="33"/>
  <c r="P22" i="33" s="1"/>
  <c r="O21" i="33"/>
  <c r="O22" i="33" s="1"/>
  <c r="AB21" i="33"/>
  <c r="AB22" i="33" s="1"/>
  <c r="N21" i="33"/>
  <c r="X21" i="33"/>
  <c r="X22" i="33" s="1"/>
  <c r="W21" i="33"/>
  <c r="W22" i="33" s="1"/>
  <c r="V21" i="33"/>
  <c r="V22" i="33" s="1"/>
  <c r="U21" i="33"/>
  <c r="U22" i="33" s="1"/>
  <c r="T21" i="33"/>
  <c r="T22" i="33" s="1"/>
  <c r="Y21" i="33"/>
  <c r="Y22" i="33" s="1"/>
  <c r="AA21" i="33"/>
  <c r="AA22" i="33" s="1"/>
  <c r="Z21" i="33"/>
  <c r="Z22" i="33" s="1"/>
  <c r="D150" i="34"/>
  <c r="M150" i="34" s="1"/>
  <c r="M149" i="34"/>
  <c r="C74" i="23"/>
  <c r="C63" i="23"/>
  <c r="C10" i="23"/>
  <c r="C59" i="23"/>
  <c r="C85" i="23"/>
  <c r="C8" i="23"/>
  <c r="C6" i="23"/>
  <c r="C70" i="23"/>
  <c r="C83" i="23"/>
  <c r="C76" i="23"/>
  <c r="C67" i="23"/>
  <c r="C81" i="23"/>
  <c r="C89" i="23"/>
  <c r="C61" i="23"/>
  <c r="C65" i="23"/>
  <c r="C12" i="23"/>
  <c r="C78" i="23"/>
  <c r="C87" i="23"/>
  <c r="C4" i="23"/>
  <c r="C72" i="23"/>
  <c r="C13" i="23" l="1"/>
  <c r="C90" i="23"/>
  <c r="C79" i="23"/>
  <c r="C68" i="23"/>
  <c r="AD24" i="25"/>
  <c r="AE24" i="25"/>
  <c r="AD21" i="32"/>
  <c r="E27" i="31"/>
  <c r="F27" i="31" s="1"/>
  <c r="AD27" i="31" s="1"/>
  <c r="K21" i="25"/>
  <c r="E21" i="25"/>
  <c r="F21" i="25" s="1"/>
  <c r="AD21" i="25" s="1"/>
  <c r="N28" i="27"/>
  <c r="AC27" i="27"/>
  <c r="AC28" i="27" s="1"/>
  <c r="H29" i="32"/>
  <c r="H29" i="31"/>
  <c r="V21" i="31"/>
  <c r="V22" i="31" s="1"/>
  <c r="U21" i="31"/>
  <c r="U22" i="31" s="1"/>
  <c r="AB21" i="31"/>
  <c r="AB22" i="31" s="1"/>
  <c r="P21" i="31"/>
  <c r="P22" i="31" s="1"/>
  <c r="X21" i="31"/>
  <c r="X22" i="31" s="1"/>
  <c r="W21" i="31"/>
  <c r="W22" i="31" s="1"/>
  <c r="T21" i="31"/>
  <c r="T22" i="31" s="1"/>
  <c r="N21" i="31"/>
  <c r="Y21" i="31"/>
  <c r="Y22" i="31" s="1"/>
  <c r="S21" i="31"/>
  <c r="S22" i="31" s="1"/>
  <c r="R21" i="31"/>
  <c r="R22" i="31" s="1"/>
  <c r="Q21" i="31"/>
  <c r="Q22" i="31" s="1"/>
  <c r="O21" i="31"/>
  <c r="O22" i="31" s="1"/>
  <c r="AA21" i="31"/>
  <c r="AA22" i="31" s="1"/>
  <c r="Z21" i="31"/>
  <c r="Z22" i="31" s="1"/>
  <c r="G21" i="30"/>
  <c r="G25" i="30"/>
  <c r="D21" i="30"/>
  <c r="C21" i="30"/>
  <c r="E21" i="30" s="1"/>
  <c r="G27" i="30"/>
  <c r="D25" i="30"/>
  <c r="D23" i="30"/>
  <c r="J29" i="30"/>
  <c r="K29" i="30" s="1"/>
  <c r="J27" i="30"/>
  <c r="G23" i="30"/>
  <c r="C23" i="30"/>
  <c r="E23" i="30" s="1"/>
  <c r="F23" i="30" s="1"/>
  <c r="AD23" i="30" s="1"/>
  <c r="C27" i="30"/>
  <c r="J21" i="30"/>
  <c r="C29" i="30"/>
  <c r="E29" i="30" s="1"/>
  <c r="I21" i="30"/>
  <c r="D27" i="30"/>
  <c r="I25" i="30"/>
  <c r="I27" i="30"/>
  <c r="J23" i="30"/>
  <c r="I29" i="30"/>
  <c r="I23" i="30"/>
  <c r="C25" i="30"/>
  <c r="E25" i="30" s="1"/>
  <c r="J25" i="30"/>
  <c r="G29" i="30"/>
  <c r="N26" i="33"/>
  <c r="AC25" i="33"/>
  <c r="AC26" i="33" s="1"/>
  <c r="E25" i="25"/>
  <c r="F25" i="25" s="1"/>
  <c r="AD25" i="25" s="1"/>
  <c r="H21" i="25"/>
  <c r="AE24" i="33"/>
  <c r="AD24" i="33"/>
  <c r="AC21" i="33"/>
  <c r="AC22" i="33" s="1"/>
  <c r="N22" i="33"/>
  <c r="AA21" i="32"/>
  <c r="AA22" i="32" s="1"/>
  <c r="O21" i="32"/>
  <c r="O22" i="32" s="1"/>
  <c r="Z21" i="32"/>
  <c r="Z22" i="32" s="1"/>
  <c r="N21" i="32"/>
  <c r="Y21" i="32"/>
  <c r="Y22" i="32" s="1"/>
  <c r="X21" i="32"/>
  <c r="X22" i="32" s="1"/>
  <c r="T21" i="32"/>
  <c r="T22" i="32" s="1"/>
  <c r="S21" i="32"/>
  <c r="S22" i="32" s="1"/>
  <c r="Q21" i="32"/>
  <c r="Q22" i="32" s="1"/>
  <c r="P21" i="32"/>
  <c r="P22" i="32" s="1"/>
  <c r="AB21" i="32"/>
  <c r="AB22" i="32" s="1"/>
  <c r="V21" i="32"/>
  <c r="V22" i="32" s="1"/>
  <c r="U21" i="32"/>
  <c r="U22" i="32" s="1"/>
  <c r="R21" i="32"/>
  <c r="R22" i="32" s="1"/>
  <c r="W21" i="32"/>
  <c r="W22" i="32" s="1"/>
  <c r="K23" i="32"/>
  <c r="AB27" i="31"/>
  <c r="AB28" i="31" s="1"/>
  <c r="P27" i="31"/>
  <c r="P28" i="31" s="1"/>
  <c r="AA27" i="31"/>
  <c r="AA28" i="31" s="1"/>
  <c r="O27" i="31"/>
  <c r="O28" i="31" s="1"/>
  <c r="V27" i="31"/>
  <c r="V28" i="31" s="1"/>
  <c r="Z27" i="31"/>
  <c r="Z28" i="31" s="1"/>
  <c r="Y27" i="31"/>
  <c r="Y28" i="31" s="1"/>
  <c r="T27" i="31"/>
  <c r="T28" i="31" s="1"/>
  <c r="Q27" i="31"/>
  <c r="Q28" i="31" s="1"/>
  <c r="N27" i="31"/>
  <c r="X27" i="31"/>
  <c r="X28" i="31" s="1"/>
  <c r="W27" i="31"/>
  <c r="W28" i="31" s="1"/>
  <c r="U27" i="31"/>
  <c r="U28" i="31" s="1"/>
  <c r="S27" i="31"/>
  <c r="S28" i="31" s="1"/>
  <c r="R27" i="31"/>
  <c r="R28" i="31" s="1"/>
  <c r="N24" i="33"/>
  <c r="AC23" i="33"/>
  <c r="AC24" i="33" s="1"/>
  <c r="H29" i="25"/>
  <c r="AD22" i="33"/>
  <c r="AE22" i="33"/>
  <c r="H21" i="32"/>
  <c r="K25" i="32"/>
  <c r="J23" i="34"/>
  <c r="D21" i="34"/>
  <c r="C23" i="34"/>
  <c r="G29" i="34"/>
  <c r="J25" i="34"/>
  <c r="D25" i="34"/>
  <c r="K25" i="34" s="1"/>
  <c r="C27" i="34"/>
  <c r="G25" i="34"/>
  <c r="G21" i="34"/>
  <c r="C21" i="34"/>
  <c r="E21" i="34" s="1"/>
  <c r="J29" i="34"/>
  <c r="K29" i="34" s="1"/>
  <c r="I25" i="34"/>
  <c r="J27" i="34"/>
  <c r="I23" i="34"/>
  <c r="I29" i="34"/>
  <c r="D23" i="34"/>
  <c r="K23" i="34" s="1"/>
  <c r="J21" i="34"/>
  <c r="C29" i="34"/>
  <c r="E29" i="34" s="1"/>
  <c r="F29" i="34" s="1"/>
  <c r="AD29" i="34" s="1"/>
  <c r="I27" i="34"/>
  <c r="C25" i="34"/>
  <c r="G23" i="34"/>
  <c r="D27" i="34"/>
  <c r="K27" i="34" s="1"/>
  <c r="I21" i="34"/>
  <c r="G27" i="34"/>
  <c r="X23" i="31"/>
  <c r="X24" i="31" s="1"/>
  <c r="W23" i="31"/>
  <c r="W24" i="31" s="1"/>
  <c r="R23" i="31"/>
  <c r="R24" i="31" s="1"/>
  <c r="Z23" i="31"/>
  <c r="Z24" i="31" s="1"/>
  <c r="Y23" i="31"/>
  <c r="Y24" i="31" s="1"/>
  <c r="V23" i="31"/>
  <c r="V24" i="31" s="1"/>
  <c r="P23" i="31"/>
  <c r="P24" i="31" s="1"/>
  <c r="AA23" i="31"/>
  <c r="AA24" i="31" s="1"/>
  <c r="U23" i="31"/>
  <c r="U24" i="31" s="1"/>
  <c r="T23" i="31"/>
  <c r="T24" i="31" s="1"/>
  <c r="S23" i="31"/>
  <c r="S24" i="31" s="1"/>
  <c r="Q23" i="31"/>
  <c r="Q24" i="31" s="1"/>
  <c r="O23" i="31"/>
  <c r="O24" i="31" s="1"/>
  <c r="N23" i="31"/>
  <c r="AB23" i="31"/>
  <c r="AB24" i="31" s="1"/>
  <c r="D23" i="35"/>
  <c r="K23" i="35" s="1"/>
  <c r="I23" i="35"/>
  <c r="C27" i="35"/>
  <c r="E27" i="35" s="1"/>
  <c r="F27" i="35" s="1"/>
  <c r="AD27" i="35" s="1"/>
  <c r="J21" i="35"/>
  <c r="C25" i="35"/>
  <c r="J25" i="35"/>
  <c r="D21" i="35"/>
  <c r="K21" i="35" s="1"/>
  <c r="J29" i="35"/>
  <c r="K29" i="35" s="1"/>
  <c r="I29" i="35"/>
  <c r="J27" i="35"/>
  <c r="J23" i="35"/>
  <c r="G27" i="35"/>
  <c r="I21" i="35"/>
  <c r="C23" i="35"/>
  <c r="C29" i="35"/>
  <c r="E29" i="35" s="1"/>
  <c r="F29" i="35" s="1"/>
  <c r="AD29" i="35" s="1"/>
  <c r="G25" i="35"/>
  <c r="C21" i="35"/>
  <c r="E21" i="35" s="1"/>
  <c r="F21" i="35" s="1"/>
  <c r="AD21" i="35" s="1"/>
  <c r="G23" i="35"/>
  <c r="G29" i="35"/>
  <c r="D25" i="35"/>
  <c r="K25" i="35" s="1"/>
  <c r="G21" i="35"/>
  <c r="D27" i="35"/>
  <c r="K27" i="35" s="1"/>
  <c r="I25" i="35"/>
  <c r="I27" i="35"/>
  <c r="T21" i="25"/>
  <c r="T22" i="25" s="1"/>
  <c r="S21" i="25"/>
  <c r="S22" i="25" s="1"/>
  <c r="R21" i="25"/>
  <c r="R22" i="25" s="1"/>
  <c r="Q21" i="25"/>
  <c r="Q22" i="25" s="1"/>
  <c r="AB21" i="25"/>
  <c r="AB22" i="25" s="1"/>
  <c r="P21" i="25"/>
  <c r="P22" i="25" s="1"/>
  <c r="Z21" i="25"/>
  <c r="Z22" i="25" s="1"/>
  <c r="N21" i="25"/>
  <c r="Y21" i="25"/>
  <c r="Y22" i="25" s="1"/>
  <c r="X21" i="25"/>
  <c r="X22" i="25" s="1"/>
  <c r="W21" i="25"/>
  <c r="W22" i="25" s="1"/>
  <c r="AA21" i="25"/>
  <c r="AA22" i="25" s="1"/>
  <c r="U21" i="25"/>
  <c r="U22" i="25" s="1"/>
  <c r="O21" i="25"/>
  <c r="O22" i="25" s="1"/>
  <c r="V21" i="25"/>
  <c r="V22" i="25" s="1"/>
  <c r="E27" i="25"/>
  <c r="F27" i="25" s="1"/>
  <c r="AD27" i="25" s="1"/>
  <c r="AE26" i="33"/>
  <c r="AD26" i="33"/>
  <c r="AE22" i="27"/>
  <c r="AD22" i="27"/>
  <c r="AA29" i="31"/>
  <c r="O29" i="31"/>
  <c r="U29" i="31"/>
  <c r="T29" i="31"/>
  <c r="S29" i="31"/>
  <c r="AB29" i="31"/>
  <c r="N29" i="31"/>
  <c r="V29" i="31"/>
  <c r="R29" i="31"/>
  <c r="Q29" i="31"/>
  <c r="P29" i="31"/>
  <c r="Z29" i="31"/>
  <c r="Y29" i="31"/>
  <c r="X29" i="31"/>
  <c r="W29" i="31"/>
  <c r="S25" i="32"/>
  <c r="S26" i="32" s="1"/>
  <c r="R25" i="32"/>
  <c r="R26" i="32" s="1"/>
  <c r="Q25" i="32"/>
  <c r="Q26" i="32" s="1"/>
  <c r="AB25" i="32"/>
  <c r="AB26" i="32" s="1"/>
  <c r="P25" i="32"/>
  <c r="P26" i="32" s="1"/>
  <c r="T25" i="32"/>
  <c r="T26" i="32" s="1"/>
  <c r="O25" i="32"/>
  <c r="O26" i="32" s="1"/>
  <c r="X25" i="32"/>
  <c r="X26" i="32" s="1"/>
  <c r="W25" i="32"/>
  <c r="W26" i="32" s="1"/>
  <c r="V25" i="32"/>
  <c r="V26" i="32" s="1"/>
  <c r="U25" i="32"/>
  <c r="U26" i="32" s="1"/>
  <c r="N25" i="32"/>
  <c r="Z25" i="32"/>
  <c r="Z26" i="32" s="1"/>
  <c r="AA25" i="32"/>
  <c r="AA26" i="32" s="1"/>
  <c r="Y25" i="32"/>
  <c r="Y26" i="32" s="1"/>
  <c r="Z25" i="31"/>
  <c r="Z26" i="31" s="1"/>
  <c r="N25" i="31"/>
  <c r="Y25" i="31"/>
  <c r="Y26" i="31" s="1"/>
  <c r="T25" i="31"/>
  <c r="T26" i="31" s="1"/>
  <c r="AB25" i="31"/>
  <c r="AB26" i="31" s="1"/>
  <c r="AA25" i="31"/>
  <c r="AA26" i="31" s="1"/>
  <c r="X25" i="31"/>
  <c r="X26" i="31" s="1"/>
  <c r="W25" i="31"/>
  <c r="W26" i="31" s="1"/>
  <c r="R25" i="31"/>
  <c r="R26" i="31" s="1"/>
  <c r="V25" i="31"/>
  <c r="V26" i="31" s="1"/>
  <c r="Q25" i="31"/>
  <c r="Q26" i="31" s="1"/>
  <c r="P25" i="31"/>
  <c r="P26" i="31" s="1"/>
  <c r="O25" i="31"/>
  <c r="O26" i="31" s="1"/>
  <c r="U25" i="31"/>
  <c r="U26" i="31" s="1"/>
  <c r="S25" i="31"/>
  <c r="S26" i="31" s="1"/>
  <c r="K25" i="31"/>
  <c r="F29" i="25"/>
  <c r="AD29" i="25" s="1"/>
  <c r="H23" i="33"/>
  <c r="E27" i="32"/>
  <c r="F27" i="32" s="1"/>
  <c r="AD27" i="32" s="1"/>
  <c r="K27" i="31"/>
  <c r="F21" i="31"/>
  <c r="AD21" i="31" s="1"/>
  <c r="H25" i="25"/>
  <c r="Q23" i="32"/>
  <c r="Q24" i="32" s="1"/>
  <c r="AB23" i="32"/>
  <c r="AB24" i="32" s="1"/>
  <c r="P23" i="32"/>
  <c r="P24" i="32" s="1"/>
  <c r="AA23" i="32"/>
  <c r="AA24" i="32" s="1"/>
  <c r="O23" i="32"/>
  <c r="O24" i="32" s="1"/>
  <c r="Z23" i="32"/>
  <c r="Z24" i="32" s="1"/>
  <c r="N23" i="32"/>
  <c r="Y23" i="32"/>
  <c r="Y24" i="32" s="1"/>
  <c r="W23" i="32"/>
  <c r="W24" i="32" s="1"/>
  <c r="V23" i="32"/>
  <c r="V24" i="32" s="1"/>
  <c r="R23" i="32"/>
  <c r="R24" i="32" s="1"/>
  <c r="T23" i="32"/>
  <c r="T24" i="32" s="1"/>
  <c r="S23" i="32"/>
  <c r="S24" i="32" s="1"/>
  <c r="X23" i="32"/>
  <c r="X24" i="32" s="1"/>
  <c r="U23" i="32"/>
  <c r="U24" i="32" s="1"/>
  <c r="K25" i="25"/>
  <c r="U27" i="32"/>
  <c r="U28" i="32" s="1"/>
  <c r="T27" i="32"/>
  <c r="T28" i="32" s="1"/>
  <c r="S27" i="32"/>
  <c r="S28" i="32" s="1"/>
  <c r="R27" i="32"/>
  <c r="R28" i="32" s="1"/>
  <c r="Z27" i="32"/>
  <c r="Z28" i="32" s="1"/>
  <c r="Y27" i="32"/>
  <c r="Y28" i="32" s="1"/>
  <c r="W27" i="32"/>
  <c r="W28" i="32" s="1"/>
  <c r="V27" i="32"/>
  <c r="V28" i="32" s="1"/>
  <c r="N27" i="32"/>
  <c r="Q27" i="32"/>
  <c r="Q28" i="32" s="1"/>
  <c r="O27" i="32"/>
  <c r="O28" i="32" s="1"/>
  <c r="AB27" i="32"/>
  <c r="AB28" i="32" s="1"/>
  <c r="AA27" i="32"/>
  <c r="AA28" i="32" s="1"/>
  <c r="X27" i="32"/>
  <c r="X28" i="32" s="1"/>
  <c r="P27" i="32"/>
  <c r="P28" i="32" s="1"/>
  <c r="W29" i="32"/>
  <c r="V29" i="32"/>
  <c r="U29" i="32"/>
  <c r="T29" i="32"/>
  <c r="P29" i="32"/>
  <c r="O29" i="32"/>
  <c r="AB29" i="32"/>
  <c r="X29" i="32"/>
  <c r="Y29" i="32"/>
  <c r="S29" i="32"/>
  <c r="R29" i="32"/>
  <c r="Q29" i="32"/>
  <c r="Z29" i="32"/>
  <c r="N29" i="32"/>
  <c r="AC29" i="32" s="1"/>
  <c r="AA29" i="32"/>
  <c r="K23" i="31"/>
  <c r="H27" i="31"/>
  <c r="AB29" i="25"/>
  <c r="P29" i="25"/>
  <c r="AA29" i="25"/>
  <c r="O29" i="25"/>
  <c r="Z29" i="25"/>
  <c r="N29" i="25"/>
  <c r="Y29" i="25"/>
  <c r="X29" i="25"/>
  <c r="V29" i="25"/>
  <c r="U29" i="25"/>
  <c r="T29" i="25"/>
  <c r="S29" i="25"/>
  <c r="W29" i="25"/>
  <c r="R29" i="25"/>
  <c r="Q29" i="25"/>
  <c r="X25" i="25"/>
  <c r="X26" i="25" s="1"/>
  <c r="W25" i="25"/>
  <c r="W26" i="25" s="1"/>
  <c r="V25" i="25"/>
  <c r="V26" i="25" s="1"/>
  <c r="U25" i="25"/>
  <c r="U26" i="25" s="1"/>
  <c r="T25" i="25"/>
  <c r="T26" i="25" s="1"/>
  <c r="R25" i="25"/>
  <c r="R26" i="25" s="1"/>
  <c r="Q25" i="25"/>
  <c r="Q26" i="25" s="1"/>
  <c r="AB25" i="25"/>
  <c r="AB26" i="25" s="1"/>
  <c r="P25" i="25"/>
  <c r="P26" i="25" s="1"/>
  <c r="AA25" i="25"/>
  <c r="AA26" i="25" s="1"/>
  <c r="O25" i="25"/>
  <c r="O26" i="25" s="1"/>
  <c r="Y25" i="25"/>
  <c r="Y26" i="25" s="1"/>
  <c r="S25" i="25"/>
  <c r="S26" i="25" s="1"/>
  <c r="N25" i="25"/>
  <c r="Z25" i="25"/>
  <c r="Z26" i="25" s="1"/>
  <c r="F25" i="32"/>
  <c r="AD25" i="32" s="1"/>
  <c r="F23" i="32"/>
  <c r="AD23" i="32" s="1"/>
  <c r="AC27" i="33"/>
  <c r="AC28" i="33" s="1"/>
  <c r="N28" i="33"/>
  <c r="E23" i="31"/>
  <c r="F23" i="31" s="1"/>
  <c r="AD23" i="31" s="1"/>
  <c r="AC29" i="33"/>
  <c r="Z27" i="25"/>
  <c r="Z28" i="25" s="1"/>
  <c r="N27" i="25"/>
  <c r="Y27" i="25"/>
  <c r="Y28" i="25" s="1"/>
  <c r="X27" i="25"/>
  <c r="X28" i="25" s="1"/>
  <c r="W27" i="25"/>
  <c r="W28" i="25" s="1"/>
  <c r="V27" i="25"/>
  <c r="V28" i="25" s="1"/>
  <c r="T27" i="25"/>
  <c r="T28" i="25" s="1"/>
  <c r="S27" i="25"/>
  <c r="S28" i="25" s="1"/>
  <c r="R27" i="25"/>
  <c r="R28" i="25" s="1"/>
  <c r="Q27" i="25"/>
  <c r="Q28" i="25" s="1"/>
  <c r="AA27" i="25"/>
  <c r="AA28" i="25" s="1"/>
  <c r="U27" i="25"/>
  <c r="U28" i="25" s="1"/>
  <c r="P27" i="25"/>
  <c r="P28" i="25" s="1"/>
  <c r="AB27" i="25"/>
  <c r="AB28" i="25" s="1"/>
  <c r="O27" i="25"/>
  <c r="O28" i="25" s="1"/>
  <c r="AC29" i="27"/>
  <c r="AE26" i="31"/>
  <c r="AD26" i="31"/>
  <c r="H23" i="32"/>
  <c r="H25" i="31"/>
  <c r="K21" i="31"/>
  <c r="V23" i="25"/>
  <c r="V24" i="25" s="1"/>
  <c r="U23" i="25"/>
  <c r="U24" i="25" s="1"/>
  <c r="T23" i="25"/>
  <c r="T24" i="25" s="1"/>
  <c r="S23" i="25"/>
  <c r="S24" i="25" s="1"/>
  <c r="R23" i="25"/>
  <c r="R24" i="25" s="1"/>
  <c r="AB23" i="25"/>
  <c r="AB24" i="25" s="1"/>
  <c r="P23" i="25"/>
  <c r="P24" i="25" s="1"/>
  <c r="AA23" i="25"/>
  <c r="AA24" i="25" s="1"/>
  <c r="O23" i="25"/>
  <c r="O24" i="25" s="1"/>
  <c r="Z23" i="25"/>
  <c r="Z24" i="25" s="1"/>
  <c r="N23" i="25"/>
  <c r="Y23" i="25"/>
  <c r="Y24" i="25" s="1"/>
  <c r="W23" i="25"/>
  <c r="W24" i="25" s="1"/>
  <c r="Q23" i="25"/>
  <c r="Q24" i="25" s="1"/>
  <c r="X23" i="25"/>
  <c r="X24" i="25" s="1"/>
  <c r="H23" i="25"/>
  <c r="N24" i="27"/>
  <c r="AC23" i="27"/>
  <c r="AC24" i="27" s="1"/>
  <c r="AC25" i="27"/>
  <c r="AC26" i="27" s="1"/>
  <c r="N26" i="27"/>
  <c r="N22" i="27"/>
  <c r="AC21" i="27"/>
  <c r="AC22" i="27" s="1"/>
  <c r="C114" i="23"/>
  <c r="C120" i="23"/>
  <c r="C54" i="23"/>
  <c r="C107" i="23"/>
  <c r="C52" i="23"/>
  <c r="C103" i="23"/>
  <c r="C105" i="23"/>
  <c r="C116" i="23"/>
  <c r="C118" i="23"/>
  <c r="C122" i="23"/>
  <c r="C50" i="23"/>
  <c r="C109" i="23"/>
  <c r="C56" i="23"/>
  <c r="C48" i="23"/>
  <c r="C111" i="23"/>
  <c r="C123" i="23" l="1"/>
  <c r="C112" i="23"/>
  <c r="C57" i="23"/>
  <c r="E23" i="35"/>
  <c r="F23" i="35" s="1"/>
  <c r="AD23" i="35" s="1"/>
  <c r="X23" i="35"/>
  <c r="X24" i="35" s="1"/>
  <c r="W23" i="35"/>
  <c r="W24" i="35" s="1"/>
  <c r="U23" i="35"/>
  <c r="U24" i="35" s="1"/>
  <c r="S23" i="35"/>
  <c r="S24" i="35" s="1"/>
  <c r="R23" i="35"/>
  <c r="R24" i="35" s="1"/>
  <c r="Q23" i="35"/>
  <c r="Q24" i="35" s="1"/>
  <c r="AB23" i="35"/>
  <c r="AB24" i="35" s="1"/>
  <c r="P23" i="35"/>
  <c r="P24" i="35" s="1"/>
  <c r="AA23" i="35"/>
  <c r="AA24" i="35" s="1"/>
  <c r="O23" i="35"/>
  <c r="O24" i="35" s="1"/>
  <c r="Z23" i="35"/>
  <c r="Z24" i="35" s="1"/>
  <c r="N23" i="35"/>
  <c r="Y23" i="35"/>
  <c r="Y24" i="35" s="1"/>
  <c r="V23" i="35"/>
  <c r="V24" i="35" s="1"/>
  <c r="T23" i="35"/>
  <c r="T24" i="35" s="1"/>
  <c r="F25" i="30"/>
  <c r="AD25" i="30" s="1"/>
  <c r="H23" i="30"/>
  <c r="AE22" i="25"/>
  <c r="AD22" i="25"/>
  <c r="AC29" i="25"/>
  <c r="N26" i="32"/>
  <c r="AC25" i="32"/>
  <c r="AC26" i="32" s="1"/>
  <c r="Q27" i="35"/>
  <c r="Q28" i="35" s="1"/>
  <c r="AB27" i="35"/>
  <c r="AB28" i="35" s="1"/>
  <c r="P27" i="35"/>
  <c r="P28" i="35" s="1"/>
  <c r="AA27" i="35"/>
  <c r="AA28" i="35" s="1"/>
  <c r="O27" i="35"/>
  <c r="O28" i="35" s="1"/>
  <c r="Z27" i="35"/>
  <c r="Z28" i="35" s="1"/>
  <c r="N27" i="35"/>
  <c r="Y27" i="35"/>
  <c r="Y28" i="35" s="1"/>
  <c r="X27" i="35"/>
  <c r="X28" i="35" s="1"/>
  <c r="W27" i="35"/>
  <c r="W28" i="35" s="1"/>
  <c r="V27" i="35"/>
  <c r="V28" i="35" s="1"/>
  <c r="U27" i="35"/>
  <c r="U28" i="35" s="1"/>
  <c r="T27" i="35"/>
  <c r="T28" i="35" s="1"/>
  <c r="S27" i="35"/>
  <c r="S28" i="35" s="1"/>
  <c r="R27" i="35"/>
  <c r="R28" i="35" s="1"/>
  <c r="H27" i="35"/>
  <c r="AB29" i="34"/>
  <c r="P29" i="34"/>
  <c r="AA29" i="34"/>
  <c r="O29" i="34"/>
  <c r="Z29" i="34"/>
  <c r="N29" i="34"/>
  <c r="Y29" i="34"/>
  <c r="X29" i="34"/>
  <c r="R29" i="34"/>
  <c r="Q29" i="34"/>
  <c r="V29" i="34"/>
  <c r="U29" i="34"/>
  <c r="T29" i="34"/>
  <c r="S29" i="34"/>
  <c r="W29" i="34"/>
  <c r="E23" i="34"/>
  <c r="F23" i="34" s="1"/>
  <c r="AD23" i="34" s="1"/>
  <c r="R29" i="30"/>
  <c r="Q29" i="30"/>
  <c r="W29" i="30"/>
  <c r="T29" i="30"/>
  <c r="S29" i="30"/>
  <c r="P29" i="30"/>
  <c r="O29" i="30"/>
  <c r="N29" i="30"/>
  <c r="AA29" i="30"/>
  <c r="Z29" i="30"/>
  <c r="Y29" i="30"/>
  <c r="X29" i="30"/>
  <c r="V29" i="30"/>
  <c r="AB29" i="30"/>
  <c r="U29" i="30"/>
  <c r="H23" i="31"/>
  <c r="V21" i="35"/>
  <c r="V22" i="35" s="1"/>
  <c r="U21" i="35"/>
  <c r="U22" i="35" s="1"/>
  <c r="S21" i="35"/>
  <c r="S22" i="35" s="1"/>
  <c r="Q21" i="35"/>
  <c r="Q22" i="35" s="1"/>
  <c r="AB21" i="35"/>
  <c r="AB22" i="35" s="1"/>
  <c r="P21" i="35"/>
  <c r="P22" i="35" s="1"/>
  <c r="AA21" i="35"/>
  <c r="AA22" i="35" s="1"/>
  <c r="O21" i="35"/>
  <c r="O22" i="35" s="1"/>
  <c r="Z21" i="35"/>
  <c r="Z22" i="35" s="1"/>
  <c r="N21" i="35"/>
  <c r="Y21" i="35"/>
  <c r="Y22" i="35" s="1"/>
  <c r="X21" i="35"/>
  <c r="X22" i="35" s="1"/>
  <c r="W21" i="35"/>
  <c r="W22" i="35" s="1"/>
  <c r="T21" i="35"/>
  <c r="T22" i="35" s="1"/>
  <c r="R21" i="35"/>
  <c r="R22" i="35" s="1"/>
  <c r="X23" i="30"/>
  <c r="X24" i="30" s="1"/>
  <c r="W23" i="30"/>
  <c r="W24" i="30" s="1"/>
  <c r="AB23" i="30"/>
  <c r="AB24" i="30" s="1"/>
  <c r="N23" i="30"/>
  <c r="AA23" i="30"/>
  <c r="AA24" i="30" s="1"/>
  <c r="Z23" i="30"/>
  <c r="Z24" i="30" s="1"/>
  <c r="Y23" i="30"/>
  <c r="Y24" i="30" s="1"/>
  <c r="V23" i="30"/>
  <c r="V24" i="30" s="1"/>
  <c r="R23" i="30"/>
  <c r="R24" i="30" s="1"/>
  <c r="Q23" i="30"/>
  <c r="Q24" i="30" s="1"/>
  <c r="P23" i="30"/>
  <c r="P24" i="30" s="1"/>
  <c r="O23" i="30"/>
  <c r="O24" i="30" s="1"/>
  <c r="S23" i="30"/>
  <c r="S24" i="30" s="1"/>
  <c r="U23" i="30"/>
  <c r="U24" i="30" s="1"/>
  <c r="T23" i="30"/>
  <c r="T24" i="30" s="1"/>
  <c r="N28" i="25"/>
  <c r="AC27" i="25"/>
  <c r="AC28" i="25" s="1"/>
  <c r="AC25" i="25"/>
  <c r="AC26" i="25" s="1"/>
  <c r="N26" i="25"/>
  <c r="AE28" i="32"/>
  <c r="AD28" i="32"/>
  <c r="Z25" i="35"/>
  <c r="Z26" i="35" s="1"/>
  <c r="N25" i="35"/>
  <c r="Y25" i="35"/>
  <c r="Y26" i="35" s="1"/>
  <c r="X25" i="35"/>
  <c r="X26" i="35" s="1"/>
  <c r="W25" i="35"/>
  <c r="W26" i="35" s="1"/>
  <c r="U25" i="35"/>
  <c r="U26" i="35" s="1"/>
  <c r="T25" i="35"/>
  <c r="T26" i="35" s="1"/>
  <c r="S25" i="35"/>
  <c r="S26" i="35" s="1"/>
  <c r="R25" i="35"/>
  <c r="R26" i="35" s="1"/>
  <c r="Q25" i="35"/>
  <c r="Q26" i="35" s="1"/>
  <c r="AB25" i="35"/>
  <c r="AB26" i="35" s="1"/>
  <c r="P25" i="35"/>
  <c r="P26" i="35" s="1"/>
  <c r="O25" i="35"/>
  <c r="O26" i="35" s="1"/>
  <c r="V25" i="35"/>
  <c r="V26" i="35" s="1"/>
  <c r="AA25" i="35"/>
  <c r="AA26" i="35" s="1"/>
  <c r="N24" i="31"/>
  <c r="AC23" i="31"/>
  <c r="AC24" i="31" s="1"/>
  <c r="V23" i="34"/>
  <c r="V24" i="34" s="1"/>
  <c r="T23" i="34"/>
  <c r="T24" i="34" s="1"/>
  <c r="S23" i="34"/>
  <c r="S24" i="34" s="1"/>
  <c r="R23" i="34"/>
  <c r="R24" i="34" s="1"/>
  <c r="X23" i="34"/>
  <c r="X24" i="34" s="1"/>
  <c r="W23" i="34"/>
  <c r="W24" i="34" s="1"/>
  <c r="U23" i="34"/>
  <c r="U24" i="34" s="1"/>
  <c r="Q23" i="34"/>
  <c r="Q24" i="34" s="1"/>
  <c r="P23" i="34"/>
  <c r="P24" i="34" s="1"/>
  <c r="AB23" i="34"/>
  <c r="AB24" i="34" s="1"/>
  <c r="AA23" i="34"/>
  <c r="AA24" i="34" s="1"/>
  <c r="Z23" i="34"/>
  <c r="Z24" i="34" s="1"/>
  <c r="Y23" i="34"/>
  <c r="Y24" i="34" s="1"/>
  <c r="O23" i="34"/>
  <c r="O24" i="34" s="1"/>
  <c r="N23" i="34"/>
  <c r="K21" i="34"/>
  <c r="K23" i="30"/>
  <c r="AD28" i="31"/>
  <c r="AE28" i="31"/>
  <c r="AB27" i="30"/>
  <c r="AB28" i="30" s="1"/>
  <c r="P27" i="30"/>
  <c r="P28" i="30" s="1"/>
  <c r="AA27" i="30"/>
  <c r="AA28" i="30" s="1"/>
  <c r="O27" i="30"/>
  <c r="O28" i="30" s="1"/>
  <c r="V27" i="30"/>
  <c r="V28" i="30" s="1"/>
  <c r="U27" i="30"/>
  <c r="U28" i="30" s="1"/>
  <c r="T27" i="30"/>
  <c r="T28" i="30" s="1"/>
  <c r="S27" i="30"/>
  <c r="S28" i="30" s="1"/>
  <c r="R27" i="30"/>
  <c r="R28" i="30" s="1"/>
  <c r="Y27" i="30"/>
  <c r="Y28" i="30" s="1"/>
  <c r="X27" i="30"/>
  <c r="X28" i="30" s="1"/>
  <c r="W27" i="30"/>
  <c r="W28" i="30" s="1"/>
  <c r="Q27" i="30"/>
  <c r="Q28" i="30" s="1"/>
  <c r="N27" i="30"/>
  <c r="Z27" i="30"/>
  <c r="Z28" i="30" s="1"/>
  <c r="K25" i="30"/>
  <c r="AE22" i="32"/>
  <c r="AD22" i="32"/>
  <c r="H29" i="34"/>
  <c r="N24" i="25"/>
  <c r="AC23" i="25"/>
  <c r="AC24" i="25" s="1"/>
  <c r="H27" i="32"/>
  <c r="H21" i="35"/>
  <c r="S29" i="35"/>
  <c r="R29" i="35"/>
  <c r="Q29" i="35"/>
  <c r="AB29" i="35"/>
  <c r="P29" i="35"/>
  <c r="AA29" i="35"/>
  <c r="O29" i="35"/>
  <c r="Z29" i="35"/>
  <c r="N29" i="35"/>
  <c r="AC29" i="35" s="1"/>
  <c r="Y29" i="35"/>
  <c r="X29" i="35"/>
  <c r="W29" i="35"/>
  <c r="V29" i="35"/>
  <c r="U29" i="35"/>
  <c r="T29" i="35"/>
  <c r="X25" i="34"/>
  <c r="X26" i="34" s="1"/>
  <c r="V25" i="34"/>
  <c r="V26" i="34" s="1"/>
  <c r="U25" i="34"/>
  <c r="U26" i="34" s="1"/>
  <c r="T25" i="34"/>
  <c r="T26" i="34" s="1"/>
  <c r="N25" i="34"/>
  <c r="AB25" i="34"/>
  <c r="AB26" i="34" s="1"/>
  <c r="AA25" i="34"/>
  <c r="AA26" i="34" s="1"/>
  <c r="Z25" i="34"/>
  <c r="Z26" i="34" s="1"/>
  <c r="Q25" i="34"/>
  <c r="Q26" i="34" s="1"/>
  <c r="P25" i="34"/>
  <c r="P26" i="34" s="1"/>
  <c r="O25" i="34"/>
  <c r="O26" i="34" s="1"/>
  <c r="W25" i="34"/>
  <c r="W26" i="34" s="1"/>
  <c r="S25" i="34"/>
  <c r="S26" i="34" s="1"/>
  <c r="R25" i="34"/>
  <c r="R26" i="34" s="1"/>
  <c r="Y25" i="34"/>
  <c r="Y26" i="34" s="1"/>
  <c r="Z25" i="30"/>
  <c r="Z26" i="30" s="1"/>
  <c r="N25" i="30"/>
  <c r="Y25" i="30"/>
  <c r="Y26" i="30" s="1"/>
  <c r="X25" i="30"/>
  <c r="X26" i="30" s="1"/>
  <c r="W25" i="30"/>
  <c r="W26" i="30" s="1"/>
  <c r="V25" i="30"/>
  <c r="V26" i="30" s="1"/>
  <c r="U25" i="30"/>
  <c r="U26" i="30" s="1"/>
  <c r="T25" i="30"/>
  <c r="T26" i="30" s="1"/>
  <c r="S25" i="30"/>
  <c r="S26" i="30" s="1"/>
  <c r="R25" i="30"/>
  <c r="R26" i="30" s="1"/>
  <c r="Q25" i="30"/>
  <c r="Q26" i="30" s="1"/>
  <c r="P25" i="30"/>
  <c r="P26" i="30" s="1"/>
  <c r="O25" i="30"/>
  <c r="O26" i="30" s="1"/>
  <c r="AA25" i="30"/>
  <c r="AA26" i="30" s="1"/>
  <c r="AB25" i="30"/>
  <c r="AB26" i="30" s="1"/>
  <c r="N22" i="31"/>
  <c r="AC21" i="31"/>
  <c r="AC22" i="31" s="1"/>
  <c r="H21" i="31"/>
  <c r="N22" i="25"/>
  <c r="AC21" i="25"/>
  <c r="AC22" i="25" s="1"/>
  <c r="T21" i="34"/>
  <c r="T22" i="34" s="1"/>
  <c r="R21" i="34"/>
  <c r="R22" i="34" s="1"/>
  <c r="Q21" i="34"/>
  <c r="Q22" i="34" s="1"/>
  <c r="AB21" i="34"/>
  <c r="AB22" i="34" s="1"/>
  <c r="P21" i="34"/>
  <c r="P22" i="34" s="1"/>
  <c r="N21" i="34"/>
  <c r="AA21" i="34"/>
  <c r="AA22" i="34" s="1"/>
  <c r="V21" i="34"/>
  <c r="V22" i="34" s="1"/>
  <c r="U21" i="34"/>
  <c r="U22" i="34" s="1"/>
  <c r="S21" i="34"/>
  <c r="S22" i="34" s="1"/>
  <c r="O21" i="34"/>
  <c r="O22" i="34" s="1"/>
  <c r="W21" i="34"/>
  <c r="W22" i="34" s="1"/>
  <c r="Y21" i="34"/>
  <c r="Y22" i="34" s="1"/>
  <c r="Z21" i="34"/>
  <c r="Z22" i="34" s="1"/>
  <c r="X21" i="34"/>
  <c r="X22" i="34" s="1"/>
  <c r="H25" i="32"/>
  <c r="AE26" i="25"/>
  <c r="AD26" i="25"/>
  <c r="K27" i="30"/>
  <c r="F21" i="30"/>
  <c r="AD21" i="30" s="1"/>
  <c r="AE24" i="31"/>
  <c r="AD24" i="31"/>
  <c r="N28" i="32"/>
  <c r="AC27" i="32"/>
  <c r="AC28" i="32" s="1"/>
  <c r="H29" i="35"/>
  <c r="F21" i="34"/>
  <c r="AD21" i="34" s="1"/>
  <c r="N22" i="32"/>
  <c r="AC21" i="32"/>
  <c r="AC22" i="32" s="1"/>
  <c r="H27" i="25"/>
  <c r="V21" i="30"/>
  <c r="V22" i="30" s="1"/>
  <c r="U21" i="30"/>
  <c r="U22" i="30" s="1"/>
  <c r="T21" i="30"/>
  <c r="T22" i="30" s="1"/>
  <c r="S21" i="30"/>
  <c r="S22" i="30" s="1"/>
  <c r="R21" i="30"/>
  <c r="R22" i="30" s="1"/>
  <c r="W21" i="30"/>
  <c r="W22" i="30" s="1"/>
  <c r="Q21" i="30"/>
  <c r="Q22" i="30" s="1"/>
  <c r="P21" i="30"/>
  <c r="P22" i="30" s="1"/>
  <c r="O21" i="30"/>
  <c r="O22" i="30" s="1"/>
  <c r="N21" i="30"/>
  <c r="AA21" i="30"/>
  <c r="AA22" i="30" s="1"/>
  <c r="X21" i="30"/>
  <c r="X22" i="30" s="1"/>
  <c r="Y21" i="30"/>
  <c r="Y22" i="30" s="1"/>
  <c r="AB21" i="30"/>
  <c r="AB22" i="30" s="1"/>
  <c r="Z21" i="30"/>
  <c r="Z22" i="30" s="1"/>
  <c r="K21" i="30"/>
  <c r="AC23" i="32"/>
  <c r="AC24" i="32" s="1"/>
  <c r="N24" i="32"/>
  <c r="AD22" i="31"/>
  <c r="AE22" i="31"/>
  <c r="H23" i="35"/>
  <c r="H23" i="34"/>
  <c r="H21" i="34"/>
  <c r="F29" i="30"/>
  <c r="AD29" i="30" s="1"/>
  <c r="N26" i="31"/>
  <c r="AC25" i="31"/>
  <c r="AC26" i="31" s="1"/>
  <c r="AE22" i="35"/>
  <c r="AD22" i="35"/>
  <c r="E25" i="35"/>
  <c r="F25" i="35" s="1"/>
  <c r="AD25" i="35" s="1"/>
  <c r="E25" i="34"/>
  <c r="F25" i="34" s="1"/>
  <c r="AD25" i="34" s="1"/>
  <c r="H25" i="34"/>
  <c r="AC27" i="31"/>
  <c r="AC28" i="31" s="1"/>
  <c r="N28" i="31"/>
  <c r="H21" i="30"/>
  <c r="AE26" i="32"/>
  <c r="AD26" i="32"/>
  <c r="AE28" i="35"/>
  <c r="AD28" i="35"/>
  <c r="AE24" i="30"/>
  <c r="AD24" i="30"/>
  <c r="AE24" i="32"/>
  <c r="AD24" i="32"/>
  <c r="AC29" i="31"/>
  <c r="AE28" i="25"/>
  <c r="AD28" i="25"/>
  <c r="Z27" i="34"/>
  <c r="Z28" i="34" s="1"/>
  <c r="N27" i="34"/>
  <c r="Y27" i="34"/>
  <c r="Y28" i="34" s="1"/>
  <c r="X27" i="34"/>
  <c r="X28" i="34" s="1"/>
  <c r="W27" i="34"/>
  <c r="W28" i="34" s="1"/>
  <c r="V27" i="34"/>
  <c r="V28" i="34" s="1"/>
  <c r="T27" i="34"/>
  <c r="T28" i="34" s="1"/>
  <c r="S27" i="34"/>
  <c r="S28" i="34" s="1"/>
  <c r="R27" i="34"/>
  <c r="R28" i="34" s="1"/>
  <c r="Q27" i="34"/>
  <c r="Q28" i="34" s="1"/>
  <c r="P27" i="34"/>
  <c r="P28" i="34" s="1"/>
  <c r="AB27" i="34"/>
  <c r="AB28" i="34" s="1"/>
  <c r="AA27" i="34"/>
  <c r="AA28" i="34" s="1"/>
  <c r="U27" i="34"/>
  <c r="U28" i="34" s="1"/>
  <c r="O27" i="34"/>
  <c r="O28" i="34" s="1"/>
  <c r="E27" i="34"/>
  <c r="F27" i="34" s="1"/>
  <c r="AD27" i="34" s="1"/>
  <c r="E27" i="30"/>
  <c r="F27" i="30" s="1"/>
  <c r="AD27" i="30" s="1"/>
  <c r="AC27" i="35" l="1"/>
  <c r="AC28" i="35" s="1"/>
  <c r="N28" i="35"/>
  <c r="AE26" i="34"/>
  <c r="AD26" i="34"/>
  <c r="AE22" i="34"/>
  <c r="AD22" i="34"/>
  <c r="AC29" i="30"/>
  <c r="N22" i="30"/>
  <c r="AC21" i="30"/>
  <c r="AC22" i="30" s="1"/>
  <c r="AE26" i="35"/>
  <c r="AD26" i="35"/>
  <c r="AC25" i="34"/>
  <c r="AC26" i="34" s="1"/>
  <c r="N26" i="34"/>
  <c r="AE28" i="30"/>
  <c r="AD28" i="30"/>
  <c r="H27" i="34"/>
  <c r="N24" i="34"/>
  <c r="AC23" i="34"/>
  <c r="AC24" i="34" s="1"/>
  <c r="N22" i="35"/>
  <c r="AC21" i="35"/>
  <c r="AC22" i="35" s="1"/>
  <c r="H29" i="30"/>
  <c r="N28" i="34"/>
  <c r="AC27" i="34"/>
  <c r="AC28" i="34" s="1"/>
  <c r="N24" i="35"/>
  <c r="AC23" i="35"/>
  <c r="AC24" i="35" s="1"/>
  <c r="AE24" i="35"/>
  <c r="AD24" i="35"/>
  <c r="N28" i="30"/>
  <c r="AC27" i="30"/>
  <c r="AC28" i="30" s="1"/>
  <c r="H25" i="35"/>
  <c r="N24" i="30"/>
  <c r="AC23" i="30"/>
  <c r="AC24" i="30" s="1"/>
  <c r="AE26" i="30"/>
  <c r="AD26" i="30"/>
  <c r="AE28" i="34"/>
  <c r="AD28" i="34"/>
  <c r="AE22" i="30"/>
  <c r="AD22" i="30"/>
  <c r="AC29" i="34"/>
  <c r="AC25" i="30"/>
  <c r="AC26" i="30" s="1"/>
  <c r="N26" i="30"/>
  <c r="H27" i="30"/>
  <c r="H25" i="30"/>
  <c r="AC21" i="34"/>
  <c r="AC22" i="34" s="1"/>
  <c r="N22" i="34"/>
  <c r="N26" i="35"/>
  <c r="AC25" i="35"/>
  <c r="AC26" i="35" s="1"/>
  <c r="AE24" i="34"/>
  <c r="AD24" i="34"/>
</calcChain>
</file>

<file path=xl/sharedStrings.xml><?xml version="1.0" encoding="utf-8"?>
<sst xmlns="http://schemas.openxmlformats.org/spreadsheetml/2006/main" count="4581" uniqueCount="580">
  <si>
    <t>Timesheet</t>
  </si>
  <si>
    <t>All days must add up to 7/8 etc hours depending on the contracted hours per week</t>
  </si>
  <si>
    <t>Name:</t>
  </si>
  <si>
    <t xml:space="preserve">Month: </t>
  </si>
  <si>
    <t>Year:</t>
  </si>
  <si>
    <t>Date</t>
  </si>
  <si>
    <t>Total</t>
  </si>
  <si>
    <t>Notes</t>
  </si>
  <si>
    <t>Day</t>
  </si>
  <si>
    <t>Sun</t>
  </si>
  <si>
    <t>Mon</t>
  </si>
  <si>
    <t>Tue</t>
  </si>
  <si>
    <t>Wed</t>
  </si>
  <si>
    <t>Thu</t>
  </si>
  <si>
    <t>Fri</t>
  </si>
  <si>
    <t>Sat</t>
  </si>
  <si>
    <t>EU-Projects</t>
  </si>
  <si>
    <t>Internal or Other Projects</t>
  </si>
  <si>
    <t xml:space="preserve">Absences </t>
  </si>
  <si>
    <t>Annual Leave/Public Holidays</t>
  </si>
  <si>
    <t>Special Leave</t>
  </si>
  <si>
    <t>Illness</t>
  </si>
  <si>
    <t>Signed:</t>
  </si>
  <si>
    <t>Approved:</t>
  </si>
  <si>
    <t>February</t>
  </si>
  <si>
    <t>Internal and National Projects</t>
  </si>
  <si>
    <t>March</t>
  </si>
  <si>
    <t>April</t>
  </si>
  <si>
    <t>May</t>
  </si>
  <si>
    <t>June</t>
  </si>
  <si>
    <t>July</t>
  </si>
  <si>
    <t>August</t>
  </si>
  <si>
    <t>September</t>
  </si>
  <si>
    <t>October</t>
  </si>
  <si>
    <t>November</t>
  </si>
  <si>
    <t>December</t>
  </si>
  <si>
    <t>General Training</t>
  </si>
  <si>
    <t>%</t>
  </si>
  <si>
    <t>TOTAL Productive Hours</t>
  </si>
  <si>
    <t>Other</t>
  </si>
  <si>
    <t>PM</t>
  </si>
  <si>
    <t>WP &lt;insert&gt;</t>
  </si>
  <si>
    <t>Total Productive hrs cross check</t>
  </si>
  <si>
    <t>Gross Salary</t>
  </si>
  <si>
    <t>ER PRSI</t>
  </si>
  <si>
    <t>Total Salary Costs</t>
  </si>
  <si>
    <t>hrs</t>
  </si>
  <si>
    <t>EUR</t>
  </si>
  <si>
    <t>TOTAL hrs</t>
  </si>
  <si>
    <t>TOTAL EUR</t>
  </si>
  <si>
    <t>Difference</t>
  </si>
  <si>
    <t>Activities:</t>
  </si>
  <si>
    <t>Activity</t>
  </si>
  <si>
    <t>WP</t>
  </si>
  <si>
    <t>Personnel category</t>
  </si>
  <si>
    <t>Senior Staff</t>
  </si>
  <si>
    <t>Principal Investigator</t>
  </si>
  <si>
    <t>Post doc</t>
  </si>
  <si>
    <t>Student</t>
  </si>
  <si>
    <t>Personnel Category:</t>
  </si>
  <si>
    <t xml:space="preserve">Number of hours per week 
(according to the employment contract): </t>
  </si>
  <si>
    <t>Note:</t>
  </si>
  <si>
    <t>% of total</t>
  </si>
  <si>
    <t>prod. hrs</t>
  </si>
  <si>
    <t>Date:</t>
  </si>
  <si>
    <t>Timesheets must be approved by all budget holders, where</t>
  </si>
  <si>
    <t>SUMMARY</t>
  </si>
  <si>
    <t>Total Cost as per timesheets</t>
  </si>
  <si>
    <t>Total Cost as per trans. listing</t>
  </si>
  <si>
    <t>EU-Projects Summary</t>
  </si>
  <si>
    <t>January</t>
  </si>
  <si>
    <t>Productive hours cross check:</t>
  </si>
  <si>
    <t>NUID-UCD</t>
  </si>
  <si>
    <t>Technician</t>
  </si>
  <si>
    <t>Comment</t>
  </si>
  <si>
    <t>Stipend</t>
  </si>
  <si>
    <t>Students fees</t>
  </si>
  <si>
    <t>Avg working hours per month:</t>
  </si>
  <si>
    <t>Bank holiday / UCD Closed</t>
  </si>
  <si>
    <t xml:space="preserve">Horizon 2020 </t>
  </si>
  <si>
    <t xml:space="preserve">Instructions for completion of Timesheets </t>
  </si>
  <si>
    <t>Basic &amp; recurring information should be recorded in the January sheet only. This detail will automatically copy into all subsequent months:</t>
  </si>
  <si>
    <t>The remaining information should be entered into each individual monthly timesheet:</t>
  </si>
  <si>
    <t xml:space="preserve">Staff are ordinarily expected to work their standard contracted weekly hours and record the daily breakdown of activity accurately. </t>
  </si>
  <si>
    <t xml:space="preserve"> and 3 hours against ‘Non-EC Activities’.</t>
  </si>
  <si>
    <t>Example: If a researcher ordinarily records a total of 8 hours a day and s/he spends 5 hours working on an EC project and 3 hours on teaching, then 5 hours should be recorded against the EC project</t>
  </si>
  <si>
    <t>Staff who are not full time on an EC project must ensure that days of travel to meetings associated with the EC project are accurately reflected on the timesheet for that month.</t>
  </si>
  <si>
    <t>If any further assistance is required please contact rfo@ucd.ie</t>
  </si>
  <si>
    <t>Notes:</t>
  </si>
  <si>
    <t>Where staff are involved in more than one Work Package on the same project, mutliple lines should be created for that project corresponding to each WP number.</t>
  </si>
  <si>
    <t>FTE:</t>
  </si>
  <si>
    <t>[Insert screenshot from CoreHR confirming multiplier here]</t>
  </si>
  <si>
    <t>HORIZON 2020 CALCULATION</t>
  </si>
  <si>
    <t>Hours:</t>
  </si>
  <si>
    <t>Cost:</t>
  </si>
  <si>
    <t>Fixed Annual Productive Hours (1,720)</t>
  </si>
  <si>
    <t>Hourly Rate</t>
  </si>
  <si>
    <t>Project 1: Fixed Productive Hrs</t>
  </si>
  <si>
    <t>Project 1: Cost to claim</t>
  </si>
  <si>
    <t>Project 2: Fixed Productive Hrs</t>
  </si>
  <si>
    <t>Project 2: Cost to claim</t>
  </si>
  <si>
    <t>Project 3: Fixed Productive Hrs</t>
  </si>
  <si>
    <t>Project 3: Cost to claim</t>
  </si>
  <si>
    <t>Project 4: Fixed Productive Hrs</t>
  </si>
  <si>
    <t>Project 4: Cost to claim</t>
  </si>
  <si>
    <t>Total Cost as per fixed productive hrs</t>
  </si>
  <si>
    <t>ECF Pension</t>
  </si>
  <si>
    <t>Actual Productive Hours</t>
  </si>
  <si>
    <t>PLEASE PRINT AND SIGN</t>
  </si>
  <si>
    <t>Non EU/Other Activities</t>
  </si>
  <si>
    <t>National Projects (where required)</t>
  </si>
  <si>
    <t>INTERNAL/NATIONAL Projects</t>
  </si>
  <si>
    <t>Personnel Number:</t>
  </si>
  <si>
    <t>e.g.  HEA Human Capital Initiative (HCI)</t>
  </si>
  <si>
    <r>
      <t xml:space="preserve">7. Insert the appropriate Work Package number(s) in column C </t>
    </r>
    <r>
      <rPr>
        <b/>
        <sz val="10"/>
        <rFont val="Arial"/>
        <family val="2"/>
      </rPr>
      <t>in January only</t>
    </r>
    <r>
      <rPr>
        <sz val="10"/>
        <rFont val="Arial"/>
        <family val="2"/>
      </rPr>
      <t>. Please refer to the project(s)' Annex 1: Description of Work for details of UCD's WP allocation.</t>
    </r>
  </si>
  <si>
    <t xml:space="preserve">11. Submit your completed, signed timesheets to the Research Finance Office every 3 months by emailing them to rfo@ucd.ie.  Please note that digital signatures are not acceptable to EC auditors. </t>
  </si>
  <si>
    <r>
      <t xml:space="preserve">Staff who start completing timesheets after January should </t>
    </r>
    <r>
      <rPr>
        <b/>
        <sz val="10"/>
        <rFont val="Arial"/>
        <family val="2"/>
      </rPr>
      <t>still use the January sheet to record the basic information,</t>
    </r>
    <r>
      <rPr>
        <sz val="10"/>
        <rFont val="Arial"/>
        <family val="2"/>
      </rPr>
      <t xml:space="preserve"> however no hours should be entered until the first month that s/he is involved in the EC project.</t>
    </r>
  </si>
  <si>
    <t xml:space="preserve">Please print a hard copy of the timesheet for each month to be signed in ink, then scan into a PDF document. </t>
  </si>
  <si>
    <t>Horizon Europe</t>
  </si>
  <si>
    <t>DG REFORM</t>
  </si>
  <si>
    <t>DG HOME</t>
  </si>
  <si>
    <t>BBI JU</t>
  </si>
  <si>
    <t>COST</t>
  </si>
  <si>
    <t>DG EMPL</t>
  </si>
  <si>
    <t>DG ENV</t>
  </si>
  <si>
    <t>DEVCO</t>
  </si>
  <si>
    <t>EUROFOUND</t>
  </si>
  <si>
    <t>ERDF</t>
  </si>
  <si>
    <t>ECSEL JU</t>
  </si>
  <si>
    <t>EIT</t>
  </si>
  <si>
    <t>EFSA</t>
  </si>
  <si>
    <t>ESA</t>
  </si>
  <si>
    <t>IMI JU</t>
  </si>
  <si>
    <t>EACEA Eramus+</t>
  </si>
  <si>
    <t xml:space="preserve">- - - - - - - - - - - </t>
  </si>
  <si>
    <t>&lt;input personnel no. in Jan tab only&gt;</t>
  </si>
  <si>
    <t>&lt;input name in Jan tab only&gt;</t>
  </si>
  <si>
    <t>&lt;select from list in Jan tab only&gt;</t>
  </si>
  <si>
    <t>Only the yellow cells are writeable. Input the time in hours.</t>
  </si>
  <si>
    <t>Please ensure that all timesheets are signed by the employee and the Principal Investigator.</t>
  </si>
  <si>
    <t>EU Projects</t>
  </si>
  <si>
    <t>&lt;input in Jan tab only&gt;</t>
  </si>
  <si>
    <t>&lt;input approver's name here in Jan tab only&gt;</t>
  </si>
  <si>
    <t xml:space="preserve">In the case of the PI's own timesheets, approval should be from his/her </t>
  </si>
  <si>
    <t xml:space="preserve"> Head of School, or where the PI is also Head of School, by the Dean.</t>
  </si>
  <si>
    <t>For the purposes of EC audit compliance, electronic signatures are not permitted.</t>
  </si>
  <si>
    <t xml:space="preserve"> staff are involved in more than 1 project.</t>
  </si>
  <si>
    <t>Total EU Projects:</t>
  </si>
  <si>
    <t>Total Internal and National Projects:</t>
  </si>
  <si>
    <t>Total Absences:</t>
  </si>
  <si>
    <t>Total productive hours:</t>
  </si>
  <si>
    <t>Total hours:</t>
  </si>
  <si>
    <t>&lt;enter no. in Jan tab&gt;</t>
  </si>
  <si>
    <r>
      <t xml:space="preserve">1. Enter your name into the yellow cell C4 </t>
    </r>
    <r>
      <rPr>
        <b/>
        <sz val="10"/>
        <rFont val="Arial"/>
        <family val="2"/>
      </rPr>
      <t>in January only</t>
    </r>
    <r>
      <rPr>
        <sz val="10"/>
        <rFont val="Arial"/>
        <family val="2"/>
      </rPr>
      <t>.</t>
    </r>
  </si>
  <si>
    <r>
      <t xml:space="preserve">2. Enter your Personnel number into cell C5 </t>
    </r>
    <r>
      <rPr>
        <b/>
        <sz val="10"/>
        <rFont val="Arial"/>
        <family val="2"/>
      </rPr>
      <t>in January only</t>
    </r>
    <r>
      <rPr>
        <sz val="10"/>
        <rFont val="Arial"/>
        <family val="2"/>
      </rPr>
      <t>.</t>
    </r>
  </si>
  <si>
    <r>
      <t xml:space="preserve">3. Choose the appropriate staff category from the drop-down menu in cell C6 </t>
    </r>
    <r>
      <rPr>
        <b/>
        <sz val="10"/>
        <rFont val="Arial"/>
        <family val="2"/>
      </rPr>
      <t>in January only</t>
    </r>
    <r>
      <rPr>
        <sz val="10"/>
        <rFont val="Arial"/>
        <family val="2"/>
      </rPr>
      <t>.</t>
    </r>
  </si>
  <si>
    <r>
      <t xml:space="preserve">4. Enter your contracted hours into the yellow cell C9 </t>
    </r>
    <r>
      <rPr>
        <b/>
        <sz val="10"/>
        <rFont val="Arial"/>
        <family val="2"/>
      </rPr>
      <t>in January only</t>
    </r>
    <r>
      <rPr>
        <sz val="10"/>
        <rFont val="Arial"/>
        <family val="2"/>
      </rPr>
      <t>.</t>
    </r>
  </si>
  <si>
    <r>
      <t xml:space="preserve">5. Enter project name(s) and UCD account number(s) where prompted in column A </t>
    </r>
    <r>
      <rPr>
        <b/>
        <sz val="10"/>
        <rFont val="Arial"/>
        <family val="2"/>
      </rPr>
      <t>in January only</t>
    </r>
    <r>
      <rPr>
        <sz val="10"/>
        <rFont val="Arial"/>
        <family val="2"/>
      </rPr>
      <t>.</t>
    </r>
  </si>
  <si>
    <r>
      <t xml:space="preserve">6. In column B, choose the appropriate activity type(s) corresponding to the project(s) you have entered in column A </t>
    </r>
    <r>
      <rPr>
        <b/>
        <sz val="10"/>
        <rFont val="Arial"/>
        <family val="2"/>
      </rPr>
      <t>in January only</t>
    </r>
    <r>
      <rPr>
        <sz val="10"/>
        <rFont val="Arial"/>
        <family val="2"/>
      </rPr>
      <t>.</t>
    </r>
  </si>
  <si>
    <t>8. Enter hours worked on each project for each day on the monthly sheets.</t>
  </si>
  <si>
    <t>9. Enter hours worked on other activities under 'Internal and National Projects' - separating out time for individual projects, where time is to be claimed from the funder.</t>
  </si>
  <si>
    <t>10. Enter the standard daily hours on Bank Holidays, days of Annual Leave, Illness leave, Special Leave or General Training on the appropriate row under 'Absences'.</t>
  </si>
  <si>
    <t>[Unhide rows 103 to 110 for additional projects]</t>
  </si>
  <si>
    <t>placeholder row</t>
  </si>
  <si>
    <t>EC grant no, UCD a/c no. + Project Title</t>
  </si>
  <si>
    <t>Payroll Period</t>
  </si>
  <si>
    <t>Pay Code</t>
  </si>
  <si>
    <t>Pay Code Description</t>
  </si>
  <si>
    <t>Personnel Number</t>
  </si>
  <si>
    <t>Surname (Person)</t>
  </si>
  <si>
    <t>First Name (Person)</t>
  </si>
  <si>
    <t>Category Code</t>
  </si>
  <si>
    <t>Sub Category Code</t>
  </si>
  <si>
    <t>Cost Centre Code (Pay History)</t>
  </si>
  <si>
    <t>Analysis Type</t>
  </si>
  <si>
    <t>Analysis Type Description</t>
  </si>
  <si>
    <t>Value</t>
  </si>
  <si>
    <t>Project 5: Fixed Productive Hrs</t>
  </si>
  <si>
    <t>Project 5: Cost to claim</t>
  </si>
  <si>
    <t>Project 6: Fixed Productive Hrs</t>
  </si>
  <si>
    <t>Project 6: Cost to claim</t>
  </si>
  <si>
    <t>Project 7: Fixed Productive Hrs</t>
  </si>
  <si>
    <t>Project 7: Cost to claim</t>
  </si>
  <si>
    <t>Project 8: Fixed Productive Hrs</t>
  </si>
  <si>
    <t>Project 8: Cost to claim</t>
  </si>
  <si>
    <t>Project 9: Fixed Productive Hrs</t>
  </si>
  <si>
    <t>Project 9: Cost to claim</t>
  </si>
  <si>
    <t>Project 10: Fixed Productive Hrs</t>
  </si>
  <si>
    <t>Project 10: Cost to claim</t>
  </si>
  <si>
    <t>Project 11: Fixed Productive Hrs</t>
  </si>
  <si>
    <t>Project 11: Cost to claim</t>
  </si>
  <si>
    <t>Project 12: Fixed Productive Hrs</t>
  </si>
  <si>
    <t>Project 12: Cost to claim</t>
  </si>
  <si>
    <t>Project 13: Fixed Productive Hrs</t>
  </si>
  <si>
    <t>Project 13: Cost to claim</t>
  </si>
  <si>
    <t>Project 14: Fixed Productive Hrs</t>
  </si>
  <si>
    <t>Project 14: Cost to claim</t>
  </si>
  <si>
    <t>Project 15: Fixed Productive Hrs</t>
  </si>
  <si>
    <t>Project 15: Cost to claim</t>
  </si>
  <si>
    <t>[Unhide rows 61 to 101 for additional projects]</t>
  </si>
  <si>
    <t xml:space="preserve">V.1 (Beta)                                                                                                         </t>
  </si>
  <si>
    <t>About</t>
  </si>
  <si>
    <t>This Excel template will help you to calculate the incurred personnel costs in your Horizon Europe projects. The  calculation method used is based on the information published in the Annotated Grant Agreement V1.0 DRAFT.</t>
  </si>
  <si>
    <t>Please note this is a template that has to be adapted to the individual processes of your institution and it is the responsibility of the user to do so.</t>
  </si>
  <si>
    <t>Disclaimer:</t>
  </si>
  <si>
    <t>Please note this is not a generally valid and binding template of the European Commission. This Excel template to calculate personnel cost incurred is available for free use. </t>
  </si>
  <si>
    <t>No guarantees are made by the parties preparing the template as to the accuracy of the information provided. The authors do not assume any liability. The use of the whole document or parts of it is at the user's own risk and does not release the user from checking it in order to protect his_her own interests and rights. </t>
  </si>
  <si>
    <t xml:space="preserve">V.1 (Beta)                                                                                                          </t>
  </si>
  <si>
    <t>What do I have to pay attention to when filling it out?</t>
  </si>
  <si>
    <t>This template includes features that only work with Excel versions from 2019 or later.</t>
  </si>
  <si>
    <t>Prepare one Excel file per project and one Excel worksheet per person in the project. Use "Surname_1" as a template for the personnel sheets (see below: "Personnel sheets, copying the spreadsheet Surname_1). Enter the start and end months for the reporting periods as well as the individual work packages. The start and end dates for these are calculated automatically.</t>
  </si>
  <si>
    <t>General applying:</t>
  </si>
  <si>
    <t>Fields that you have to fill in are highlighted in yellow.</t>
  </si>
  <si>
    <t>Fields that fill up automatically are highlighted in grey.</t>
  </si>
  <si>
    <t>Fields that serve as an overview but do not necessarily have to be filled in are highlighted in white.</t>
  </si>
  <si>
    <t>Project Basic Data Sheet</t>
  </si>
  <si>
    <t>Fill in the "Basic Project Data" spreadsheet with the information from your Grant Agreement.</t>
  </si>
  <si>
    <t>Only when the cross "X" in column F (from row 19) indicates which work packages are relevant for your institution, the relevant month fields are highlighted in yellow on the personnel sheets for filling with the timesheet data.</t>
  </si>
  <si>
    <t>In the case of ERCs, you must specify the distribution of costs among employee categories and in the case of collaborative projects, the distribution of person-months among work packages in the report. Both information is entered in the spreadsheet of the respective employees in (see below: personnel sheets).</t>
  </si>
  <si>
    <t>Personnel Sheets</t>
  </si>
  <si>
    <t>Each person in the project gets their own spreadsheet, which is named with their last name. No spaces may be entered and the name must match exactly the name entered in the "Overview of Employees". In ERCs, the PI receives a sheet with the addition "_PI".</t>
  </si>
  <si>
    <t>In the personnel sheets, fill in the information on the employment contracts and the basic data for each person.</t>
  </si>
  <si>
    <t>In the "Day-equivalent" column, the daily working hours to be worked according to the employment contract are entered (in the case of several parallel employment contracts at the same institution, they must all be taken into account here).</t>
  </si>
  <si>
    <t>You can decide how many work packages you want to display (+ via column AC) and collapse entire year blocks (- from line 60).</t>
  </si>
  <si>
    <t>The actual personnel cost calculation is done in the personnel sheets and is explained step by step further down in this reading.</t>
  </si>
  <si>
    <t>The safest way to copy the "Surname_1" spreadsheet is to right-click on the "Surname_1" tab --&gt; Move or copy --&gt; check the "Make a copy" box --&gt; a new tab called "Surname_1 (2)" will appear, which you can drag to your preferred location and rename. The renamed names must also be entered in the "Overview of employees" sheet (see next section for description).</t>
  </si>
  <si>
    <t>To be on the safe side, we have already created the sheets "Surname_1" to "Surname_10" for you.</t>
  </si>
  <si>
    <t>Overview of Employees and Overview of Reports</t>
  </si>
  <si>
    <t>These pages give you an overview of the reported data per employee in or per report, divided by employee category and by work package.</t>
  </si>
  <si>
    <t>If you have prepared everything correctly, i.e. e. especially: if Nachname_1 and subsequent ones in the personnel sheet match the designation in the overview of employees, these pages will automatically fill up with the data from the personnel sheets. For troubleshooting, you can show columns you to AP of the "Overview of employees inside" again.</t>
  </si>
  <si>
    <t>On the page "Overview of employees" the data to be reported per person is summarized. The last names of the employees must be identical to the name of the personnel sheets in order for the data to be transferred from the personnel sheets.</t>
  </si>
  <si>
    <t>On the personnel sheets, select an employee category in field H5. The selection is based on the ERC report format. If you make changes here, they must be identical to column A of the "Overview Reports" page</t>
  </si>
  <si>
    <t>The safest way to create another person in the "Overview of employees" is to copy the last person area "Surname_10" and the corresponding lines to "total". To do this, you have to select the corresponding lines, then "Copy" with the right mouse button and then "Paste copied lines" below the marked lines with the right mouse button. After that, the copied area must be renamed "Surname_10". The name must match the name of the corresponding personnel sheet.</t>
  </si>
  <si>
    <t>To be on the safe side, we have already created the areas "Surname_1" to "Surname_10" in the "Overview of employees".</t>
  </si>
  <si>
    <t>External data</t>
  </si>
  <si>
    <t>You will need the following data for all employees in the project:</t>
  </si>
  <si>
    <t>- Contract data from all employment contracts during the project period: contract duration, job scope, classification and experience level.</t>
  </si>
  <si>
    <t>- Personnel costs including non-wage costs from all projects and contracts at your institution per employee per month during the project period.</t>
  </si>
  <si>
    <t xml:space="preserve"> - Documented working time in the form of timesheets or monthly declarations.</t>
  </si>
  <si>
    <t>It is best to collect all data on employment contracts and personnel costs in additional Excel worksheets within this file.</t>
  </si>
  <si>
    <t>You must keep the timesheets in paper form. Electronic time recording is only permitted under certain conditions (see AGA V1.0 p. 179 Records for personnel costs).</t>
  </si>
  <si>
    <t>It is advisable to enter the data from the timesheets into this table regularly (even within the reporting period) in order to be able to take countermeasures at an early stage in the event of major deviations. If you are using the timesheet template of our workgroup, you can also perform these checks directly in the template in the "Total" sheet.</t>
  </si>
  <si>
    <t>Transfer the actual personnel costs per employee per month to an Excel spreadsheet. Take into account posted expenses for all projects and employment contracts at your institution in the respective reporting period (see AGA V1.0 p. 52 Parallel contracts).</t>
  </si>
  <si>
    <t>How does the personnel cost calculation work with this Excel template?</t>
  </si>
  <si>
    <t>The blue numbers of the individual areas represent the workflow of personnel cost calculation within the personnel sheet.</t>
  </si>
  <si>
    <t>1. Basic information</t>
  </si>
  <si>
    <t>For your employees, fill in the data in the yellow fields in area 1. In the column "Day-equivalents" the daily working hours to be worked according to all employment contracts are entered. The fields marked in white are for orientation, but do not have to be filled in.</t>
  </si>
  <si>
    <t>2. Areas 2a and 2b</t>
  </si>
  <si>
    <t>Areas 2a and 2b are created for each calendar year in your project. The reporting periods and relevant work packages should already have been automatically transferred from the Basic Data sheet to the project. As soon as the data for project start and end, reporting periods and work packages have been entered on the worksheet "Basic data on the project" and an x has been set under "involvement", the relevant fields for processing will turn yellow in tables 2a and 2b (this only works with an Excel version from 2019 onwards).</t>
  </si>
  <si>
    <t>2a. Total FTE and personnel costs and project</t>
  </si>
  <si>
    <t>Enter the FTE for all employment contracts of the respective person at your institution (column E) and for the EU project to be accounted for (column H). You proceed in the same way with the personnel costs as a whole (column G) and on a pro rata basis (column J).
This results in the maximum declarable day equivalents in column F, i.e. the so-called target working time across all contracts and projects, which is relevant for the calculation of the daily rate. (cf. AGA V1.0 pp. 51-52, regarding the maximum declarable day-equivalents)
To calculate FTEs, you need the person's contract data. Note that each month is set at a flat rate of 30 days (cf. AGA V1.0 p. 51, yellow box). 
Example 1: An employee is increased from 0.5 to 0.75 FTE on August 20. FTE for August: 0.5*19/30 + 0.75*11/30 = 0.591666667. 
Example 2: A 100% employment contract ends on February 28. FTE for February: 1.0*28/30 = 0.9333333333. It is advantageous to round as late as possible, preferably only once per period.</t>
  </si>
  <si>
    <t>2b. Project working hours per work package and month</t>
  </si>
  <si>
    <t>In area 2b per work package, enter the documented working time in hours. You can also redesign the table for time tracking in daily equivalents.
In this template, the conversion of hours into daily equivalents per calendar year is done in the bottom line of area 2b. Here are the day-equivalents worked in the action, the so-called actual working time.</t>
  </si>
  <si>
    <t>3. Billable personnel costs per reporting period</t>
  </si>
  <si>
    <t>After the end of a reporting period, the capping limits in areas 3 and 4 are checked (see AGA V1.0 p. 49 Calculation).
In area 3, the daily rate per reporting period is calculated using the target working time (column D) and the personnel costs incurred across all projects and contracts (column C) (column E). (Cf. AGA V1.0 pp. 51-56 regarding the calculation of the daily rate). If the actual working time exceeds the target working time per reporting period, excess day equivalents and personnel costs are capped. The cells in columns H and K of the reporting period turn red and contain negative values. In addition, the actual costs incurred in the project per reporting period are capped.</t>
  </si>
  <si>
    <t>4. Horizontal ceiling capping on calendar year</t>
  </si>
  <si>
    <t>Area 4 is used to control the horizontal ceiling, which must be applied per calendar year to persons funded by more than one Horizon Europe or Euratom project (cf. AGA V1.0 p. 49 2nd yellow box).
In this case, you must check for each reporting for completed calendar years whether no more than "215*part-time factor" daily equivalents have been recognized as actual working time (column F). The value "215*part-time factor" is not always identical with the target working time (maximum declarable day-equivalents). 
This Excel template offers you support in checking the horizontal ceiling in area 4, but since different projects have to be considered in parallel, the capping is not carried out automatically here.</t>
  </si>
  <si>
    <t>5. Number of days per work package and billable costs and possible adjustments</t>
  </si>
  <si>
    <t>In area 5 (based on the inputs in area 2b), the day equivalents to be reported per work package are automatically calculated. If the actual working time is less than the target working time per reporting period (area 2b), the billable day equivalents per work package are transferred to area 5. The cells in columns H and K (area 3) of the reporting period turn red and contain positive values.
The cap up to the amount of the maximum declarable day equivalents per reporting period is based on AGA V1.0 p. 51. How exactly the capping is carried out must be decided by each institution for itself and then applied consistently.</t>
  </si>
  <si>
    <t>Manual transfer of Table 5 for control and entry in the reporting module in the Funding &amp; Tenders Portal</t>
  </si>
  <si>
    <t>In area 6, you manually transfer (=insert values) the calculated data from area 5, which you enter in your financial report in the R&amp;T Portal. This is necessary so that later changes are documented in the table and the data for an adjustment can be seen. The documented working time must also be rounded to the nearest half day (see AGA V1.0 p. 49).
So the cells in range 6 should only contain numbers, not formulas. 
If, in the further course of the project, data changes in the already reported periods, e.g. due to subsequent postings or retroactive rate increases, these change the personnel costs in the corresponding months and in area 5 your adjustment is automatically calculated based on the dates specified in area 6 for the original settlement of the period.
Person-months are not calculated automatically. This information is required in the billing form in SyGMa, so it must be calculated individually by each facility.</t>
  </si>
  <si>
    <t>BASIC INFORMATION ON THE PROJECT</t>
  </si>
  <si>
    <t>Title of the action (Acronym)</t>
  </si>
  <si>
    <t>Grant Agreement No</t>
  </si>
  <si>
    <t>Name of the PI, Superior</t>
  </si>
  <si>
    <t>Project start</t>
  </si>
  <si>
    <t>Project end</t>
  </si>
  <si>
    <t>Duration</t>
  </si>
  <si>
    <t>Reporting Periods</t>
  </si>
  <si>
    <t>Project months</t>
  </si>
  <si>
    <t>Period</t>
  </si>
  <si>
    <t>Months</t>
  </si>
  <si>
    <t>Reporting Deadline</t>
  </si>
  <si>
    <t>from</t>
  </si>
  <si>
    <t>to</t>
  </si>
  <si>
    <t>P1</t>
  </si>
  <si>
    <t>P2</t>
  </si>
  <si>
    <t>P3</t>
  </si>
  <si>
    <t>P4</t>
  </si>
  <si>
    <t>P5</t>
  </si>
  <si>
    <t>Work Packages/ Reference</t>
  </si>
  <si>
    <t>Start Month</t>
  </si>
  <si>
    <t>End Month</t>
  </si>
  <si>
    <t>Start Date</t>
  </si>
  <si>
    <t>End Date</t>
  </si>
  <si>
    <t>Involvement</t>
  </si>
  <si>
    <t>WP 1</t>
  </si>
  <si>
    <t>WP 2</t>
  </si>
  <si>
    <t>WP 3</t>
  </si>
  <si>
    <t>WP 4</t>
  </si>
  <si>
    <t>WP 5</t>
  </si>
  <si>
    <t>WP 6</t>
  </si>
  <si>
    <t>WP 7</t>
  </si>
  <si>
    <t>WP 8</t>
  </si>
  <si>
    <t>WP 9</t>
  </si>
  <si>
    <t>WP 10</t>
  </si>
  <si>
    <t>WP 11</t>
  </si>
  <si>
    <t>WP 12</t>
  </si>
  <si>
    <t>WP 13</t>
  </si>
  <si>
    <t>WP 14</t>
  </si>
  <si>
    <t>WP 15</t>
  </si>
  <si>
    <t>X</t>
  </si>
  <si>
    <t>OVERVIEW PER EMPLOYEE</t>
  </si>
  <si>
    <t>Reference columns - can be hidden</t>
  </si>
  <si>
    <t>Category</t>
  </si>
  <si>
    <t>Reporting Period</t>
  </si>
  <si>
    <t>Incurred Costs</t>
  </si>
  <si>
    <t>Reported Costs</t>
  </si>
  <si>
    <t>WP1 
(day-equivalents)</t>
  </si>
  <si>
    <t>WP2
(day-equivalents)</t>
  </si>
  <si>
    <t>WP3
(day-equivalents)</t>
  </si>
  <si>
    <t>WP4
(day-equivalents)</t>
  </si>
  <si>
    <t>WP5
(day-equivalents)</t>
  </si>
  <si>
    <t>WP6
(day-equivalents)</t>
  </si>
  <si>
    <t>WP7
(day-equivalents)</t>
  </si>
  <si>
    <t>WP8
(day-equivalents)</t>
  </si>
  <si>
    <t>WP9
(day-equivalents)</t>
  </si>
  <si>
    <t>WP10
(day-equivalents)</t>
  </si>
  <si>
    <t>WP11
(day-equivalents)</t>
  </si>
  <si>
    <t>WP12
(day-equivalents)</t>
  </si>
  <si>
    <t>WP13
(day-equivalents)</t>
  </si>
  <si>
    <t>WP14
(day-equivalents)</t>
  </si>
  <si>
    <t>WP15
(day-equivalents)</t>
  </si>
  <si>
    <t>TOTAL
(day-equivalents)</t>
  </si>
  <si>
    <t>Surname_1</t>
  </si>
  <si>
    <t>h5</t>
  </si>
  <si>
    <t>G21</t>
  </si>
  <si>
    <t>AD6</t>
  </si>
  <si>
    <t>AE6</t>
  </si>
  <si>
    <t>N6</t>
  </si>
  <si>
    <t>O6</t>
  </si>
  <si>
    <t>P6</t>
  </si>
  <si>
    <t>Q6</t>
  </si>
  <si>
    <t>R6</t>
  </si>
  <si>
    <t>S6</t>
  </si>
  <si>
    <t>T6</t>
  </si>
  <si>
    <t>U6</t>
  </si>
  <si>
    <t>V6</t>
  </si>
  <si>
    <t>W6</t>
  </si>
  <si>
    <t>X6</t>
  </si>
  <si>
    <t>Y6</t>
  </si>
  <si>
    <t>Z6</t>
  </si>
  <si>
    <t>AA6</t>
  </si>
  <si>
    <t>AB6</t>
  </si>
  <si>
    <t>P1 - Adj</t>
  </si>
  <si>
    <t>AD7</t>
  </si>
  <si>
    <t>AE7</t>
  </si>
  <si>
    <t>N7</t>
  </si>
  <si>
    <t>O7</t>
  </si>
  <si>
    <t>P7</t>
  </si>
  <si>
    <t>Q7</t>
  </si>
  <si>
    <t>R7</t>
  </si>
  <si>
    <t>S7</t>
  </si>
  <si>
    <t>T7</t>
  </si>
  <si>
    <t>U7</t>
  </si>
  <si>
    <t>V7</t>
  </si>
  <si>
    <t>W7</t>
  </si>
  <si>
    <t>X7</t>
  </si>
  <si>
    <t>Y7</t>
  </si>
  <si>
    <t>Z7</t>
  </si>
  <si>
    <t>AA7</t>
  </si>
  <si>
    <t>AB7</t>
  </si>
  <si>
    <t>G23</t>
  </si>
  <si>
    <t>AD8</t>
  </si>
  <si>
    <t>AE8</t>
  </si>
  <si>
    <t>N8</t>
  </si>
  <si>
    <t>O8</t>
  </si>
  <si>
    <t>P8</t>
  </si>
  <si>
    <t>Q8</t>
  </si>
  <si>
    <t>R8</t>
  </si>
  <si>
    <t>S8</t>
  </si>
  <si>
    <t>T8</t>
  </si>
  <si>
    <t>U8</t>
  </si>
  <si>
    <t>V8</t>
  </si>
  <si>
    <t>W8</t>
  </si>
  <si>
    <t>X8</t>
  </si>
  <si>
    <t>Y8</t>
  </si>
  <si>
    <t>Z8</t>
  </si>
  <si>
    <t>AA8</t>
  </si>
  <si>
    <t>AB8</t>
  </si>
  <si>
    <t>P2 - Adj</t>
  </si>
  <si>
    <t>AD9</t>
  </si>
  <si>
    <t>AE9</t>
  </si>
  <si>
    <t>N9</t>
  </si>
  <si>
    <t>O9</t>
  </si>
  <si>
    <t>P9</t>
  </si>
  <si>
    <t>Q9</t>
  </si>
  <si>
    <t>R9</t>
  </si>
  <si>
    <t>S9</t>
  </si>
  <si>
    <t>T9</t>
  </si>
  <si>
    <t>U9</t>
  </si>
  <si>
    <t>V9</t>
  </si>
  <si>
    <t>W9</t>
  </si>
  <si>
    <t>X9</t>
  </si>
  <si>
    <t>Y9</t>
  </si>
  <si>
    <t>Z9</t>
  </si>
  <si>
    <t>AA9</t>
  </si>
  <si>
    <t>AB9</t>
  </si>
  <si>
    <t>G25</t>
  </si>
  <si>
    <t>AD10</t>
  </si>
  <si>
    <t>AE10</t>
  </si>
  <si>
    <t>N10</t>
  </si>
  <si>
    <t>O10</t>
  </si>
  <si>
    <t>P10</t>
  </si>
  <si>
    <t>Q10</t>
  </si>
  <si>
    <t>R10</t>
  </si>
  <si>
    <t>S10</t>
  </si>
  <si>
    <t>T10</t>
  </si>
  <si>
    <t>U10</t>
  </si>
  <si>
    <t>V10</t>
  </si>
  <si>
    <t>W10</t>
  </si>
  <si>
    <t>X10</t>
  </si>
  <si>
    <t>Y10</t>
  </si>
  <si>
    <t>Z10</t>
  </si>
  <si>
    <t>AA10</t>
  </si>
  <si>
    <t>AB10</t>
  </si>
  <si>
    <t>P3 - Adj</t>
  </si>
  <si>
    <t>AD11</t>
  </si>
  <si>
    <t>AE11</t>
  </si>
  <si>
    <t>N11</t>
  </si>
  <si>
    <t>O11</t>
  </si>
  <si>
    <t>P11</t>
  </si>
  <si>
    <t>Q11</t>
  </si>
  <si>
    <t>R11</t>
  </si>
  <si>
    <t>S11</t>
  </si>
  <si>
    <t>T11</t>
  </si>
  <si>
    <t>U11</t>
  </si>
  <si>
    <t>V11</t>
  </si>
  <si>
    <t>W11</t>
  </si>
  <si>
    <t>X11</t>
  </si>
  <si>
    <t>Y11</t>
  </si>
  <si>
    <t>Z11</t>
  </si>
  <si>
    <t>AA11</t>
  </si>
  <si>
    <t>AB11</t>
  </si>
  <si>
    <t>G27</t>
  </si>
  <si>
    <t>AD12</t>
  </si>
  <si>
    <t>AE12</t>
  </si>
  <si>
    <t>N12</t>
  </si>
  <si>
    <t>O12</t>
  </si>
  <si>
    <t>P12</t>
  </si>
  <si>
    <t>Q12</t>
  </si>
  <si>
    <t>R12</t>
  </si>
  <si>
    <t>S12</t>
  </si>
  <si>
    <t>T12</t>
  </si>
  <si>
    <t>U12</t>
  </si>
  <si>
    <t>V12</t>
  </si>
  <si>
    <t>W12</t>
  </si>
  <si>
    <t>X12</t>
  </si>
  <si>
    <t>Y12</t>
  </si>
  <si>
    <t>Z12</t>
  </si>
  <si>
    <t>AA12</t>
  </si>
  <si>
    <t>AB12</t>
  </si>
  <si>
    <t>P4 - Adj</t>
  </si>
  <si>
    <t>AD13</t>
  </si>
  <si>
    <t>AE13</t>
  </si>
  <si>
    <t>N13</t>
  </si>
  <si>
    <t>O13</t>
  </si>
  <si>
    <t>P13</t>
  </si>
  <si>
    <t>Q13</t>
  </si>
  <si>
    <t>R13</t>
  </si>
  <si>
    <t>S13</t>
  </si>
  <si>
    <t>T13</t>
  </si>
  <si>
    <t>U13</t>
  </si>
  <si>
    <t>V13</t>
  </si>
  <si>
    <t>W13</t>
  </si>
  <si>
    <t>X13</t>
  </si>
  <si>
    <t>Y13</t>
  </si>
  <si>
    <t>Z13</t>
  </si>
  <si>
    <t>AA13</t>
  </si>
  <si>
    <t>AB13</t>
  </si>
  <si>
    <t>G29</t>
  </si>
  <si>
    <t>AD14</t>
  </si>
  <si>
    <t>AE14</t>
  </si>
  <si>
    <t>N14</t>
  </si>
  <si>
    <t>O14</t>
  </si>
  <si>
    <t>P14</t>
  </si>
  <si>
    <t>Q14</t>
  </si>
  <si>
    <t>R14</t>
  </si>
  <si>
    <t>S14</t>
  </si>
  <si>
    <t>T14</t>
  </si>
  <si>
    <t>U14</t>
  </si>
  <si>
    <t>V14</t>
  </si>
  <si>
    <t>W14</t>
  </si>
  <si>
    <t>X14</t>
  </si>
  <si>
    <t>Y14</t>
  </si>
  <si>
    <t>Z14</t>
  </si>
  <si>
    <t>AA14</t>
  </si>
  <si>
    <t>AB14</t>
  </si>
  <si>
    <t>TOTAL</t>
  </si>
  <si>
    <t>Surname_2</t>
  </si>
  <si>
    <t>Surname_3</t>
  </si>
  <si>
    <t>Surname_4</t>
  </si>
  <si>
    <t>Surname_5</t>
  </si>
  <si>
    <t>Surname_6</t>
  </si>
  <si>
    <t>Surname_7</t>
  </si>
  <si>
    <t>Surname_8</t>
  </si>
  <si>
    <t>Surname_9</t>
  </si>
  <si>
    <t>Surname_10</t>
  </si>
  <si>
    <t>PERSONNEL COSTS OVERVIEW</t>
  </si>
  <si>
    <t>Financial Report</t>
  </si>
  <si>
    <t>Costs</t>
  </si>
  <si>
    <r>
      <t>WP15</t>
    </r>
    <r>
      <rPr>
        <b/>
        <sz val="8"/>
        <rFont val="Calibri"/>
        <family val="2"/>
        <scheme val="minor"/>
      </rPr>
      <t xml:space="preserve">
(day-equivalents)</t>
    </r>
  </si>
  <si>
    <r>
      <t>TOTAL</t>
    </r>
    <r>
      <rPr>
        <b/>
        <sz val="8"/>
        <rFont val="Calibri"/>
        <family val="2"/>
        <scheme val="minor"/>
      </rPr>
      <t xml:space="preserve">
(day-equivalents)</t>
    </r>
  </si>
  <si>
    <t>Post Doctorate</t>
  </si>
  <si>
    <t>Student (including PhD, Master, …)</t>
  </si>
  <si>
    <t>P4-Adj</t>
  </si>
  <si>
    <t>6.    Manual transfer of table 5 for control and entry 
        in the reporting module in the Funding &amp; Tenders Portal</t>
  </si>
  <si>
    <t>Name</t>
  </si>
  <si>
    <t>Type of personnel</t>
  </si>
  <si>
    <r>
      <t>WP1</t>
    </r>
    <r>
      <rPr>
        <b/>
        <sz val="8"/>
        <rFont val="Calibri"/>
        <family val="2"/>
        <scheme val="minor"/>
      </rPr>
      <t xml:space="preserve"> 
(day-equivalents)</t>
    </r>
  </si>
  <si>
    <r>
      <t>WP2</t>
    </r>
    <r>
      <rPr>
        <b/>
        <sz val="8"/>
        <rFont val="Calibri"/>
        <family val="2"/>
        <scheme val="minor"/>
      </rPr>
      <t xml:space="preserve">
(day-equivalents)</t>
    </r>
  </si>
  <si>
    <r>
      <t>WP3</t>
    </r>
    <r>
      <rPr>
        <b/>
        <sz val="8"/>
        <rFont val="Calibri"/>
        <family val="2"/>
        <scheme val="minor"/>
      </rPr>
      <t xml:space="preserve">
(day-equivalents)</t>
    </r>
  </si>
  <si>
    <r>
      <t>WP4</t>
    </r>
    <r>
      <rPr>
        <b/>
        <sz val="8"/>
        <rFont val="Calibri"/>
        <family val="2"/>
        <scheme val="minor"/>
      </rPr>
      <t xml:space="preserve">
(day-equivalents)</t>
    </r>
  </si>
  <si>
    <r>
      <t>WP5</t>
    </r>
    <r>
      <rPr>
        <b/>
        <sz val="8"/>
        <rFont val="Calibri"/>
        <family val="2"/>
        <scheme val="minor"/>
      </rPr>
      <t xml:space="preserve">
(day-equivalents)</t>
    </r>
  </si>
  <si>
    <r>
      <t>WP6</t>
    </r>
    <r>
      <rPr>
        <b/>
        <sz val="8"/>
        <rFont val="Calibri"/>
        <family val="2"/>
        <scheme val="minor"/>
      </rPr>
      <t xml:space="preserve">
(day-equivalents)</t>
    </r>
  </si>
  <si>
    <r>
      <t>WP7</t>
    </r>
    <r>
      <rPr>
        <b/>
        <sz val="8"/>
        <rFont val="Calibri"/>
        <family val="2"/>
        <scheme val="minor"/>
      </rPr>
      <t xml:space="preserve">
(day-equivalents)</t>
    </r>
  </si>
  <si>
    <r>
      <t>WP8</t>
    </r>
    <r>
      <rPr>
        <b/>
        <sz val="8"/>
        <rFont val="Calibri"/>
        <family val="2"/>
        <scheme val="minor"/>
      </rPr>
      <t xml:space="preserve">
(day-equivalents)</t>
    </r>
  </si>
  <si>
    <r>
      <t>WP9</t>
    </r>
    <r>
      <rPr>
        <b/>
        <sz val="8"/>
        <rFont val="Calibri"/>
        <family val="2"/>
        <scheme val="minor"/>
      </rPr>
      <t xml:space="preserve">
(day-equivalents)</t>
    </r>
  </si>
  <si>
    <r>
      <t>WP10</t>
    </r>
    <r>
      <rPr>
        <b/>
        <sz val="8"/>
        <rFont val="Calibri"/>
        <family val="2"/>
        <scheme val="minor"/>
      </rPr>
      <t xml:space="preserve">
(day-equivalents)</t>
    </r>
  </si>
  <si>
    <r>
      <t>WP11</t>
    </r>
    <r>
      <rPr>
        <b/>
        <sz val="8"/>
        <rFont val="Calibri"/>
        <family val="2"/>
        <scheme val="minor"/>
      </rPr>
      <t xml:space="preserve">
(day-equivalents)</t>
    </r>
  </si>
  <si>
    <r>
      <t>WP12</t>
    </r>
    <r>
      <rPr>
        <b/>
        <sz val="8"/>
        <rFont val="Calibri"/>
        <family val="2"/>
        <scheme val="minor"/>
      </rPr>
      <t xml:space="preserve">
(day-equivalents)</t>
    </r>
  </si>
  <si>
    <r>
      <t>WP13</t>
    </r>
    <r>
      <rPr>
        <b/>
        <sz val="8"/>
        <rFont val="Calibri"/>
        <family val="2"/>
        <scheme val="minor"/>
      </rPr>
      <t xml:space="preserve">
(day-equivalents)</t>
    </r>
  </si>
  <si>
    <r>
      <t>WP14</t>
    </r>
    <r>
      <rPr>
        <b/>
        <sz val="8"/>
        <rFont val="Calibri"/>
        <family val="2"/>
        <scheme val="minor"/>
      </rPr>
      <t xml:space="preserve">
(day-equivalents)</t>
    </r>
  </si>
  <si>
    <r>
      <t xml:space="preserve">Personnel costs </t>
    </r>
    <r>
      <rPr>
        <b/>
        <u/>
        <sz val="14"/>
        <rFont val="Calibri"/>
        <family val="2"/>
        <scheme val="minor"/>
      </rPr>
      <t>reported to EU</t>
    </r>
  </si>
  <si>
    <t>Reported on</t>
  </si>
  <si>
    <t>yes</t>
  </si>
  <si>
    <t>Last update</t>
  </si>
  <si>
    <t>Day-equivalent</t>
  </si>
  <si>
    <t>no</t>
  </si>
  <si>
    <t>Working contracts in EU project (optional)</t>
  </si>
  <si>
    <t>Percentage</t>
  </si>
  <si>
    <t>Hours/week</t>
  </si>
  <si>
    <t>Hours/month</t>
  </si>
  <si>
    <t>More EU contract(s)?</t>
  </si>
  <si>
    <t>3.    Billable personnel costs per reporting period</t>
  </si>
  <si>
    <t>5.   Number of days per work package and billable costs and 
       possible adjustments</t>
  </si>
  <si>
    <t>Total contract</t>
  </si>
  <si>
    <t>EU contract</t>
  </si>
  <si>
    <r>
      <t xml:space="preserve">Period
</t>
    </r>
    <r>
      <rPr>
        <b/>
        <i/>
        <sz val="11"/>
        <rFont val="Calibri"/>
        <family val="2"/>
      </rPr>
      <t>from  to</t>
    </r>
  </si>
  <si>
    <t>Total Personnel costs</t>
  </si>
  <si>
    <t>Maximum declarable day-equivalents (rounded)</t>
  </si>
  <si>
    <t>Daily rate (total contract)</t>
  </si>
  <si>
    <t>Calculated costs before ceiling</t>
  </si>
  <si>
    <t xml:space="preserve">Maximum declarable personnel costs (EU project) </t>
  </si>
  <si>
    <t>Ceiling - personnel costs (EU project)</t>
  </si>
  <si>
    <t>Maximum declarable day-equivalents (EU project)</t>
  </si>
  <si>
    <t xml:space="preserve">Documented day-equivalents </t>
  </si>
  <si>
    <r>
      <t xml:space="preserve">Ceiling - maximum day equivalents </t>
    </r>
    <r>
      <rPr>
        <b/>
        <u/>
        <sz val="11"/>
        <rFont val="Calibri"/>
        <family val="2"/>
      </rPr>
      <t>per reporting period</t>
    </r>
  </si>
  <si>
    <r>
      <t xml:space="preserve">Personnel costs 
</t>
    </r>
    <r>
      <rPr>
        <b/>
        <u/>
        <sz val="11"/>
        <rFont val="Calibri"/>
        <family val="2"/>
        <scheme val="minor"/>
      </rPr>
      <t>to be reported to EU</t>
    </r>
  </si>
  <si>
    <t>4.    Horizontal ceiling capping on calendar year</t>
  </si>
  <si>
    <t>Year</t>
  </si>
  <si>
    <t xml:space="preserve">Maximum declarable day-equivalents </t>
  </si>
  <si>
    <t>Documented day-equivalents</t>
  </si>
  <si>
    <r>
      <t>Ceiling - maximum day equivalen</t>
    </r>
    <r>
      <rPr>
        <sz val="11"/>
        <rFont val="Calibri"/>
        <family val="2"/>
        <scheme val="minor"/>
      </rPr>
      <t>ts</t>
    </r>
    <r>
      <rPr>
        <b/>
        <sz val="11"/>
        <rFont val="Calibri"/>
        <family val="2"/>
        <scheme val="minor"/>
      </rPr>
      <t xml:space="preserve"> </t>
    </r>
    <r>
      <rPr>
        <b/>
        <u/>
        <sz val="11"/>
        <rFont val="Calibri"/>
        <family val="2"/>
        <scheme val="minor"/>
      </rPr>
      <t>per given year</t>
    </r>
  </si>
  <si>
    <t>Relevant for reporting period</t>
  </si>
  <si>
    <t>Bei mehreren parallelen EU Projekten ist das Horizontal Ceiling zu beachten!</t>
  </si>
  <si>
    <t>2a. FTE and personnel costs Total and Project</t>
  </si>
  <si>
    <t>Hours worked on the action (based on timesheets)</t>
  </si>
  <si>
    <t>Calendar year</t>
  </si>
  <si>
    <t xml:space="preserve">FTE </t>
  </si>
  <si>
    <t xml:space="preserve">Day-equivalents </t>
  </si>
  <si>
    <t>TOTAL actual personnel costs</t>
  </si>
  <si>
    <t>Actual personnel costs (EU project)</t>
  </si>
  <si>
    <r>
      <t xml:space="preserve">WP1
</t>
    </r>
    <r>
      <rPr>
        <b/>
        <sz val="8"/>
        <color theme="1"/>
        <rFont val="Calibri"/>
        <family val="2"/>
        <scheme val="minor"/>
      </rPr>
      <t>(productive hours)</t>
    </r>
  </si>
  <si>
    <r>
      <t xml:space="preserve">WP2
</t>
    </r>
    <r>
      <rPr>
        <b/>
        <sz val="8"/>
        <color theme="1"/>
        <rFont val="Calibri"/>
        <family val="2"/>
        <scheme val="minor"/>
      </rPr>
      <t>(productive hours)</t>
    </r>
  </si>
  <si>
    <r>
      <t xml:space="preserve">WP3
</t>
    </r>
    <r>
      <rPr>
        <b/>
        <sz val="8"/>
        <color theme="1"/>
        <rFont val="Calibri"/>
        <family val="2"/>
        <scheme val="minor"/>
      </rPr>
      <t>(productive hours)</t>
    </r>
  </si>
  <si>
    <r>
      <t xml:space="preserve">WP4
</t>
    </r>
    <r>
      <rPr>
        <b/>
        <sz val="8"/>
        <color theme="1"/>
        <rFont val="Calibri"/>
        <family val="2"/>
        <scheme val="minor"/>
      </rPr>
      <t>(productive hours)</t>
    </r>
  </si>
  <si>
    <r>
      <t xml:space="preserve">WP5
</t>
    </r>
    <r>
      <rPr>
        <b/>
        <sz val="8"/>
        <color theme="1"/>
        <rFont val="Calibri"/>
        <family val="2"/>
        <scheme val="minor"/>
      </rPr>
      <t>(productive hours)</t>
    </r>
  </si>
  <si>
    <r>
      <t xml:space="preserve">WP6
</t>
    </r>
    <r>
      <rPr>
        <b/>
        <sz val="8"/>
        <color theme="1"/>
        <rFont val="Calibri"/>
        <family val="2"/>
        <scheme val="minor"/>
      </rPr>
      <t>(productive hours)</t>
    </r>
  </si>
  <si>
    <r>
      <t xml:space="preserve">WP7
</t>
    </r>
    <r>
      <rPr>
        <b/>
        <sz val="8"/>
        <color theme="1"/>
        <rFont val="Calibri"/>
        <family val="2"/>
        <scheme val="minor"/>
      </rPr>
      <t>(productive hours)</t>
    </r>
  </si>
  <si>
    <r>
      <t xml:space="preserve">WP8
</t>
    </r>
    <r>
      <rPr>
        <b/>
        <sz val="8"/>
        <color theme="1"/>
        <rFont val="Calibri"/>
        <family val="2"/>
        <scheme val="minor"/>
      </rPr>
      <t>(productive hours)</t>
    </r>
  </si>
  <si>
    <r>
      <t xml:space="preserve">WP9
</t>
    </r>
    <r>
      <rPr>
        <b/>
        <sz val="8"/>
        <color theme="1"/>
        <rFont val="Calibri"/>
        <family val="2"/>
        <scheme val="minor"/>
      </rPr>
      <t>(productive hours)</t>
    </r>
  </si>
  <si>
    <r>
      <t xml:space="preserve">WP10
</t>
    </r>
    <r>
      <rPr>
        <b/>
        <sz val="8"/>
        <color theme="1"/>
        <rFont val="Calibri"/>
        <family val="2"/>
        <scheme val="minor"/>
      </rPr>
      <t>(productive hours)</t>
    </r>
  </si>
  <si>
    <r>
      <t xml:space="preserve">WP11
</t>
    </r>
    <r>
      <rPr>
        <b/>
        <sz val="8"/>
        <color theme="1"/>
        <rFont val="Calibri"/>
        <family val="2"/>
        <scheme val="minor"/>
      </rPr>
      <t>(productive hours)</t>
    </r>
  </si>
  <si>
    <r>
      <t xml:space="preserve">WP12
</t>
    </r>
    <r>
      <rPr>
        <b/>
        <sz val="8"/>
        <color theme="1"/>
        <rFont val="Calibri"/>
        <family val="2"/>
        <scheme val="minor"/>
      </rPr>
      <t>(productive hours)</t>
    </r>
  </si>
  <si>
    <r>
      <t xml:space="preserve">WP13
</t>
    </r>
    <r>
      <rPr>
        <b/>
        <sz val="8"/>
        <color theme="1"/>
        <rFont val="Calibri"/>
        <family val="2"/>
        <scheme val="minor"/>
      </rPr>
      <t>(productive hours)</t>
    </r>
  </si>
  <si>
    <r>
      <t xml:space="preserve">WP14
</t>
    </r>
    <r>
      <rPr>
        <b/>
        <sz val="8"/>
        <color theme="1"/>
        <rFont val="Calibri"/>
        <family val="2"/>
        <scheme val="minor"/>
      </rPr>
      <t>(productive hours)</t>
    </r>
  </si>
  <si>
    <r>
      <t xml:space="preserve">WP15
</t>
    </r>
    <r>
      <rPr>
        <b/>
        <sz val="8"/>
        <color theme="1"/>
        <rFont val="Calibri"/>
        <family val="2"/>
        <scheme val="minor"/>
      </rPr>
      <t>(productive hours)</t>
    </r>
  </si>
  <si>
    <r>
      <t xml:space="preserve">TOTAL
</t>
    </r>
    <r>
      <rPr>
        <b/>
        <sz val="8"/>
        <color theme="1"/>
        <rFont val="Calibri"/>
        <family val="2"/>
        <scheme val="minor"/>
      </rPr>
      <t>(productive hours)</t>
    </r>
  </si>
  <si>
    <t>Day-equivalents (not rounded)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</si>
</sst>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8" formatCode="&quot;€&quot;#,##0.00;[Red]\-&quot;€&quot;#,##0.00"/>
    <numFmt numFmtId="43" formatCode="_-* #,##0.00_-;\-* #,##0.00_-;_-* &quot;-&quot;??_-;_-@_-"/>
    <numFmt numFmtId="164" formatCode="_(* #,##0.00_);_(* \(#,##0.00\);_(* &quot;-&quot;??_);_(@_)"/>
    <numFmt numFmtId="165" formatCode="_-* #,##0.00\ &quot;€&quot;_-;\-* #,##0.00\ &quot;€&quot;_-;_-* &quot;-&quot;??\ &quot;€&quot;_-;_-@_-"/>
    <numFmt numFmtId="166" formatCode="0.0%"/>
    <numFmt numFmtId="167" formatCode="&quot;€&quot;#,##0.00"/>
    <numFmt numFmtId="168" formatCode="0.0"/>
    <numFmt numFmtId="169" formatCode="dd\ mmmm\ yyyy"/>
    <numFmt numFmtId="170" formatCode="d\ mmmm\ yyyy"/>
    <numFmt numFmtId="171" formatCode="_-* #,##0.00\ _€_-;\-* #,##0.00\ _€_-;_-* &quot;-&quot;??\ _€_-;_-@_-"/>
    <numFmt numFmtId="172" formatCode="_-* #,##0.0\ _€_-;\-* #,##0.0\ _€_-;_-* &quot;-&quot;??\ _€_-;_-@_-"/>
    <numFmt numFmtId="173" formatCode="#,##0.00\ &quot;€&quot;"/>
    <numFmt numFmtId="174" formatCode="yyyy"/>
    <numFmt numFmtId="175" formatCode="yyyymm"/>
  </numFmts>
  <fonts count="64">
    <font>
      <sz val="10"/>
      <name val="Arial"/>
    </font>
    <font>
      <sz val="10"/>
      <name val="Arial"/>
      <family val="2"/>
    </font>
    <font>
      <b/>
      <u/>
      <sz val="10"/>
      <name val="Arial"/>
      <family val="2"/>
    </font>
    <font>
      <b/>
      <sz val="26"/>
      <name val="Arial"/>
      <family val="2"/>
    </font>
    <font>
      <b/>
      <sz val="10"/>
      <name val="Arial"/>
      <family val="2"/>
    </font>
    <font>
      <sz val="14"/>
      <name val="Arial"/>
      <family val="2"/>
    </font>
    <font>
      <sz val="10"/>
      <name val="Arial"/>
      <family val="2"/>
    </font>
    <font>
      <sz val="10"/>
      <name val="Arial"/>
      <family val="2"/>
    </font>
    <font>
      <i/>
      <sz val="10"/>
      <name val="Arial"/>
      <family val="2"/>
    </font>
    <font>
      <b/>
      <i/>
      <sz val="10"/>
      <name val="Arial"/>
      <family val="2"/>
    </font>
    <font>
      <sz val="12"/>
      <name val="Arial"/>
      <family val="2"/>
    </font>
    <font>
      <b/>
      <sz val="12"/>
      <name val="Arial"/>
      <family val="2"/>
    </font>
    <font>
      <sz val="11"/>
      <color rgb="FF000000"/>
      <name val="Consolas"/>
      <family val="3"/>
    </font>
    <font>
      <sz val="10"/>
      <color rgb="FF000000"/>
      <name val="Arial"/>
      <family val="2"/>
    </font>
    <font>
      <sz val="8"/>
      <name val="Arial"/>
      <family val="2"/>
    </font>
    <font>
      <b/>
      <sz val="11"/>
      <name val="Arial"/>
      <family val="2"/>
    </font>
    <font>
      <b/>
      <sz val="11"/>
      <color rgb="FFFF0000"/>
      <name val="Calibri"/>
      <family val="2"/>
      <scheme val="minor"/>
    </font>
    <font>
      <b/>
      <sz val="10"/>
      <color rgb="FFFF0000"/>
      <name val="Arial"/>
      <family val="2"/>
    </font>
    <font>
      <b/>
      <sz val="14"/>
      <name val="Arial"/>
      <family val="2"/>
    </font>
    <font>
      <sz val="10"/>
      <name val="Arial"/>
      <family val="2"/>
    </font>
    <font>
      <sz val="12"/>
      <color theme="1"/>
      <name val="Arial"/>
    </font>
    <font>
      <b/>
      <sz val="11"/>
      <color theme="1"/>
      <name val="Calibri"/>
      <family val="2"/>
      <scheme val="minor"/>
    </font>
    <font>
      <sz val="11"/>
      <color theme="1"/>
      <name val="Calibri"/>
      <family val="2"/>
      <scheme val="minor"/>
    </font>
    <font>
      <sz val="11"/>
      <name val="Calibri"/>
      <family val="2"/>
      <scheme val="minor"/>
    </font>
    <font>
      <b/>
      <sz val="14"/>
      <color indexed="65"/>
      <name val="Calibri"/>
      <family val="2"/>
    </font>
    <font>
      <sz val="11"/>
      <name val="Calibri"/>
      <family val="2"/>
    </font>
    <font>
      <b/>
      <u/>
      <sz val="14"/>
      <color indexed="65"/>
      <name val="Calibri"/>
      <family val="2"/>
    </font>
    <font>
      <b/>
      <sz val="14"/>
      <color theme="0"/>
      <name val="Calibri"/>
      <family val="2"/>
      <scheme val="minor"/>
    </font>
    <font>
      <b/>
      <sz val="14"/>
      <color theme="4" tint="-0.249977111117893"/>
      <name val="Calibri"/>
      <family val="2"/>
      <scheme val="minor"/>
    </font>
    <font>
      <b/>
      <sz val="11"/>
      <color theme="4" tint="-0.249977111117893"/>
      <name val="Calibri"/>
      <family val="2"/>
      <scheme val="minor"/>
    </font>
    <font>
      <b/>
      <sz val="14"/>
      <color theme="1"/>
      <name val="Calibri"/>
      <family val="2"/>
      <scheme val="minor"/>
    </font>
    <font>
      <sz val="11"/>
      <color indexed="2"/>
      <name val="Calibri"/>
      <family val="2"/>
      <scheme val="minor"/>
    </font>
    <font>
      <b/>
      <i/>
      <sz val="11"/>
      <color theme="1"/>
      <name val="Calibri"/>
      <family val="2"/>
      <scheme val="minor"/>
    </font>
    <font>
      <sz val="12"/>
      <color theme="1"/>
      <name val="Arial"/>
      <family val="2"/>
    </font>
    <font>
      <sz val="11"/>
      <color theme="0"/>
      <name val="Calibri"/>
      <family val="2"/>
      <scheme val="minor"/>
    </font>
    <font>
      <b/>
      <sz val="11"/>
      <name val="Calibri"/>
      <family val="2"/>
      <scheme val="minor"/>
    </font>
    <font>
      <b/>
      <sz val="12"/>
      <color theme="1"/>
      <name val="Arial"/>
      <family val="2"/>
    </font>
    <font>
      <sz val="11"/>
      <color theme="1"/>
      <name val="Arial"/>
      <family val="2"/>
    </font>
    <font>
      <b/>
      <sz val="8"/>
      <name val="Calibri"/>
      <family val="2"/>
      <scheme val="minor"/>
    </font>
    <font>
      <b/>
      <sz val="26"/>
      <color theme="4" tint="-0.249977111117893"/>
      <name val="Calibri"/>
      <family val="2"/>
      <scheme val="minor"/>
    </font>
    <font>
      <b/>
      <sz val="24"/>
      <color theme="4" tint="-0.249977111117893"/>
      <name val="Calibri"/>
      <family val="2"/>
      <scheme val="minor"/>
    </font>
    <font>
      <sz val="11"/>
      <color rgb="FF00B050"/>
      <name val="Calibri"/>
      <family val="2"/>
      <scheme val="minor"/>
    </font>
    <font>
      <i/>
      <sz val="11"/>
      <color rgb="FF00B0F0"/>
      <name val="Calibri"/>
      <family val="2"/>
      <scheme val="minor"/>
    </font>
    <font>
      <b/>
      <sz val="14"/>
      <name val="Calibri"/>
      <family val="2"/>
      <scheme val="minor"/>
    </font>
    <font>
      <b/>
      <u/>
      <sz val="14"/>
      <name val="Calibri"/>
      <family val="2"/>
      <scheme val="minor"/>
    </font>
    <font>
      <sz val="11"/>
      <color rgb="FF3F3F76"/>
      <name val="Calibri"/>
      <family val="2"/>
      <scheme val="minor"/>
    </font>
    <font>
      <b/>
      <sz val="12"/>
      <name val="Calibri"/>
      <family val="2"/>
      <scheme val="minor"/>
    </font>
    <font>
      <b/>
      <sz val="11"/>
      <name val="Calibri"/>
      <family val="2"/>
    </font>
    <font>
      <b/>
      <i/>
      <sz val="11"/>
      <name val="Calibri"/>
      <family val="2"/>
    </font>
    <font>
      <b/>
      <u/>
      <sz val="11"/>
      <name val="Calibri"/>
      <family val="2"/>
    </font>
    <font>
      <b/>
      <u/>
      <sz val="11"/>
      <name val="Calibri"/>
      <family val="2"/>
      <scheme val="minor"/>
    </font>
    <font>
      <i/>
      <sz val="11"/>
      <name val="Calibri"/>
      <family val="2"/>
    </font>
    <font>
      <sz val="11"/>
      <color theme="1"/>
      <name val="Calibri"/>
      <family val="2"/>
    </font>
    <font>
      <b/>
      <sz val="14"/>
      <color theme="1"/>
      <name val="Calibri"/>
      <family val="2"/>
    </font>
    <font>
      <i/>
      <sz val="11"/>
      <name val="Calibri"/>
      <family val="2"/>
      <scheme val="minor"/>
    </font>
    <font>
      <b/>
      <i/>
      <sz val="14"/>
      <name val="Calibri"/>
      <family val="2"/>
      <scheme val="minor"/>
    </font>
    <font>
      <sz val="9"/>
      <color theme="1"/>
      <name val="Calibri"/>
      <family val="2"/>
      <scheme val="minor"/>
    </font>
    <font>
      <i/>
      <sz val="11"/>
      <color theme="0"/>
      <name val="Calibri"/>
      <family val="2"/>
    </font>
    <font>
      <b/>
      <i/>
      <sz val="11"/>
      <color indexed="2"/>
      <name val="Calibri"/>
      <family val="2"/>
      <scheme val="minor"/>
    </font>
    <font>
      <i/>
      <sz val="11"/>
      <color indexed="2"/>
      <name val="Calibri"/>
      <family val="2"/>
      <scheme val="minor"/>
    </font>
    <font>
      <sz val="11"/>
      <color rgb="FFFF66CC"/>
      <name val="Calibri"/>
      <family val="2"/>
      <scheme val="minor"/>
    </font>
    <font>
      <b/>
      <sz val="8"/>
      <color theme="1"/>
      <name val="Calibri"/>
      <family val="2"/>
      <scheme val="minor"/>
    </font>
    <font>
      <i/>
      <sz val="11"/>
      <color indexed="6"/>
      <name val="Calibri"/>
      <family val="2"/>
      <scheme val="minor"/>
    </font>
    <font>
      <b/>
      <sz val="9"/>
      <color theme="1"/>
      <name val="Calibri"/>
      <family val="2"/>
      <scheme val="minor"/>
    </font>
  </fonts>
  <fills count="52">
    <fill>
      <patternFill patternType="none"/>
    </fill>
    <fill>
      <patternFill patternType="gray125"/>
    </fill>
    <fill>
      <patternFill patternType="solid">
        <fgColor indexed="26"/>
        <bgColor indexed="64"/>
      </patternFill>
    </fill>
    <fill>
      <patternFill patternType="solid">
        <fgColor indexed="46"/>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rgb="FF00B050"/>
        <bgColor indexed="64"/>
      </patternFill>
    </fill>
    <fill>
      <patternFill patternType="solid">
        <fgColor rgb="FFFFFFCC"/>
        <bgColor indexed="64"/>
      </patternFill>
    </fill>
    <fill>
      <patternFill patternType="solid">
        <fgColor theme="6" tint="0.59999389629810485"/>
        <bgColor indexed="64"/>
      </patternFill>
    </fill>
    <fill>
      <patternFill patternType="solid">
        <fgColor rgb="FFCC99FF"/>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theme="0"/>
        <bgColor indexed="64"/>
      </patternFill>
    </fill>
    <fill>
      <patternFill patternType="solid">
        <fgColor rgb="FFC6E0B4"/>
        <bgColor rgb="FFC6E0B4"/>
      </patternFill>
    </fill>
    <fill>
      <patternFill patternType="solid">
        <fgColor rgb="FFE2EFDA"/>
        <bgColor rgb="FFE2EFDA"/>
      </patternFill>
    </fill>
    <fill>
      <patternFill patternType="solid">
        <fgColor rgb="FF5B9BD5"/>
        <bgColor rgb="FF5B9BD5"/>
      </patternFill>
    </fill>
    <fill>
      <patternFill patternType="solid">
        <fgColor rgb="FFD9E1F2"/>
        <bgColor rgb="FFD9E1F2"/>
      </patternFill>
    </fill>
    <fill>
      <patternFill patternType="solid">
        <fgColor indexed="26"/>
        <bgColor indexed="26"/>
      </patternFill>
    </fill>
    <fill>
      <patternFill patternType="solid">
        <fgColor theme="0" tint="-0.14999847407452621"/>
        <bgColor theme="0" tint="-4.9989318521683403E-2"/>
      </patternFill>
    </fill>
    <fill>
      <patternFill patternType="solid">
        <fgColor theme="0"/>
        <bgColor theme="0" tint="-4.9989318521683403E-2"/>
      </patternFill>
    </fill>
    <fill>
      <patternFill patternType="solid">
        <fgColor rgb="FFD9E1F2"/>
        <bgColor theme="4" tint="0.59999389629810485"/>
      </patternFill>
    </fill>
    <fill>
      <patternFill patternType="solid">
        <fgColor rgb="FFD9E1F2"/>
        <bgColor theme="7" tint="0.39997558519241921"/>
      </patternFill>
    </fill>
    <fill>
      <patternFill patternType="solid">
        <fgColor indexed="26"/>
        <bgColor theme="0"/>
      </patternFill>
    </fill>
    <fill>
      <patternFill patternType="solid">
        <fgColor theme="9" tint="0.79998168889431442"/>
        <bgColor theme="7" tint="0.39997558519241921"/>
      </patternFill>
    </fill>
    <fill>
      <patternFill patternType="solid">
        <fgColor theme="9" tint="0.59999389629810485"/>
        <bgColor theme="7" tint="0.39997558519241921"/>
      </patternFill>
    </fill>
    <fill>
      <patternFill patternType="solid">
        <fgColor theme="9" tint="0.39997558519241921"/>
        <bgColor theme="7" tint="0.39997558519241921"/>
      </patternFill>
    </fill>
    <fill>
      <patternFill patternType="solid">
        <fgColor theme="9"/>
        <bgColor theme="7" tint="0.39997558519241921"/>
      </patternFill>
    </fill>
    <fill>
      <patternFill patternType="solid">
        <fgColor rgb="FF548235"/>
        <bgColor theme="7" tint="0.39997558519241921"/>
      </patternFill>
    </fill>
    <fill>
      <patternFill patternType="solid">
        <fgColor indexed="26"/>
        <bgColor theme="7" tint="0.79998168889431442"/>
      </patternFill>
    </fill>
    <fill>
      <patternFill patternType="solid">
        <fgColor theme="0" tint="-0.14999847407452621"/>
        <bgColor theme="0" tint="-0.14999847407452621"/>
      </patternFill>
    </fill>
    <fill>
      <patternFill patternType="solid">
        <fgColor indexed="5"/>
        <bgColor indexed="5"/>
      </patternFill>
    </fill>
    <fill>
      <patternFill patternType="solid">
        <fgColor rgb="FFD9E1F2"/>
        <bgColor theme="2"/>
      </patternFill>
    </fill>
    <fill>
      <patternFill patternType="solid">
        <fgColor indexed="26"/>
        <bgColor theme="0" tint="-4.9989318521683403E-2"/>
      </patternFill>
    </fill>
    <fill>
      <patternFill patternType="solid">
        <fgColor theme="0" tint="-4.9989318521683403E-2"/>
        <bgColor theme="0" tint="-4.9989318521683403E-2"/>
      </patternFill>
    </fill>
    <fill>
      <patternFill patternType="solid">
        <fgColor theme="9" tint="0.79998168889431442"/>
        <bgColor theme="9" tint="0.79998168889431442"/>
      </patternFill>
    </fill>
    <fill>
      <patternFill patternType="solid">
        <fgColor theme="0" tint="-0.14999847407452621"/>
        <bgColor theme="4" tint="0.79998168889431442"/>
      </patternFill>
    </fill>
    <fill>
      <patternFill patternType="solid">
        <fgColor theme="9" tint="0.59999389629810485"/>
        <bgColor theme="9" tint="0.59999389629810485"/>
      </patternFill>
    </fill>
    <fill>
      <patternFill patternType="solid">
        <fgColor theme="9" tint="0.39997558519241921"/>
        <bgColor theme="9" tint="0.39997558519241921"/>
      </patternFill>
    </fill>
    <fill>
      <patternFill patternType="solid">
        <fgColor theme="9"/>
        <bgColor theme="9" tint="0.39997558519241921"/>
      </patternFill>
    </fill>
    <fill>
      <patternFill patternType="solid">
        <fgColor theme="9" tint="-0.249977111117893"/>
        <bgColor theme="9"/>
      </patternFill>
    </fill>
    <fill>
      <patternFill patternType="solid">
        <fgColor theme="4" tint="0.79998168889431442"/>
        <bgColor theme="2"/>
      </patternFill>
    </fill>
    <fill>
      <patternFill patternType="solid">
        <fgColor theme="9"/>
        <bgColor theme="9"/>
      </patternFill>
    </fill>
    <fill>
      <patternFill patternType="solid">
        <fgColor rgb="FFD9E1F2"/>
        <bgColor theme="9" tint="0.59999389629810485"/>
      </patternFill>
    </fill>
    <fill>
      <patternFill patternType="solid">
        <fgColor indexed="47"/>
        <bgColor indexed="47"/>
      </patternFill>
    </fill>
    <fill>
      <patternFill patternType="solid">
        <fgColor rgb="FFD9E1F2"/>
        <bgColor rgb="FFFFD966"/>
      </patternFill>
    </fill>
    <fill>
      <patternFill patternType="solid">
        <fgColor theme="9" tint="0.79998168889431442"/>
        <bgColor rgb="FFFFD966"/>
      </patternFill>
    </fill>
    <fill>
      <patternFill patternType="solid">
        <fgColor theme="9" tint="0.59999389629810485"/>
        <bgColor rgb="FFFFD966"/>
      </patternFill>
    </fill>
    <fill>
      <patternFill patternType="solid">
        <fgColor theme="9" tint="0.39997558519241921"/>
        <bgColor rgb="FFFFD966"/>
      </patternFill>
    </fill>
    <fill>
      <patternFill patternType="solid">
        <fgColor theme="9"/>
        <bgColor rgb="FFFFD966"/>
      </patternFill>
    </fill>
    <fill>
      <patternFill patternType="solid">
        <fgColor rgb="FF548235"/>
        <bgColor rgb="FFFFD966"/>
      </patternFill>
    </fill>
    <fill>
      <patternFill patternType="solid">
        <fgColor theme="0" tint="-0.14999847407452621"/>
        <bgColor rgb="FFF2F2F2"/>
      </patternFill>
    </fill>
    <fill>
      <patternFill patternType="solid">
        <fgColor theme="0"/>
        <bgColor theme="0"/>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theme="1"/>
      </right>
      <top style="thin">
        <color auto="1"/>
      </top>
      <bottom style="thin">
        <color auto="1"/>
      </bottom>
      <diagonal/>
    </border>
    <border>
      <left style="thin">
        <color theme="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thin">
        <color auto="1"/>
      </bottom>
      <diagonal/>
    </border>
    <border>
      <left style="thin">
        <color auto="1"/>
      </left>
      <right style="thin">
        <color auto="1"/>
      </right>
      <top style="double">
        <color auto="1"/>
      </top>
      <bottom/>
      <diagonal/>
    </border>
    <border>
      <left style="thin">
        <color rgb="FF7F7F7F"/>
      </left>
      <right style="thin">
        <color auto="1"/>
      </right>
      <top/>
      <bottom style="thin">
        <color rgb="FF7F7F7F"/>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s>
  <cellStyleXfs count="14">
    <xf numFmtId="0" fontId="0" fillId="0" borderId="0"/>
    <xf numFmtId="165" fontId="7" fillId="0" borderId="0" applyFont="0" applyFill="0" applyBorder="0" applyAlignment="0" applyProtection="0"/>
    <xf numFmtId="165" fontId="1" fillId="0" borderId="0" applyFont="0" applyFill="0" applyBorder="0" applyAlignment="0" applyProtection="0"/>
    <xf numFmtId="165" fontId="7" fillId="0" borderId="0" applyFont="0" applyFill="0" applyBorder="0" applyAlignment="0" applyProtection="0"/>
    <xf numFmtId="164" fontId="6" fillId="0" borderId="0"/>
    <xf numFmtId="9" fontId="1" fillId="0" borderId="0" applyFont="0" applyFill="0" applyBorder="0" applyAlignment="0" applyProtection="0"/>
    <xf numFmtId="0" fontId="1" fillId="0" borderId="0"/>
    <xf numFmtId="43" fontId="19" fillId="0" borderId="0" applyFont="0" applyFill="0" applyBorder="0" applyAlignment="0" applyProtection="0"/>
    <xf numFmtId="0" fontId="20" fillId="0" borderId="0"/>
    <xf numFmtId="171" fontId="33" fillId="0" borderId="0" applyFont="0" applyFill="0" applyBorder="0" applyProtection="0"/>
    <xf numFmtId="165" fontId="33" fillId="0" borderId="0" applyFont="0" applyFill="0" applyBorder="0" applyProtection="0"/>
    <xf numFmtId="0" fontId="45" fillId="43" borderId="30" applyNumberFormat="0" applyProtection="0"/>
    <xf numFmtId="9" fontId="33" fillId="0" borderId="0" applyFont="0" applyFill="0" applyBorder="0" applyProtection="0"/>
    <xf numFmtId="0" fontId="22" fillId="0" borderId="0"/>
  </cellStyleXfs>
  <cellXfs count="678">
    <xf numFmtId="0" fontId="0" fillId="0" borderId="0" xfId="0"/>
    <xf numFmtId="0" fontId="2" fillId="0" borderId="0" xfId="0" applyFont="1"/>
    <xf numFmtId="0" fontId="3" fillId="0" borderId="0" xfId="0" applyFont="1"/>
    <xf numFmtId="0" fontId="0" fillId="0" borderId="0" xfId="0" applyAlignment="1">
      <alignment horizontal="right"/>
    </xf>
    <xf numFmtId="0" fontId="5" fillId="0" borderId="0" xfId="0" applyFont="1" applyAlignment="1">
      <alignment horizontal="right" vertical="center"/>
    </xf>
    <xf numFmtId="0" fontId="0" fillId="0" borderId="1" xfId="0" applyBorder="1"/>
    <xf numFmtId="0" fontId="0" fillId="0" borderId="1" xfId="0" applyBorder="1" applyAlignment="1">
      <alignment horizontal="center"/>
    </xf>
    <xf numFmtId="0" fontId="0" fillId="0" borderId="1" xfId="0" applyBorder="1" applyAlignment="1">
      <alignment horizontal="right"/>
    </xf>
    <xf numFmtId="0" fontId="0" fillId="2" borderId="1" xfId="0" applyFill="1" applyBorder="1" applyAlignment="1" applyProtection="1">
      <alignment horizontal="center"/>
      <protection locked="0"/>
    </xf>
    <xf numFmtId="0" fontId="4" fillId="0" borderId="1" xfId="0" applyFon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0" xfId="0" applyAlignment="1">
      <alignment horizontal="center"/>
    </xf>
    <xf numFmtId="0" fontId="0" fillId="4" borderId="1" xfId="0" applyFill="1" applyBorder="1" applyAlignment="1">
      <alignment horizontal="center"/>
    </xf>
    <xf numFmtId="0" fontId="0" fillId="4" borderId="1" xfId="0" applyFill="1" applyBorder="1" applyAlignment="1" applyProtection="1">
      <alignment horizontal="center"/>
      <protection locked="0"/>
    </xf>
    <xf numFmtId="0" fontId="4" fillId="0" borderId="10" xfId="0" applyFont="1" applyBorder="1" applyAlignment="1">
      <alignment horizontal="left"/>
    </xf>
    <xf numFmtId="0" fontId="0" fillId="0" borderId="11" xfId="0" applyBorder="1"/>
    <xf numFmtId="0" fontId="4" fillId="0" borderId="7" xfId="0" applyFont="1" applyBorder="1" applyAlignment="1">
      <alignment horizontal="center"/>
    </xf>
    <xf numFmtId="0" fontId="4" fillId="0" borderId="4" xfId="0" applyFont="1" applyBorder="1" applyAlignment="1">
      <alignment horizontal="right"/>
    </xf>
    <xf numFmtId="0" fontId="6" fillId="0" borderId="0" xfId="0" applyFont="1"/>
    <xf numFmtId="0" fontId="4" fillId="0" borderId="0" xfId="0" applyFont="1"/>
    <xf numFmtId="0" fontId="6" fillId="2" borderId="1" xfId="0" applyFont="1" applyFill="1" applyBorder="1" applyProtection="1">
      <protection locked="0"/>
    </xf>
    <xf numFmtId="0" fontId="8" fillId="0" borderId="0" xfId="0" applyFont="1" applyAlignment="1">
      <alignment horizontal="left"/>
    </xf>
    <xf numFmtId="0" fontId="8" fillId="0" borderId="0" xfId="0" applyFont="1"/>
    <xf numFmtId="0" fontId="4" fillId="0" borderId="0" xfId="0" applyFont="1" applyAlignment="1">
      <alignment horizontal="center"/>
    </xf>
    <xf numFmtId="0" fontId="4" fillId="0" borderId="6" xfId="0" applyFont="1" applyBorder="1" applyAlignment="1">
      <alignment horizontal="center"/>
    </xf>
    <xf numFmtId="0" fontId="0" fillId="0" borderId="6" xfId="0" applyBorder="1" applyAlignment="1">
      <alignment horizontal="center"/>
    </xf>
    <xf numFmtId="167" fontId="0" fillId="0" borderId="7" xfId="0" applyNumberFormat="1" applyBorder="1" applyAlignment="1">
      <alignment horizontal="center"/>
    </xf>
    <xf numFmtId="167" fontId="0" fillId="0" borderId="0" xfId="0" applyNumberFormat="1" applyAlignment="1">
      <alignment horizontal="center"/>
    </xf>
    <xf numFmtId="166" fontId="8" fillId="0" borderId="0" xfId="0" applyNumberFormat="1" applyFont="1"/>
    <xf numFmtId="0" fontId="4" fillId="5" borderId="2" xfId="0" applyFont="1" applyFill="1" applyBorder="1"/>
    <xf numFmtId="0" fontId="4" fillId="5" borderId="3" xfId="0" applyFont="1" applyFill="1" applyBorder="1"/>
    <xf numFmtId="0" fontId="4" fillId="6" borderId="2" xfId="0" applyFont="1" applyFill="1" applyBorder="1"/>
    <xf numFmtId="0" fontId="4" fillId="6" borderId="3" xfId="0" applyFont="1" applyFill="1" applyBorder="1"/>
    <xf numFmtId="0" fontId="0" fillId="6" borderId="3" xfId="0" applyFill="1" applyBorder="1" applyAlignment="1">
      <alignment horizontal="center"/>
    </xf>
    <xf numFmtId="0" fontId="0" fillId="6" borderId="1" xfId="0" applyFill="1" applyBorder="1" applyAlignment="1">
      <alignment horizontal="center"/>
    </xf>
    <xf numFmtId="0" fontId="0" fillId="3" borderId="1" xfId="0" applyFill="1" applyBorder="1" applyAlignment="1">
      <alignment horizontal="center"/>
    </xf>
    <xf numFmtId="10" fontId="0" fillId="0" borderId="1" xfId="5" applyNumberFormat="1" applyFont="1" applyBorder="1" applyAlignment="1">
      <alignment horizontal="center"/>
    </xf>
    <xf numFmtId="0" fontId="4" fillId="0" borderId="6" xfId="0" applyFont="1" applyBorder="1" applyAlignment="1">
      <alignment horizontal="left"/>
    </xf>
    <xf numFmtId="0" fontId="10" fillId="0" borderId="0" xfId="0" applyFont="1" applyAlignment="1">
      <alignment horizontal="right"/>
    </xf>
    <xf numFmtId="0" fontId="10" fillId="0" borderId="0" xfId="0" applyFont="1"/>
    <xf numFmtId="167" fontId="0" fillId="0" borderId="7" xfId="0" applyNumberFormat="1" applyBorder="1"/>
    <xf numFmtId="0" fontId="4" fillId="5" borderId="10" xfId="0" applyFont="1" applyFill="1" applyBorder="1"/>
    <xf numFmtId="167" fontId="8" fillId="0" borderId="0" xfId="0" applyNumberFormat="1" applyFont="1" applyAlignment="1">
      <alignment horizontal="center"/>
    </xf>
    <xf numFmtId="0" fontId="6" fillId="0" borderId="0" xfId="0" applyFont="1" applyAlignment="1">
      <alignment horizontal="center" wrapText="1"/>
    </xf>
    <xf numFmtId="0" fontId="12" fillId="0" borderId="6" xfId="0" applyFont="1" applyBorder="1"/>
    <xf numFmtId="0" fontId="6" fillId="0" borderId="4" xfId="0" applyFont="1" applyBorder="1" applyAlignment="1">
      <alignment horizontal="center" wrapText="1"/>
    </xf>
    <xf numFmtId="167" fontId="0" fillId="0" borderId="0" xfId="0" applyNumberFormat="1"/>
    <xf numFmtId="0" fontId="6" fillId="0" borderId="5" xfId="0" applyFont="1" applyBorder="1" applyAlignment="1">
      <alignment horizontal="center"/>
    </xf>
    <xf numFmtId="0" fontId="13" fillId="0" borderId="6" xfId="0" applyFont="1" applyBorder="1"/>
    <xf numFmtId="0" fontId="4" fillId="7" borderId="10" xfId="0" applyFont="1" applyFill="1" applyBorder="1" applyAlignment="1">
      <alignment horizontal="left"/>
    </xf>
    <xf numFmtId="0" fontId="4" fillId="7" borderId="4" xfId="0" applyFont="1" applyFill="1" applyBorder="1" applyAlignment="1">
      <alignment horizontal="left"/>
    </xf>
    <xf numFmtId="0" fontId="0" fillId="7" borderId="4" xfId="0" applyFill="1" applyBorder="1"/>
    <xf numFmtId="0" fontId="0" fillId="7" borderId="5" xfId="0" applyFill="1" applyBorder="1"/>
    <xf numFmtId="0" fontId="0" fillId="7" borderId="7" xfId="0" applyFill="1" applyBorder="1"/>
    <xf numFmtId="0" fontId="0" fillId="7" borderId="8" xfId="0" applyFill="1" applyBorder="1"/>
    <xf numFmtId="0" fontId="4" fillId="7" borderId="11" xfId="0" applyFont="1" applyFill="1" applyBorder="1"/>
    <xf numFmtId="0" fontId="4" fillId="7" borderId="8" xfId="0" applyFont="1" applyFill="1" applyBorder="1"/>
    <xf numFmtId="0" fontId="0" fillId="7" borderId="9" xfId="0" applyFill="1" applyBorder="1"/>
    <xf numFmtId="167" fontId="6" fillId="0" borderId="12" xfId="0" applyNumberFormat="1" applyFont="1" applyBorder="1"/>
    <xf numFmtId="167" fontId="6" fillId="0" borderId="13" xfId="0" applyNumberFormat="1" applyFont="1" applyBorder="1"/>
    <xf numFmtId="0" fontId="6" fillId="7" borderId="1" xfId="0" applyFont="1" applyFill="1" applyBorder="1" applyProtection="1">
      <protection locked="0"/>
    </xf>
    <xf numFmtId="167" fontId="8" fillId="0" borderId="0" xfId="0" applyNumberFormat="1" applyFont="1"/>
    <xf numFmtId="0" fontId="11" fillId="0" borderId="0" xfId="0" applyFont="1"/>
    <xf numFmtId="0" fontId="6" fillId="0" borderId="1" xfId="0" applyFont="1" applyBorder="1"/>
    <xf numFmtId="0" fontId="6" fillId="0" borderId="1" xfId="0" applyFont="1" applyBorder="1" applyAlignment="1">
      <alignment horizontal="center"/>
    </xf>
    <xf numFmtId="0" fontId="4" fillId="4" borderId="1" xfId="0" applyFont="1" applyFill="1" applyBorder="1" applyAlignment="1">
      <alignment horizontal="center"/>
    </xf>
    <xf numFmtId="0" fontId="0" fillId="5" borderId="3" xfId="0" applyFill="1" applyBorder="1" applyAlignment="1">
      <alignment horizontal="center"/>
    </xf>
    <xf numFmtId="0" fontId="0" fillId="5" borderId="1" xfId="0" applyFill="1" applyBorder="1" applyAlignment="1">
      <alignment horizontal="center"/>
    </xf>
    <xf numFmtId="0" fontId="0" fillId="5" borderId="1" xfId="0" applyFill="1" applyBorder="1" applyAlignment="1">
      <alignment horizontal="right"/>
    </xf>
    <xf numFmtId="0" fontId="0" fillId="0" borderId="0" xfId="0" applyProtection="1">
      <protection locked="0"/>
    </xf>
    <xf numFmtId="167" fontId="0" fillId="8" borderId="0" xfId="0" applyNumberFormat="1" applyFill="1" applyAlignment="1">
      <alignment horizontal="center"/>
    </xf>
    <xf numFmtId="0" fontId="4" fillId="0" borderId="14" xfId="0" applyFont="1" applyBorder="1" applyAlignment="1">
      <alignment horizontal="center"/>
    </xf>
    <xf numFmtId="0" fontId="9" fillId="0" borderId="15" xfId="0" applyFont="1" applyBorder="1" applyAlignment="1">
      <alignment horizontal="center"/>
    </xf>
    <xf numFmtId="2" fontId="0" fillId="0" borderId="16" xfId="0" applyNumberFormat="1" applyBorder="1"/>
    <xf numFmtId="0" fontId="0" fillId="0" borderId="16" xfId="0" applyBorder="1"/>
    <xf numFmtId="2" fontId="0" fillId="0" borderId="16" xfId="0" applyNumberFormat="1" applyBorder="1" applyAlignment="1">
      <alignment horizontal="center"/>
    </xf>
    <xf numFmtId="0" fontId="0" fillId="0" borderId="16" xfId="0" applyBorder="1" applyAlignment="1">
      <alignment horizontal="center"/>
    </xf>
    <xf numFmtId="9" fontId="8" fillId="0" borderId="0" xfId="5" applyFont="1" applyFill="1" applyBorder="1"/>
    <xf numFmtId="167" fontId="0" fillId="0" borderId="16" xfId="0" applyNumberFormat="1" applyBorder="1" applyAlignment="1">
      <alignment horizontal="right"/>
    </xf>
    <xf numFmtId="168" fontId="0" fillId="0" borderId="16" xfId="0" applyNumberFormat="1" applyBorder="1" applyAlignment="1">
      <alignment horizontal="center"/>
    </xf>
    <xf numFmtId="167" fontId="0" fillId="0" borderId="16" xfId="0" applyNumberFormat="1" applyBorder="1"/>
    <xf numFmtId="2" fontId="4" fillId="0" borderId="16" xfId="0" applyNumberFormat="1" applyFont="1" applyBorder="1" applyAlignment="1">
      <alignment horizontal="center"/>
    </xf>
    <xf numFmtId="0" fontId="4" fillId="0" borderId="16" xfId="0" applyFont="1" applyBorder="1"/>
    <xf numFmtId="168" fontId="4" fillId="0" borderId="16" xfId="0" applyNumberFormat="1" applyFont="1" applyBorder="1" applyAlignment="1">
      <alignment horizontal="center"/>
    </xf>
    <xf numFmtId="167" fontId="4" fillId="0" borderId="16" xfId="0" applyNumberFormat="1" applyFont="1" applyBorder="1"/>
    <xf numFmtId="0" fontId="8" fillId="0" borderId="16" xfId="0" applyFont="1" applyBorder="1"/>
    <xf numFmtId="167" fontId="0" fillId="0" borderId="16" xfId="0" applyNumberFormat="1" applyBorder="1" applyAlignment="1">
      <alignment horizontal="center"/>
    </xf>
    <xf numFmtId="167" fontId="4" fillId="0" borderId="16" xfId="0" applyNumberFormat="1" applyFont="1" applyBorder="1" applyAlignment="1">
      <alignment horizontal="center"/>
    </xf>
    <xf numFmtId="0" fontId="4" fillId="0" borderId="0" xfId="0" applyFont="1" applyAlignment="1">
      <alignment horizontal="left"/>
    </xf>
    <xf numFmtId="0" fontId="4" fillId="0" borderId="11" xfId="0" applyFont="1" applyBorder="1" applyAlignment="1">
      <alignment horizontal="center"/>
    </xf>
    <xf numFmtId="167" fontId="4" fillId="0" borderId="18" xfId="0" applyNumberFormat="1" applyFont="1" applyBorder="1" applyAlignment="1">
      <alignment horizontal="center"/>
    </xf>
    <xf numFmtId="167" fontId="4" fillId="0" borderId="19" xfId="0" applyNumberFormat="1" applyFont="1" applyBorder="1" applyAlignment="1">
      <alignment horizontal="center"/>
    </xf>
    <xf numFmtId="167" fontId="4" fillId="0" borderId="0" xfId="0" applyNumberFormat="1" applyFont="1" applyAlignment="1">
      <alignment horizontal="center"/>
    </xf>
    <xf numFmtId="0" fontId="0" fillId="0" borderId="0" xfId="0" applyAlignment="1">
      <alignment horizontal="left"/>
    </xf>
    <xf numFmtId="0" fontId="3" fillId="0" borderId="0" xfId="0" applyFont="1" applyAlignment="1">
      <alignment horizontal="left"/>
    </xf>
    <xf numFmtId="0" fontId="6" fillId="0" borderId="0" xfId="0" applyFont="1" applyAlignment="1">
      <alignment horizontal="left"/>
    </xf>
    <xf numFmtId="0" fontId="10" fillId="0" borderId="0" xfId="0" applyFont="1" applyAlignment="1">
      <alignment horizontal="left" indent="2"/>
    </xf>
    <xf numFmtId="0" fontId="10" fillId="0" borderId="7" xfId="0" applyFont="1" applyBorder="1" applyAlignment="1">
      <alignment horizontal="left" indent="2"/>
    </xf>
    <xf numFmtId="0" fontId="0" fillId="9" borderId="1" xfId="0" applyFill="1" applyBorder="1" applyAlignment="1" applyProtection="1">
      <alignment horizontal="center"/>
      <protection locked="0"/>
    </xf>
    <xf numFmtId="0" fontId="0" fillId="10" borderId="0" xfId="0" applyFill="1"/>
    <xf numFmtId="0" fontId="4" fillId="10" borderId="0" xfId="0" applyFont="1" applyFill="1"/>
    <xf numFmtId="0" fontId="6" fillId="10" borderId="0" xfId="0" applyFont="1" applyFill="1"/>
    <xf numFmtId="0" fontId="0" fillId="10" borderId="0" xfId="0" applyFill="1" applyAlignment="1">
      <alignment horizontal="right"/>
    </xf>
    <xf numFmtId="0" fontId="4" fillId="10" borderId="8" xfId="0" applyFont="1" applyFill="1" applyBorder="1"/>
    <xf numFmtId="0" fontId="0" fillId="10" borderId="8" xfId="0" applyFill="1" applyBorder="1"/>
    <xf numFmtId="0" fontId="8" fillId="10" borderId="0" xfId="0" applyFont="1" applyFill="1"/>
    <xf numFmtId="0" fontId="8" fillId="10" borderId="0" xfId="0" applyFont="1" applyFill="1" applyAlignment="1">
      <alignment horizontal="left"/>
    </xf>
    <xf numFmtId="0" fontId="9" fillId="10" borderId="0" xfId="0" applyFont="1" applyFill="1"/>
    <xf numFmtId="0" fontId="0" fillId="7" borderId="18" xfId="0" applyFill="1" applyBorder="1" applyAlignment="1">
      <alignment horizontal="center"/>
    </xf>
    <xf numFmtId="0" fontId="15" fillId="5" borderId="18" xfId="0" applyFont="1" applyFill="1" applyBorder="1" applyAlignment="1">
      <alignment horizontal="left"/>
    </xf>
    <xf numFmtId="0" fontId="4" fillId="5" borderId="21" xfId="0" applyFont="1" applyFill="1" applyBorder="1"/>
    <xf numFmtId="0" fontId="0" fillId="5" borderId="21" xfId="0" applyFill="1" applyBorder="1"/>
    <xf numFmtId="167" fontId="4" fillId="5" borderId="21" xfId="0" applyNumberFormat="1" applyFont="1" applyFill="1" applyBorder="1" applyAlignment="1">
      <alignment horizontal="center"/>
    </xf>
    <xf numFmtId="166" fontId="8" fillId="5" borderId="21" xfId="0" applyNumberFormat="1" applyFont="1" applyFill="1" applyBorder="1"/>
    <xf numFmtId="167" fontId="4" fillId="5" borderId="22" xfId="0" applyNumberFormat="1" applyFont="1" applyFill="1" applyBorder="1"/>
    <xf numFmtId="0" fontId="15" fillId="5" borderId="23" xfId="0" applyFont="1" applyFill="1" applyBorder="1" applyAlignment="1">
      <alignment horizontal="left"/>
    </xf>
    <xf numFmtId="0" fontId="4" fillId="5" borderId="0" xfId="0" applyFont="1" applyFill="1"/>
    <xf numFmtId="0" fontId="0" fillId="5" borderId="0" xfId="0" applyFill="1"/>
    <xf numFmtId="167" fontId="4" fillId="5" borderId="0" xfId="0" applyNumberFormat="1" applyFont="1" applyFill="1" applyAlignment="1">
      <alignment horizontal="center"/>
    </xf>
    <xf numFmtId="166" fontId="8" fillId="5" borderId="0" xfId="0" applyNumberFormat="1" applyFont="1" applyFill="1"/>
    <xf numFmtId="167" fontId="4" fillId="5" borderId="24" xfId="0" applyNumberFormat="1" applyFont="1" applyFill="1" applyBorder="1"/>
    <xf numFmtId="0" fontId="4" fillId="5" borderId="25" xfId="0" applyFont="1" applyFill="1" applyBorder="1" applyAlignment="1">
      <alignment horizontal="left"/>
    </xf>
    <xf numFmtId="0" fontId="8" fillId="5" borderId="3" xfId="0" applyFont="1" applyFill="1" applyBorder="1"/>
    <xf numFmtId="2" fontId="4" fillId="5" borderId="3" xfId="0" applyNumberFormat="1" applyFont="1" applyFill="1" applyBorder="1" applyAlignment="1">
      <alignment horizontal="center"/>
    </xf>
    <xf numFmtId="167" fontId="9" fillId="5" borderId="3" xfId="0" applyNumberFormat="1" applyFont="1" applyFill="1" applyBorder="1" applyAlignment="1">
      <alignment horizontal="center"/>
    </xf>
    <xf numFmtId="167" fontId="8" fillId="5" borderId="0" xfId="0" applyNumberFormat="1" applyFont="1" applyFill="1" applyAlignment="1">
      <alignment horizontal="center"/>
    </xf>
    <xf numFmtId="2" fontId="4" fillId="5" borderId="0" xfId="0" applyNumberFormat="1" applyFont="1" applyFill="1" applyAlignment="1">
      <alignment horizontal="center"/>
    </xf>
    <xf numFmtId="0" fontId="8" fillId="5" borderId="0" xfId="0" applyFont="1" applyFill="1"/>
    <xf numFmtId="0" fontId="8" fillId="5" borderId="24" xfId="0" applyFont="1" applyFill="1" applyBorder="1"/>
    <xf numFmtId="0" fontId="0" fillId="5" borderId="3" xfId="0" applyFill="1" applyBorder="1"/>
    <xf numFmtId="167" fontId="4" fillId="5" borderId="3" xfId="0" applyNumberFormat="1" applyFont="1" applyFill="1" applyBorder="1" applyAlignment="1">
      <alignment horizontal="center"/>
    </xf>
    <xf numFmtId="0" fontId="4" fillId="5" borderId="24" xfId="0" applyFont="1" applyFill="1" applyBorder="1"/>
    <xf numFmtId="0" fontId="4" fillId="5" borderId="23" xfId="0" applyFont="1" applyFill="1" applyBorder="1" applyAlignment="1">
      <alignment horizontal="left"/>
    </xf>
    <xf numFmtId="0" fontId="4" fillId="5" borderId="26" xfId="0" applyFont="1" applyFill="1" applyBorder="1" applyAlignment="1">
      <alignment horizontal="left"/>
    </xf>
    <xf numFmtId="0" fontId="0" fillId="5" borderId="4" xfId="0" applyFill="1" applyBorder="1"/>
    <xf numFmtId="2" fontId="4" fillId="5" borderId="4" xfId="0" applyNumberFormat="1" applyFont="1" applyFill="1" applyBorder="1" applyAlignment="1">
      <alignment horizontal="center"/>
    </xf>
    <xf numFmtId="0" fontId="4" fillId="5" borderId="27" xfId="0" applyFont="1" applyFill="1" applyBorder="1" applyAlignment="1">
      <alignment horizontal="left"/>
    </xf>
    <xf numFmtId="0" fontId="0" fillId="5" borderId="8" xfId="0" applyFill="1" applyBorder="1"/>
    <xf numFmtId="167" fontId="4" fillId="5" borderId="8" xfId="0" applyNumberFormat="1" applyFont="1" applyFill="1" applyBorder="1" applyAlignment="1">
      <alignment horizontal="center"/>
    </xf>
    <xf numFmtId="167" fontId="4" fillId="5" borderId="9" xfId="0" applyNumberFormat="1" applyFont="1" applyFill="1" applyBorder="1" applyAlignment="1">
      <alignment horizontal="center"/>
    </xf>
    <xf numFmtId="167" fontId="4" fillId="5" borderId="24" xfId="0" applyNumberFormat="1" applyFont="1" applyFill="1" applyBorder="1" applyAlignment="1">
      <alignment horizontal="center"/>
    </xf>
    <xf numFmtId="0" fontId="8" fillId="5" borderId="23" xfId="0" applyFont="1" applyFill="1" applyBorder="1" applyAlignment="1">
      <alignment horizontal="left"/>
    </xf>
    <xf numFmtId="167" fontId="4" fillId="5" borderId="0" xfId="0" applyNumberFormat="1" applyFont="1" applyFill="1"/>
    <xf numFmtId="0" fontId="4" fillId="5" borderId="10" xfId="0" applyFont="1" applyFill="1" applyBorder="1" applyAlignment="1">
      <alignment horizontal="left"/>
    </xf>
    <xf numFmtId="0" fontId="4" fillId="5" borderId="11" xfId="0" applyFont="1" applyFill="1" applyBorder="1" applyAlignment="1">
      <alignment horizontal="left"/>
    </xf>
    <xf numFmtId="0" fontId="4" fillId="5" borderId="28" xfId="0" applyFont="1" applyFill="1" applyBorder="1" applyAlignment="1">
      <alignment horizontal="left"/>
    </xf>
    <xf numFmtId="0" fontId="0" fillId="5" borderId="17" xfId="0" applyFill="1" applyBorder="1"/>
    <xf numFmtId="167" fontId="4" fillId="5" borderId="17" xfId="0" applyNumberFormat="1" applyFont="1" applyFill="1" applyBorder="1" applyAlignment="1">
      <alignment horizontal="center"/>
    </xf>
    <xf numFmtId="166" fontId="8" fillId="5" borderId="17" xfId="0" applyNumberFormat="1" applyFont="1" applyFill="1" applyBorder="1"/>
    <xf numFmtId="167" fontId="4" fillId="5" borderId="29" xfId="0" applyNumberFormat="1" applyFont="1" applyFill="1" applyBorder="1" applyAlignment="1">
      <alignment horizontal="center"/>
    </xf>
    <xf numFmtId="0" fontId="1" fillId="7" borderId="1" xfId="0" applyFont="1" applyFill="1" applyBorder="1" applyProtection="1">
      <protection locked="0"/>
    </xf>
    <xf numFmtId="0" fontId="1" fillId="0" borderId="0" xfId="0" applyFont="1"/>
    <xf numFmtId="0" fontId="1" fillId="0" borderId="1" xfId="0" applyFont="1" applyBorder="1" applyAlignment="1">
      <alignment horizontal="center"/>
    </xf>
    <xf numFmtId="0" fontId="1" fillId="10" borderId="0" xfId="0" applyFont="1" applyFill="1"/>
    <xf numFmtId="0" fontId="1" fillId="0" borderId="1" xfId="0" applyFont="1" applyBorder="1"/>
    <xf numFmtId="0" fontId="0" fillId="0" borderId="2" xfId="0" applyBorder="1" applyAlignment="1">
      <alignment horizontal="right"/>
    </xf>
    <xf numFmtId="0" fontId="0" fillId="7" borderId="0" xfId="0" applyFill="1"/>
    <xf numFmtId="0" fontId="1" fillId="0" borderId="6" xfId="0" applyFont="1" applyBorder="1"/>
    <xf numFmtId="0" fontId="4" fillId="0" borderId="0" xfId="0" applyFont="1" applyAlignment="1">
      <alignment horizontal="right"/>
    </xf>
    <xf numFmtId="10" fontId="0" fillId="0" borderId="0" xfId="0" applyNumberFormat="1" applyAlignment="1">
      <alignment horizontal="right"/>
    </xf>
    <xf numFmtId="0" fontId="17" fillId="0" borderId="0" xfId="0" applyFont="1"/>
    <xf numFmtId="0" fontId="10" fillId="0" borderId="7" xfId="0" applyFont="1" applyBorder="1" applyAlignment="1">
      <alignment horizontal="left"/>
    </xf>
    <xf numFmtId="0" fontId="11" fillId="0" borderId="2" xfId="0" applyFont="1" applyBorder="1" applyAlignment="1">
      <alignment horizontal="left"/>
    </xf>
    <xf numFmtId="0" fontId="11" fillId="0" borderId="3" xfId="0" applyFont="1" applyBorder="1" applyAlignment="1">
      <alignment horizontal="left"/>
    </xf>
    <xf numFmtId="0" fontId="11" fillId="0" borderId="20" xfId="0" applyFont="1" applyBorder="1" applyAlignment="1">
      <alignment horizontal="left"/>
    </xf>
    <xf numFmtId="0" fontId="1" fillId="2" borderId="1" xfId="0" applyFont="1" applyFill="1" applyBorder="1" applyProtection="1">
      <protection locked="0"/>
    </xf>
    <xf numFmtId="0" fontId="0" fillId="6" borderId="0" xfId="0" applyFill="1"/>
    <xf numFmtId="0" fontId="4" fillId="6" borderId="0" xfId="0" applyFont="1" applyFill="1"/>
    <xf numFmtId="0" fontId="4" fillId="6" borderId="10" xfId="0" applyFont="1" applyFill="1" applyBorder="1"/>
    <xf numFmtId="0" fontId="15" fillId="6" borderId="18" xfId="0" applyFont="1" applyFill="1" applyBorder="1" applyAlignment="1">
      <alignment horizontal="left"/>
    </xf>
    <xf numFmtId="0" fontId="4" fillId="6" borderId="21" xfId="0" applyFont="1" applyFill="1" applyBorder="1"/>
    <xf numFmtId="0" fontId="0" fillId="6" borderId="21" xfId="0" applyFill="1" applyBorder="1"/>
    <xf numFmtId="167" fontId="4" fillId="6" borderId="21" xfId="0" applyNumberFormat="1" applyFont="1" applyFill="1" applyBorder="1" applyAlignment="1">
      <alignment horizontal="center"/>
    </xf>
    <xf numFmtId="166" fontId="8" fillId="6" borderId="21" xfId="0" applyNumberFormat="1" applyFont="1" applyFill="1" applyBorder="1"/>
    <xf numFmtId="167" fontId="4" fillId="6" borderId="22" xfId="0" applyNumberFormat="1" applyFont="1" applyFill="1" applyBorder="1"/>
    <xf numFmtId="0" fontId="15" fillId="6" borderId="23" xfId="0" applyFont="1" applyFill="1" applyBorder="1" applyAlignment="1">
      <alignment horizontal="left"/>
    </xf>
    <xf numFmtId="167" fontId="4" fillId="6" borderId="0" xfId="0" applyNumberFormat="1" applyFont="1" applyFill="1" applyAlignment="1">
      <alignment horizontal="center"/>
    </xf>
    <xf numFmtId="166" fontId="8" fillId="6" borderId="0" xfId="0" applyNumberFormat="1" applyFont="1" applyFill="1"/>
    <xf numFmtId="167" fontId="4" fillId="6" borderId="24" xfId="0" applyNumberFormat="1" applyFont="1" applyFill="1" applyBorder="1"/>
    <xf numFmtId="0" fontId="4" fillId="6" borderId="25" xfId="0" applyFont="1" applyFill="1" applyBorder="1" applyAlignment="1">
      <alignment horizontal="left"/>
    </xf>
    <xf numFmtId="0" fontId="8" fillId="6" borderId="3" xfId="0" applyFont="1" applyFill="1" applyBorder="1"/>
    <xf numFmtId="2" fontId="4" fillId="6" borderId="3" xfId="0" applyNumberFormat="1" applyFont="1" applyFill="1" applyBorder="1" applyAlignment="1">
      <alignment horizontal="center"/>
    </xf>
    <xf numFmtId="167" fontId="9" fillId="6" borderId="3" xfId="0" applyNumberFormat="1" applyFont="1" applyFill="1" applyBorder="1" applyAlignment="1">
      <alignment horizontal="center"/>
    </xf>
    <xf numFmtId="167" fontId="8" fillId="6" borderId="0" xfId="0" applyNumberFormat="1" applyFont="1" applyFill="1" applyAlignment="1">
      <alignment horizontal="center"/>
    </xf>
    <xf numFmtId="2" fontId="4" fillId="6" borderId="0" xfId="0" applyNumberFormat="1" applyFont="1" applyFill="1" applyAlignment="1">
      <alignment horizontal="center"/>
    </xf>
    <xf numFmtId="0" fontId="8" fillId="6" borderId="0" xfId="0" applyFont="1" applyFill="1"/>
    <xf numFmtId="0" fontId="8" fillId="6" borderId="24" xfId="0" applyFont="1" applyFill="1" applyBorder="1"/>
    <xf numFmtId="0" fontId="0" fillId="6" borderId="3" xfId="0" applyFill="1" applyBorder="1"/>
    <xf numFmtId="167" fontId="4" fillId="6" borderId="3" xfId="0" applyNumberFormat="1" applyFont="1" applyFill="1" applyBorder="1" applyAlignment="1">
      <alignment horizontal="center"/>
    </xf>
    <xf numFmtId="0" fontId="4" fillId="6" borderId="24" xfId="0" applyFont="1" applyFill="1" applyBorder="1"/>
    <xf numFmtId="0" fontId="4" fillId="6" borderId="23" xfId="0" applyFont="1" applyFill="1" applyBorder="1" applyAlignment="1">
      <alignment horizontal="left"/>
    </xf>
    <xf numFmtId="0" fontId="4" fillId="6" borderId="26" xfId="0" applyFont="1" applyFill="1" applyBorder="1" applyAlignment="1">
      <alignment horizontal="left"/>
    </xf>
    <xf numFmtId="0" fontId="0" fillId="6" borderId="4" xfId="0" applyFill="1" applyBorder="1"/>
    <xf numFmtId="2" fontId="4" fillId="6" borderId="4" xfId="0" applyNumberFormat="1" applyFont="1" applyFill="1" applyBorder="1" applyAlignment="1">
      <alignment horizontal="center"/>
    </xf>
    <xf numFmtId="0" fontId="4" fillId="6" borderId="27" xfId="0" applyFont="1" applyFill="1" applyBorder="1" applyAlignment="1">
      <alignment horizontal="left"/>
    </xf>
    <xf numFmtId="0" fontId="0" fillId="6" borderId="8" xfId="0" applyFill="1" applyBorder="1"/>
    <xf numFmtId="167" fontId="4" fillId="6" borderId="8" xfId="0" applyNumberFormat="1" applyFont="1" applyFill="1" applyBorder="1" applyAlignment="1">
      <alignment horizontal="center"/>
    </xf>
    <xf numFmtId="167" fontId="4" fillId="6" borderId="9" xfId="0" applyNumberFormat="1" applyFont="1" applyFill="1" applyBorder="1" applyAlignment="1">
      <alignment horizontal="center"/>
    </xf>
    <xf numFmtId="167" fontId="4" fillId="6" borderId="24" xfId="0" applyNumberFormat="1" applyFont="1" applyFill="1" applyBorder="1" applyAlignment="1">
      <alignment horizontal="center"/>
    </xf>
    <xf numFmtId="0" fontId="8" fillId="6" borderId="23" xfId="0" applyFont="1" applyFill="1" applyBorder="1" applyAlignment="1">
      <alignment horizontal="left"/>
    </xf>
    <xf numFmtId="167" fontId="4" fillId="6" borderId="0" xfId="0" applyNumberFormat="1" applyFont="1" applyFill="1"/>
    <xf numFmtId="0" fontId="4" fillId="6" borderId="10" xfId="0" applyFont="1" applyFill="1" applyBorder="1" applyAlignment="1">
      <alignment horizontal="left"/>
    </xf>
    <xf numFmtId="0" fontId="4" fillId="6" borderId="11" xfId="0" applyFont="1" applyFill="1" applyBorder="1" applyAlignment="1">
      <alignment horizontal="left"/>
    </xf>
    <xf numFmtId="0" fontId="4" fillId="6" borderId="28" xfId="0" applyFont="1" applyFill="1" applyBorder="1" applyAlignment="1">
      <alignment horizontal="left"/>
    </xf>
    <xf numFmtId="0" fontId="0" fillId="6" borderId="17" xfId="0" applyFill="1" applyBorder="1"/>
    <xf numFmtId="167" fontId="4" fillId="6" borderId="17" xfId="0" applyNumberFormat="1" applyFont="1" applyFill="1" applyBorder="1" applyAlignment="1">
      <alignment horizontal="center"/>
    </xf>
    <xf numFmtId="166" fontId="8" fillId="6" borderId="17" xfId="0" applyNumberFormat="1" applyFont="1" applyFill="1" applyBorder="1"/>
    <xf numFmtId="167" fontId="4" fillId="6" borderId="29" xfId="0" applyNumberFormat="1" applyFont="1" applyFill="1" applyBorder="1" applyAlignment="1">
      <alignment horizontal="center"/>
    </xf>
    <xf numFmtId="0" fontId="6" fillId="0" borderId="4" xfId="0" applyFont="1" applyBorder="1" applyAlignment="1">
      <alignment horizontal="center" vertical="top" wrapText="1"/>
    </xf>
    <xf numFmtId="0" fontId="6" fillId="0" borderId="5" xfId="0" applyFont="1" applyBorder="1" applyAlignment="1">
      <alignment horizontal="center" vertical="top"/>
    </xf>
    <xf numFmtId="2" fontId="18" fillId="8" borderId="1" xfId="0" applyNumberFormat="1" applyFont="1" applyFill="1" applyBorder="1"/>
    <xf numFmtId="0" fontId="1" fillId="0" borderId="0" xfId="0" quotePrefix="1" applyFont="1"/>
    <xf numFmtId="0" fontId="10" fillId="0" borderId="7" xfId="0" applyFont="1" applyBorder="1"/>
    <xf numFmtId="0" fontId="10" fillId="0" borderId="0" xfId="0" applyFont="1" applyAlignment="1">
      <alignment vertical="center"/>
    </xf>
    <xf numFmtId="0" fontId="10" fillId="0" borderId="0" xfId="0" applyFont="1" applyAlignment="1">
      <alignment horizontal="left" vertical="center"/>
    </xf>
    <xf numFmtId="0" fontId="0" fillId="0" borderId="0" xfId="0" applyAlignment="1">
      <alignment vertical="center"/>
    </xf>
    <xf numFmtId="0" fontId="0" fillId="0" borderId="8" xfId="0" applyBorder="1" applyAlignment="1">
      <alignment vertical="center"/>
    </xf>
    <xf numFmtId="0" fontId="6" fillId="0" borderId="0" xfId="0" applyFont="1" applyAlignment="1">
      <alignment vertical="center"/>
    </xf>
    <xf numFmtId="0" fontId="1" fillId="0" borderId="0" xfId="0" applyFont="1" applyAlignment="1">
      <alignment vertical="center"/>
    </xf>
    <xf numFmtId="0" fontId="16" fillId="0" borderId="0" xfId="0" applyFont="1" applyAlignment="1">
      <alignment vertical="center"/>
    </xf>
    <xf numFmtId="0" fontId="10" fillId="0" borderId="7" xfId="0" applyFont="1" applyBorder="1" applyAlignment="1">
      <alignment horizontal="left" vertical="center"/>
    </xf>
    <xf numFmtId="0" fontId="11" fillId="0" borderId="1" xfId="0" applyFont="1" applyBorder="1" applyAlignment="1">
      <alignment horizontal="left" vertical="center"/>
    </xf>
    <xf numFmtId="0" fontId="11" fillId="0" borderId="1" xfId="0" applyFont="1" applyBorder="1" applyAlignment="1">
      <alignment horizontal="left"/>
    </xf>
    <xf numFmtId="10" fontId="0" fillId="0" borderId="0" xfId="5" applyNumberFormat="1" applyFont="1" applyBorder="1" applyAlignment="1">
      <alignment horizontal="right"/>
    </xf>
    <xf numFmtId="10" fontId="0" fillId="0" borderId="8" xfId="0" applyNumberFormat="1" applyBorder="1" applyAlignment="1">
      <alignment horizontal="right"/>
    </xf>
    <xf numFmtId="9" fontId="0" fillId="0" borderId="6" xfId="5" applyFont="1" applyBorder="1"/>
    <xf numFmtId="166" fontId="0" fillId="0" borderId="6" xfId="0" applyNumberFormat="1" applyBorder="1"/>
    <xf numFmtId="0" fontId="4" fillId="7" borderId="6" xfId="0" applyFont="1" applyFill="1" applyBorder="1"/>
    <xf numFmtId="0" fontId="0" fillId="7" borderId="6" xfId="0" applyFill="1" applyBorder="1"/>
    <xf numFmtId="0" fontId="1" fillId="7" borderId="0" xfId="0" applyFont="1" applyFill="1" applyAlignment="1">
      <alignment horizontal="left" indent="1"/>
    </xf>
    <xf numFmtId="0" fontId="1" fillId="7" borderId="6" xfId="0" applyFont="1" applyFill="1" applyBorder="1" applyAlignment="1">
      <alignment horizontal="left" indent="1"/>
    </xf>
    <xf numFmtId="169" fontId="0" fillId="7" borderId="0" xfId="0" applyNumberFormat="1" applyFill="1" applyAlignment="1">
      <alignment vertical="center"/>
    </xf>
    <xf numFmtId="169" fontId="0" fillId="7" borderId="8" xfId="0" applyNumberFormat="1" applyFill="1" applyBorder="1" applyAlignment="1">
      <alignment vertical="center"/>
    </xf>
    <xf numFmtId="169" fontId="0" fillId="7" borderId="7" xfId="0" applyNumberFormat="1" applyFill="1" applyBorder="1" applyAlignment="1">
      <alignment vertical="center"/>
    </xf>
    <xf numFmtId="170" fontId="0" fillId="7" borderId="11" xfId="0" applyNumberFormat="1" applyFill="1" applyBorder="1" applyAlignment="1">
      <alignment horizontal="left" vertical="center" indent="4"/>
    </xf>
    <xf numFmtId="0" fontId="0" fillId="7" borderId="6" xfId="0" applyFill="1" applyBorder="1" applyAlignment="1">
      <alignment horizontal="left" vertical="center"/>
    </xf>
    <xf numFmtId="0" fontId="0" fillId="7" borderId="0" xfId="0" applyFill="1" applyAlignment="1">
      <alignment horizontal="left" vertical="center"/>
    </xf>
    <xf numFmtId="0" fontId="0" fillId="7" borderId="11" xfId="0" applyFill="1" applyBorder="1" applyAlignment="1">
      <alignment horizontal="left" vertical="center"/>
    </xf>
    <xf numFmtId="0" fontId="0" fillId="7" borderId="8" xfId="0" applyFill="1" applyBorder="1" applyAlignment="1">
      <alignment horizontal="left" vertical="center"/>
    </xf>
    <xf numFmtId="170" fontId="0" fillId="7" borderId="8" xfId="0" applyNumberFormat="1" applyFill="1" applyBorder="1" applyAlignment="1">
      <alignment horizontal="left" vertical="center" indent="4"/>
    </xf>
    <xf numFmtId="0" fontId="1" fillId="7" borderId="10" xfId="0" applyFont="1" applyFill="1" applyBorder="1" applyAlignment="1">
      <alignment horizontal="left" indent="2"/>
    </xf>
    <xf numFmtId="0" fontId="1" fillId="7" borderId="10" xfId="0" applyFont="1" applyFill="1" applyBorder="1" applyAlignment="1">
      <alignment horizontal="left" indent="4"/>
    </xf>
    <xf numFmtId="0" fontId="1" fillId="7" borderId="10" xfId="0" applyFont="1" applyFill="1" applyBorder="1" applyAlignment="1" applyProtection="1">
      <alignment horizontal="left" indent="4"/>
      <protection locked="0"/>
    </xf>
    <xf numFmtId="0" fontId="0" fillId="0" borderId="2" xfId="0" applyBorder="1"/>
    <xf numFmtId="0" fontId="0" fillId="0" borderId="3" xfId="0" applyBorder="1"/>
    <xf numFmtId="0" fontId="0" fillId="0" borderId="20" xfId="0" applyBorder="1"/>
    <xf numFmtId="0" fontId="0" fillId="0" borderId="3" xfId="0" applyBorder="1" applyAlignment="1">
      <alignment horizontal="right"/>
    </xf>
    <xf numFmtId="170" fontId="0" fillId="7" borderId="11" xfId="0" applyNumberFormat="1" applyFill="1" applyBorder="1" applyAlignment="1">
      <alignment horizontal="left" vertical="center" indent="3"/>
    </xf>
    <xf numFmtId="0" fontId="1" fillId="7" borderId="4" xfId="0" applyFont="1" applyFill="1" applyBorder="1" applyAlignment="1" applyProtection="1">
      <alignment horizontal="left" indent="4"/>
      <protection locked="0"/>
    </xf>
    <xf numFmtId="0" fontId="1" fillId="7" borderId="4" xfId="0" applyFont="1" applyFill="1" applyBorder="1" applyAlignment="1">
      <alignment horizontal="left" indent="2"/>
    </xf>
    <xf numFmtId="170" fontId="0" fillId="7" borderId="8" xfId="0" applyNumberFormat="1" applyFill="1" applyBorder="1" applyAlignment="1">
      <alignment horizontal="left" vertical="center" indent="3"/>
    </xf>
    <xf numFmtId="0" fontId="4" fillId="0" borderId="3" xfId="0" applyFont="1" applyBorder="1" applyAlignment="1">
      <alignment horizontal="center"/>
    </xf>
    <xf numFmtId="0" fontId="0" fillId="0" borderId="4" xfId="0" applyBorder="1" applyAlignment="1">
      <alignment horizontal="center"/>
    </xf>
    <xf numFmtId="0" fontId="0" fillId="0" borderId="5" xfId="0" applyBorder="1" applyAlignment="1">
      <alignment horizontal="right"/>
    </xf>
    <xf numFmtId="0" fontId="0" fillId="0" borderId="7" xfId="0" applyBorder="1" applyAlignment="1">
      <alignment horizontal="right"/>
    </xf>
    <xf numFmtId="0" fontId="0" fillId="0" borderId="11" xfId="0" applyBorder="1" applyAlignment="1">
      <alignment horizontal="center"/>
    </xf>
    <xf numFmtId="0" fontId="0" fillId="0" borderId="3" xfId="0" applyBorder="1" applyAlignment="1" applyProtection="1">
      <alignment horizontal="center"/>
      <protection locked="0"/>
    </xf>
    <xf numFmtId="43" fontId="0" fillId="0" borderId="0" xfId="7" applyFont="1" applyAlignment="1">
      <alignment horizontal="right"/>
    </xf>
    <xf numFmtId="43" fontId="0" fillId="0" borderId="0" xfId="7" applyFont="1"/>
    <xf numFmtId="43" fontId="0" fillId="0" borderId="8" xfId="7" applyFont="1" applyBorder="1"/>
    <xf numFmtId="0" fontId="0" fillId="0" borderId="1" xfId="0" applyBorder="1" applyAlignment="1">
      <alignment horizontal="left"/>
    </xf>
    <xf numFmtId="0" fontId="0" fillId="7" borderId="1" xfId="0" applyFill="1" applyBorder="1" applyAlignment="1" applyProtection="1">
      <alignment horizontal="left" wrapText="1"/>
      <protection locked="0"/>
    </xf>
    <xf numFmtId="0" fontId="0" fillId="6" borderId="1" xfId="0" applyFill="1" applyBorder="1" applyAlignment="1">
      <alignment horizontal="left"/>
    </xf>
    <xf numFmtId="0" fontId="1" fillId="7" borderId="1" xfId="0" applyFont="1" applyFill="1" applyBorder="1" applyAlignment="1" applyProtection="1">
      <alignment horizontal="left" wrapText="1"/>
      <protection locked="0"/>
    </xf>
    <xf numFmtId="2" fontId="4" fillId="5" borderId="20" xfId="0" applyNumberFormat="1" applyFont="1" applyFill="1" applyBorder="1" applyAlignment="1">
      <alignment horizontal="center"/>
    </xf>
    <xf numFmtId="167" fontId="4" fillId="5" borderId="20" xfId="0" applyNumberFormat="1" applyFont="1" applyFill="1" applyBorder="1" applyAlignment="1">
      <alignment horizontal="center"/>
    </xf>
    <xf numFmtId="2" fontId="4" fillId="5" borderId="5" xfId="0" applyNumberFormat="1" applyFont="1" applyFill="1" applyBorder="1" applyAlignment="1">
      <alignment horizontal="center"/>
    </xf>
    <xf numFmtId="2" fontId="4" fillId="5" borderId="0" xfId="0" applyNumberFormat="1" applyFont="1" applyFill="1"/>
    <xf numFmtId="2" fontId="4" fillId="6" borderId="20" xfId="0" applyNumberFormat="1" applyFont="1" applyFill="1" applyBorder="1" applyAlignment="1">
      <alignment horizontal="center"/>
    </xf>
    <xf numFmtId="167" fontId="4" fillId="6" borderId="20" xfId="0" applyNumberFormat="1" applyFont="1" applyFill="1" applyBorder="1" applyAlignment="1">
      <alignment horizontal="center"/>
    </xf>
    <xf numFmtId="2" fontId="4" fillId="6" borderId="5" xfId="0" applyNumberFormat="1" applyFont="1" applyFill="1" applyBorder="1" applyAlignment="1">
      <alignment horizontal="center"/>
    </xf>
    <xf numFmtId="8" fontId="6" fillId="0" borderId="12" xfId="0" applyNumberFormat="1" applyFont="1" applyBorder="1"/>
    <xf numFmtId="8" fontId="6" fillId="0" borderId="13" xfId="0" applyNumberFormat="1" applyFont="1" applyBorder="1"/>
    <xf numFmtId="0" fontId="6" fillId="0" borderId="0" xfId="0" applyFont="1" applyAlignment="1">
      <alignment horizontal="center" vertical="top" wrapText="1"/>
    </xf>
    <xf numFmtId="0" fontId="6" fillId="0" borderId="7" xfId="0" applyFont="1" applyBorder="1" applyAlignment="1">
      <alignment horizontal="center" vertical="top"/>
    </xf>
    <xf numFmtId="0" fontId="6" fillId="0" borderId="7" xfId="0" applyFont="1" applyBorder="1" applyAlignment="1">
      <alignment horizontal="center"/>
    </xf>
    <xf numFmtId="0" fontId="8" fillId="0" borderId="6" xfId="0" applyFont="1" applyBorder="1"/>
    <xf numFmtId="0" fontId="11" fillId="0" borderId="2" xfId="0" applyFont="1" applyBorder="1" applyAlignment="1">
      <alignment horizontal="left" vertical="center"/>
    </xf>
    <xf numFmtId="0" fontId="10" fillId="7" borderId="2" xfId="0" applyFont="1" applyFill="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0" fillId="0" borderId="1" xfId="0" applyBorder="1" applyAlignment="1" applyProtection="1">
      <alignment horizontal="center"/>
      <protection locked="0"/>
    </xf>
    <xf numFmtId="0" fontId="4" fillId="0" borderId="4" xfId="0" applyFont="1" applyBorder="1" applyAlignment="1">
      <alignment horizontal="left"/>
    </xf>
    <xf numFmtId="0" fontId="0" fillId="0" borderId="0" xfId="5" applyNumberFormat="1" applyFont="1" applyBorder="1" applyAlignment="1">
      <alignment horizontal="right"/>
    </xf>
    <xf numFmtId="0" fontId="4" fillId="11" borderId="0" xfId="0" applyFont="1" applyFill="1" applyAlignment="1">
      <alignment horizontal="center" vertical="center" wrapText="1"/>
    </xf>
    <xf numFmtId="0" fontId="0" fillId="12" borderId="1" xfId="0" applyFill="1" applyBorder="1" applyAlignment="1">
      <alignment horizontal="center"/>
    </xf>
    <xf numFmtId="0" fontId="0" fillId="12" borderId="3" xfId="0" applyFill="1" applyBorder="1" applyAlignment="1">
      <alignment horizontal="center"/>
    </xf>
    <xf numFmtId="0" fontId="1" fillId="2" borderId="1" xfId="0" applyFont="1" applyFill="1" applyBorder="1" applyAlignment="1" applyProtection="1">
      <alignment horizontal="center"/>
      <protection locked="0"/>
    </xf>
    <xf numFmtId="0" fontId="1" fillId="6" borderId="3" xfId="0" applyFont="1" applyFill="1" applyBorder="1" applyAlignment="1">
      <alignment horizontal="center"/>
    </xf>
    <xf numFmtId="0" fontId="1" fillId="0" borderId="3" xfId="0" applyFont="1" applyBorder="1" applyAlignment="1">
      <alignment horizontal="center"/>
    </xf>
    <xf numFmtId="17" fontId="21" fillId="0" borderId="0" xfId="8" applyNumberFormat="1" applyFont="1" applyAlignment="1">
      <alignment horizontal="left"/>
    </xf>
    <xf numFmtId="0" fontId="20" fillId="0" borderId="0" xfId="8"/>
    <xf numFmtId="17" fontId="21" fillId="0" borderId="0" xfId="8" quotePrefix="1" applyNumberFormat="1" applyFont="1" applyAlignment="1">
      <alignment horizontal="left"/>
    </xf>
    <xf numFmtId="49" fontId="21" fillId="0" borderId="0" xfId="8" applyNumberFormat="1" applyFont="1"/>
    <xf numFmtId="0" fontId="22" fillId="0" borderId="0" xfId="8" applyFont="1"/>
    <xf numFmtId="0" fontId="21" fillId="0" borderId="0" xfId="8" applyFont="1"/>
    <xf numFmtId="0" fontId="23" fillId="0" borderId="0" xfId="8" applyFont="1" applyAlignment="1">
      <alignment vertical="center" wrapText="1"/>
    </xf>
    <xf numFmtId="0" fontId="10" fillId="0" borderId="0" xfId="8" applyFont="1" applyAlignment="1">
      <alignment vertical="center"/>
    </xf>
    <xf numFmtId="0" fontId="24" fillId="13" borderId="0" xfId="8" applyFont="1" applyFill="1" applyAlignment="1">
      <alignment horizontal="left"/>
    </xf>
    <xf numFmtId="0" fontId="25" fillId="14" borderId="0" xfId="8" applyFont="1" applyFill="1" applyAlignment="1">
      <alignment horizontal="left" wrapText="1"/>
    </xf>
    <xf numFmtId="0" fontId="25" fillId="14" borderId="0" xfId="8" applyFont="1" applyFill="1" applyAlignment="1">
      <alignment horizontal="left" vertical="center" wrapText="1"/>
    </xf>
    <xf numFmtId="0" fontId="26" fillId="13" borderId="0" xfId="8" applyFont="1" applyFill="1" applyAlignment="1">
      <alignment horizontal="left"/>
    </xf>
    <xf numFmtId="0" fontId="25" fillId="14" borderId="0" xfId="8" applyFont="1" applyFill="1" applyAlignment="1">
      <alignment horizontal="left" vertical="top" wrapText="1"/>
    </xf>
    <xf numFmtId="0" fontId="27" fillId="15" borderId="0" xfId="8" applyFont="1" applyFill="1"/>
    <xf numFmtId="0" fontId="22" fillId="16" borderId="0" xfId="8" applyFont="1" applyFill="1" applyAlignment="1">
      <alignment wrapText="1"/>
    </xf>
    <xf numFmtId="0" fontId="23" fillId="16" borderId="0" xfId="8" applyFont="1" applyFill="1" applyAlignment="1">
      <alignment wrapText="1"/>
    </xf>
    <xf numFmtId="0" fontId="22" fillId="17" borderId="0" xfId="8" applyFont="1" applyFill="1"/>
    <xf numFmtId="0" fontId="22" fillId="18" borderId="0" xfId="8" applyFont="1" applyFill="1"/>
    <xf numFmtId="0" fontId="23" fillId="19" borderId="0" xfId="8" applyFont="1" applyFill="1"/>
    <xf numFmtId="0" fontId="25" fillId="16" borderId="0" xfId="8" applyFont="1" applyFill="1" applyAlignment="1">
      <alignment wrapText="1"/>
    </xf>
    <xf numFmtId="0" fontId="25" fillId="16" borderId="0" xfId="8" quotePrefix="1" applyFont="1" applyFill="1" applyAlignment="1">
      <alignment wrapText="1"/>
    </xf>
    <xf numFmtId="0" fontId="22" fillId="16" borderId="0" xfId="8" quotePrefix="1" applyFont="1" applyFill="1" applyAlignment="1">
      <alignment wrapText="1"/>
    </xf>
    <xf numFmtId="0" fontId="27" fillId="16" borderId="0" xfId="8" applyFont="1" applyFill="1"/>
    <xf numFmtId="0" fontId="28" fillId="16" borderId="0" xfId="8" applyFont="1" applyFill="1" applyAlignment="1">
      <alignment wrapText="1"/>
    </xf>
    <xf numFmtId="0" fontId="23" fillId="16" borderId="0" xfId="8" applyFont="1" applyFill="1" applyAlignment="1">
      <alignment vertical="center" wrapText="1"/>
    </xf>
    <xf numFmtId="0" fontId="23" fillId="16" borderId="0" xfId="8" applyFont="1" applyFill="1" applyAlignment="1">
      <alignment horizontal="left" vertical="center" wrapText="1"/>
    </xf>
    <xf numFmtId="0" fontId="23" fillId="16" borderId="0" xfId="8" applyFont="1" applyFill="1" applyAlignment="1">
      <alignment vertical="top" wrapText="1"/>
    </xf>
    <xf numFmtId="0" fontId="29" fillId="16" borderId="0" xfId="8" applyFont="1" applyFill="1" applyAlignment="1">
      <alignment vertical="center" wrapText="1"/>
    </xf>
    <xf numFmtId="0" fontId="30" fillId="20" borderId="2" xfId="8" applyFont="1" applyFill="1" applyBorder="1" applyAlignment="1">
      <alignment vertical="top"/>
    </xf>
    <xf numFmtId="0" fontId="30" fillId="20" borderId="3" xfId="8" applyFont="1" applyFill="1" applyBorder="1" applyAlignment="1">
      <alignment vertical="top"/>
    </xf>
    <xf numFmtId="0" fontId="30" fillId="20" borderId="20" xfId="8" applyFont="1" applyFill="1" applyBorder="1" applyAlignment="1">
      <alignment vertical="top"/>
    </xf>
    <xf numFmtId="0" fontId="23" fillId="0" borderId="0" xfId="8" applyFont="1" applyAlignment="1">
      <alignment horizontal="center" vertical="center"/>
    </xf>
    <xf numFmtId="0" fontId="23" fillId="0" borderId="0" xfId="8" applyFont="1" applyAlignment="1">
      <alignment vertical="top"/>
    </xf>
    <xf numFmtId="0" fontId="31" fillId="0" borderId="0" xfId="8" applyFont="1" applyAlignment="1">
      <alignment vertical="center"/>
    </xf>
    <xf numFmtId="0" fontId="21" fillId="21" borderId="1" xfId="8" applyFont="1" applyFill="1" applyBorder="1" applyAlignment="1">
      <alignment horizontal="center" vertical="center" wrapText="1"/>
    </xf>
    <xf numFmtId="0" fontId="32" fillId="21" borderId="1" xfId="8" applyFont="1" applyFill="1" applyBorder="1" applyAlignment="1">
      <alignment horizontal="center"/>
    </xf>
    <xf numFmtId="0" fontId="22" fillId="23" borderId="1" xfId="8" applyFont="1" applyFill="1" applyBorder="1"/>
    <xf numFmtId="0" fontId="22" fillId="17" borderId="1" xfId="8" applyFont="1" applyFill="1" applyBorder="1" applyAlignment="1">
      <alignment horizontal="center"/>
    </xf>
    <xf numFmtId="14" fontId="22" fillId="18" borderId="1" xfId="8" applyNumberFormat="1" applyFont="1" applyFill="1" applyBorder="1"/>
    <xf numFmtId="1" fontId="23" fillId="18" borderId="1" xfId="9" applyNumberFormat="1" applyFont="1" applyFill="1" applyBorder="1" applyAlignment="1">
      <alignment horizontal="center"/>
    </xf>
    <xf numFmtId="0" fontId="22" fillId="24" borderId="1" xfId="8" applyFont="1" applyFill="1" applyBorder="1"/>
    <xf numFmtId="0" fontId="22" fillId="25" borderId="1" xfId="8" applyFont="1" applyFill="1" applyBorder="1"/>
    <xf numFmtId="0" fontId="22" fillId="17" borderId="1" xfId="8" applyFont="1" applyFill="1" applyBorder="1" applyAlignment="1">
      <alignment horizontal="center" vertical="center"/>
    </xf>
    <xf numFmtId="0" fontId="22" fillId="26" borderId="1" xfId="8" applyFont="1" applyFill="1" applyBorder="1"/>
    <xf numFmtId="0" fontId="34" fillId="27" borderId="1" xfId="8" applyFont="1" applyFill="1" applyBorder="1"/>
    <xf numFmtId="0" fontId="22" fillId="0" borderId="0" xfId="8" applyFont="1" applyAlignment="1">
      <alignment horizontal="center" vertical="center"/>
    </xf>
    <xf numFmtId="1" fontId="22" fillId="0" borderId="0" xfId="8" applyNumberFormat="1" applyFont="1" applyAlignment="1">
      <alignment horizontal="center" vertical="center"/>
    </xf>
    <xf numFmtId="14" fontId="22" fillId="0" borderId="0" xfId="8" applyNumberFormat="1" applyFont="1" applyAlignment="1">
      <alignment vertical="center"/>
    </xf>
    <xf numFmtId="14" fontId="22" fillId="0" borderId="0" xfId="8" applyNumberFormat="1" applyFont="1"/>
    <xf numFmtId="0" fontId="35" fillId="21" borderId="1" xfId="8" applyFont="1" applyFill="1" applyBorder="1" applyAlignment="1">
      <alignment horizontal="center" vertical="center" wrapText="1"/>
    </xf>
    <xf numFmtId="0" fontId="22" fillId="0" borderId="0" xfId="8" applyFont="1" applyAlignment="1">
      <alignment wrapText="1"/>
    </xf>
    <xf numFmtId="0" fontId="23" fillId="28" borderId="1" xfId="8" applyFont="1" applyFill="1" applyBorder="1" applyAlignment="1">
      <alignment horizontal="center" vertical="center"/>
    </xf>
    <xf numFmtId="14" fontId="23" fillId="29" borderId="1" xfId="8" applyNumberFormat="1" applyFont="1" applyFill="1" applyBorder="1"/>
    <xf numFmtId="0" fontId="22" fillId="20" borderId="3" xfId="8" applyFont="1" applyFill="1" applyBorder="1" applyAlignment="1">
      <alignment horizontal="center" vertical="center"/>
    </xf>
    <xf numFmtId="165" fontId="22" fillId="20" borderId="3" xfId="10" applyFont="1" applyFill="1" applyBorder="1" applyAlignment="1">
      <alignment vertical="center"/>
    </xf>
    <xf numFmtId="0" fontId="20" fillId="16" borderId="0" xfId="8" applyFill="1"/>
    <xf numFmtId="0" fontId="33" fillId="30" borderId="0" xfId="8" applyFont="1" applyFill="1"/>
    <xf numFmtId="0" fontId="10" fillId="0" borderId="0" xfId="8" applyFont="1"/>
    <xf numFmtId="0" fontId="21" fillId="31" borderId="1" xfId="8" applyFont="1" applyFill="1" applyBorder="1" applyAlignment="1">
      <alignment horizontal="center" vertical="center"/>
    </xf>
    <xf numFmtId="0" fontId="35" fillId="31" borderId="1" xfId="8" applyFont="1" applyFill="1" applyBorder="1" applyAlignment="1">
      <alignment horizontal="center" vertical="center" wrapText="1"/>
    </xf>
    <xf numFmtId="0" fontId="35" fillId="31" borderId="2" xfId="8" applyFont="1" applyFill="1" applyBorder="1" applyAlignment="1">
      <alignment horizontal="center" vertical="center" wrapText="1"/>
    </xf>
    <xf numFmtId="0" fontId="21" fillId="32" borderId="6" xfId="8" applyFont="1" applyFill="1" applyBorder="1" applyAlignment="1">
      <alignment horizontal="left" vertical="center"/>
    </xf>
    <xf numFmtId="0" fontId="22" fillId="33" borderId="0" xfId="8" applyFont="1" applyFill="1"/>
    <xf numFmtId="165" fontId="22" fillId="33" borderId="0" xfId="10" applyFont="1" applyFill="1" applyAlignment="1">
      <alignment vertical="center"/>
    </xf>
    <xf numFmtId="0" fontId="22" fillId="33" borderId="1" xfId="8" applyFont="1" applyFill="1" applyBorder="1"/>
    <xf numFmtId="0" fontId="22" fillId="29" borderId="1" xfId="8" applyFont="1" applyFill="1" applyBorder="1" applyAlignment="1">
      <alignment vertical="center" wrapText="1"/>
    </xf>
    <xf numFmtId="0" fontId="22" fillId="34" borderId="1" xfId="8" applyFont="1" applyFill="1" applyBorder="1" applyAlignment="1">
      <alignment horizontal="center" vertical="center"/>
    </xf>
    <xf numFmtId="165" fontId="22" fillId="35" borderId="1" xfId="10" applyFont="1" applyFill="1" applyBorder="1"/>
    <xf numFmtId="171" fontId="22" fillId="35" borderId="1" xfId="9" applyFont="1" applyFill="1" applyBorder="1"/>
    <xf numFmtId="2" fontId="22" fillId="35" borderId="1" xfId="10" applyNumberFormat="1" applyFont="1" applyFill="1" applyBorder="1" applyAlignment="1">
      <alignment horizontal="center"/>
    </xf>
    <xf numFmtId="165" fontId="22" fillId="34" borderId="1" xfId="10" applyFont="1" applyFill="1" applyBorder="1" applyAlignment="1">
      <alignment horizontal="center" vertical="center"/>
    </xf>
    <xf numFmtId="0" fontId="22" fillId="36" borderId="1" xfId="8" applyFont="1" applyFill="1" applyBorder="1" applyAlignment="1">
      <alignment horizontal="center" vertical="center"/>
    </xf>
    <xf numFmtId="165" fontId="22" fillId="36" borderId="1" xfId="10" applyFont="1" applyFill="1" applyBorder="1" applyAlignment="1">
      <alignment horizontal="center" vertical="center"/>
    </xf>
    <xf numFmtId="0" fontId="22" fillId="37" borderId="1" xfId="8" applyFont="1" applyFill="1" applyBorder="1" applyAlignment="1">
      <alignment horizontal="center" vertical="center"/>
    </xf>
    <xf numFmtId="165" fontId="22" fillId="37" borderId="1" xfId="10" applyFont="1" applyFill="1" applyBorder="1" applyAlignment="1">
      <alignment horizontal="center" vertical="center"/>
    </xf>
    <xf numFmtId="165" fontId="22" fillId="38" borderId="31" xfId="10" applyFont="1" applyFill="1" applyBorder="1" applyAlignment="1">
      <alignment horizontal="center" vertical="center"/>
    </xf>
    <xf numFmtId="0" fontId="34" fillId="39" borderId="31" xfId="8" applyFont="1" applyFill="1" applyBorder="1" applyAlignment="1">
      <alignment horizontal="center" vertical="center"/>
    </xf>
    <xf numFmtId="165" fontId="22" fillId="35" borderId="1" xfId="10" applyFont="1" applyFill="1" applyBorder="1" applyAlignment="1">
      <alignment vertical="center"/>
    </xf>
    <xf numFmtId="0" fontId="21" fillId="29" borderId="2" xfId="8" applyFont="1" applyFill="1" applyBorder="1" applyAlignment="1">
      <alignment vertical="center" wrapText="1"/>
    </xf>
    <xf numFmtId="0" fontId="21" fillId="29" borderId="1" xfId="8" applyFont="1" applyFill="1" applyBorder="1" applyAlignment="1">
      <alignment horizontal="center" vertical="center" wrapText="1"/>
    </xf>
    <xf numFmtId="165" fontId="21" fillId="35" borderId="1" xfId="10" applyFont="1" applyFill="1" applyBorder="1" applyAlignment="1">
      <alignment vertical="center"/>
    </xf>
    <xf numFmtId="165" fontId="21" fillId="35" borderId="1" xfId="10" applyFont="1" applyFill="1" applyBorder="1"/>
    <xf numFmtId="171" fontId="21" fillId="35" borderId="1" xfId="10" applyNumberFormat="1" applyFont="1" applyFill="1" applyBorder="1"/>
    <xf numFmtId="0" fontId="36" fillId="0" borderId="0" xfId="8" applyFont="1"/>
    <xf numFmtId="0" fontId="11" fillId="0" borderId="0" xfId="8" applyFont="1"/>
    <xf numFmtId="0" fontId="21" fillId="32" borderId="2" xfId="8" applyFont="1" applyFill="1" applyBorder="1" applyAlignment="1">
      <alignment horizontal="left" vertical="center"/>
    </xf>
    <xf numFmtId="0" fontId="22" fillId="33" borderId="3" xfId="8" applyFont="1" applyFill="1" applyBorder="1"/>
    <xf numFmtId="0" fontId="22" fillId="33" borderId="3" xfId="8" applyFont="1" applyFill="1" applyBorder="1" applyAlignment="1">
      <alignment vertical="center"/>
    </xf>
    <xf numFmtId="0" fontId="22" fillId="29" borderId="31" xfId="8" applyFont="1" applyFill="1" applyBorder="1" applyAlignment="1">
      <alignment vertical="center" wrapText="1"/>
    </xf>
    <xf numFmtId="165" fontId="0" fillId="0" borderId="0" xfId="10" applyFont="1" applyAlignment="1">
      <alignment vertical="center"/>
    </xf>
    <xf numFmtId="0" fontId="21" fillId="40" borderId="2" xfId="8" applyFont="1" applyFill="1" applyBorder="1" applyAlignment="1">
      <alignment horizontal="center" vertical="top"/>
    </xf>
    <xf numFmtId="0" fontId="37" fillId="40" borderId="0" xfId="8" applyFont="1" applyFill="1"/>
    <xf numFmtId="0" fontId="37" fillId="31" borderId="0" xfId="8" applyFont="1" applyFill="1"/>
    <xf numFmtId="0" fontId="20" fillId="40" borderId="0" xfId="8" applyFill="1"/>
    <xf numFmtId="0" fontId="21" fillId="40" borderId="33" xfId="8" applyFont="1" applyFill="1" applyBorder="1" applyAlignment="1">
      <alignment horizontal="center" vertical="center"/>
    </xf>
    <xf numFmtId="0" fontId="35" fillId="40" borderId="34" xfId="8" applyFont="1" applyFill="1" applyBorder="1" applyAlignment="1">
      <alignment horizontal="center" vertical="center" wrapText="1"/>
    </xf>
    <xf numFmtId="0" fontId="35" fillId="40" borderId="1" xfId="8" applyFont="1" applyFill="1" applyBorder="1" applyAlignment="1">
      <alignment horizontal="center" vertical="center" wrapText="1"/>
    </xf>
    <xf numFmtId="0" fontId="22" fillId="31" borderId="3" xfId="8" applyFont="1" applyFill="1" applyBorder="1" applyAlignment="1">
      <alignment horizontal="center"/>
    </xf>
    <xf numFmtId="165" fontId="22" fillId="35" borderId="33" xfId="10" applyFont="1" applyFill="1" applyBorder="1"/>
    <xf numFmtId="172" fontId="22" fillId="35" borderId="20" xfId="9" applyNumberFormat="1" applyFont="1" applyFill="1" applyBorder="1"/>
    <xf numFmtId="172" fontId="22" fillId="35" borderId="1" xfId="9" applyNumberFormat="1" applyFont="1" applyFill="1" applyBorder="1"/>
    <xf numFmtId="172" fontId="22" fillId="35" borderId="1" xfId="10" applyNumberFormat="1" applyFont="1" applyFill="1" applyBorder="1" applyAlignment="1">
      <alignment horizontal="center"/>
    </xf>
    <xf numFmtId="0" fontId="22" fillId="31" borderId="8" xfId="8" applyFont="1" applyFill="1" applyBorder="1" applyAlignment="1">
      <alignment horizontal="center"/>
    </xf>
    <xf numFmtId="165" fontId="22" fillId="35" borderId="32" xfId="10" applyFont="1" applyFill="1" applyBorder="1"/>
    <xf numFmtId="172" fontId="22" fillId="35" borderId="32" xfId="9" applyNumberFormat="1" applyFont="1" applyFill="1" applyBorder="1"/>
    <xf numFmtId="0" fontId="22" fillId="31" borderId="0" xfId="8" applyFont="1" applyFill="1" applyAlignment="1">
      <alignment horizontal="center"/>
    </xf>
    <xf numFmtId="0" fontId="21" fillId="31" borderId="12" xfId="8" applyFont="1" applyFill="1" applyBorder="1" applyAlignment="1">
      <alignment horizontal="center"/>
    </xf>
    <xf numFmtId="165" fontId="21" fillId="35" borderId="36" xfId="10" applyFont="1" applyFill="1" applyBorder="1"/>
    <xf numFmtId="172" fontId="21" fillId="35" borderId="36" xfId="9" applyNumberFormat="1" applyFont="1" applyFill="1" applyBorder="1"/>
    <xf numFmtId="172" fontId="21" fillId="35" borderId="37" xfId="10" applyNumberFormat="1" applyFont="1" applyFill="1" applyBorder="1" applyAlignment="1">
      <alignment horizontal="center"/>
    </xf>
    <xf numFmtId="165" fontId="22" fillId="35" borderId="38" xfId="10" applyFont="1" applyFill="1" applyBorder="1"/>
    <xf numFmtId="172" fontId="22" fillId="35" borderId="38" xfId="9" applyNumberFormat="1" applyFont="1" applyFill="1" applyBorder="1"/>
    <xf numFmtId="172" fontId="22" fillId="35" borderId="38" xfId="10" applyNumberFormat="1" applyFont="1" applyFill="1" applyBorder="1" applyAlignment="1">
      <alignment horizontal="center"/>
    </xf>
    <xf numFmtId="172" fontId="23" fillId="35" borderId="32" xfId="9" applyNumberFormat="1" applyFont="1" applyFill="1" applyBorder="1"/>
    <xf numFmtId="0" fontId="20" fillId="0" borderId="0" xfId="8" applyAlignment="1">
      <alignment wrapText="1"/>
    </xf>
    <xf numFmtId="0" fontId="41" fillId="0" borderId="0" xfId="8" applyFont="1"/>
    <xf numFmtId="0" fontId="42" fillId="0" borderId="0" xfId="8" applyFont="1" applyAlignment="1">
      <alignment horizontal="center"/>
    </xf>
    <xf numFmtId="0" fontId="21" fillId="42" borderId="31" xfId="8" applyFont="1" applyFill="1" applyBorder="1" applyAlignment="1">
      <alignment vertical="center"/>
    </xf>
    <xf numFmtId="0" fontId="22" fillId="17" borderId="2" xfId="8" applyFont="1" applyFill="1" applyBorder="1" applyAlignment="1">
      <alignment horizontal="left" vertical="center"/>
    </xf>
    <xf numFmtId="0" fontId="22" fillId="17" borderId="20" xfId="8" applyFont="1" applyFill="1" applyBorder="1" applyAlignment="1">
      <alignment vertical="center"/>
    </xf>
    <xf numFmtId="0" fontId="22" fillId="0" borderId="35" xfId="8" applyFont="1" applyBorder="1"/>
    <xf numFmtId="0" fontId="35" fillId="42" borderId="1" xfId="8" applyFont="1" applyFill="1" applyBorder="1" applyAlignment="1">
      <alignment vertical="center" wrapText="1"/>
    </xf>
    <xf numFmtId="0" fontId="22" fillId="17" borderId="1" xfId="8" applyFont="1" applyFill="1" applyBorder="1" applyAlignment="1">
      <alignment horizontal="center" vertical="center" wrapText="1"/>
    </xf>
    <xf numFmtId="0" fontId="35" fillId="42" borderId="1" xfId="8" applyFont="1" applyFill="1" applyBorder="1" applyAlignment="1">
      <alignment horizontal="center" vertical="center" wrapText="1"/>
    </xf>
    <xf numFmtId="0" fontId="35" fillId="42" borderId="2" xfId="8" applyFont="1" applyFill="1" applyBorder="1" applyAlignment="1">
      <alignment horizontal="center" vertical="center" wrapText="1"/>
    </xf>
    <xf numFmtId="0" fontId="43" fillId="42" borderId="14" xfId="8" applyFont="1" applyFill="1" applyBorder="1" applyAlignment="1">
      <alignment horizontal="center" vertical="center" wrapText="1"/>
    </xf>
    <xf numFmtId="0" fontId="35" fillId="42" borderId="20" xfId="8" applyFont="1" applyFill="1" applyBorder="1" applyAlignment="1">
      <alignment horizontal="center" vertical="center" wrapText="1"/>
    </xf>
    <xf numFmtId="0" fontId="21" fillId="42" borderId="1" xfId="8" applyFont="1" applyFill="1" applyBorder="1" applyAlignment="1">
      <alignment vertical="center"/>
    </xf>
    <xf numFmtId="0" fontId="45" fillId="17" borderId="40" xfId="11" applyFill="1" applyBorder="1" applyAlignment="1" applyProtection="1">
      <alignment horizontal="center" vertical="center"/>
    </xf>
    <xf numFmtId="168" fontId="23" fillId="32" borderId="1" xfId="8" applyNumberFormat="1" applyFont="1" applyFill="1" applyBorder="1" applyAlignment="1">
      <alignment horizontal="center" vertical="center"/>
    </xf>
    <xf numFmtId="168" fontId="23" fillId="22" borderId="1" xfId="8" applyNumberFormat="1" applyFont="1" applyFill="1" applyBorder="1" applyAlignment="1">
      <alignment horizontal="center" vertical="center"/>
    </xf>
    <xf numFmtId="168" fontId="46" fillId="18" borderId="1" xfId="8" applyNumberFormat="1" applyFont="1" applyFill="1" applyBorder="1" applyAlignment="1">
      <alignment horizontal="center" vertical="center"/>
    </xf>
    <xf numFmtId="165" fontId="43" fillId="22" borderId="41" xfId="10" applyFont="1" applyFill="1" applyBorder="1" applyAlignment="1">
      <alignment horizontal="center" vertical="center"/>
    </xf>
    <xf numFmtId="14" fontId="23" fillId="22" borderId="20" xfId="10" applyNumberFormat="1" applyFont="1" applyFill="1" applyBorder="1" applyAlignment="1">
      <alignment horizontal="center" vertical="center"/>
    </xf>
    <xf numFmtId="0" fontId="22" fillId="0" borderId="6" xfId="8" applyFont="1" applyBorder="1"/>
    <xf numFmtId="0" fontId="22" fillId="0" borderId="7" xfId="8" applyFont="1" applyBorder="1"/>
    <xf numFmtId="0" fontId="35" fillId="42" borderId="1" xfId="8" applyFont="1" applyFill="1" applyBorder="1" applyAlignment="1">
      <alignment horizontal="center" vertical="center"/>
    </xf>
    <xf numFmtId="14" fontId="23" fillId="0" borderId="1" xfId="8" applyNumberFormat="1" applyFont="1" applyBorder="1" applyAlignment="1">
      <alignment horizontal="center" vertical="center"/>
    </xf>
    <xf numFmtId="9" fontId="23" fillId="0" borderId="1" xfId="12" applyFont="1" applyBorder="1" applyAlignment="1" applyProtection="1">
      <alignment horizontal="center" vertical="center"/>
    </xf>
    <xf numFmtId="0" fontId="23" fillId="0" borderId="1" xfId="8" applyFont="1" applyBorder="1" applyAlignment="1">
      <alignment horizontal="center" vertical="center"/>
    </xf>
    <xf numFmtId="9" fontId="23" fillId="0" borderId="1" xfId="12" applyFont="1" applyBorder="1" applyAlignment="1">
      <alignment horizontal="center" vertical="center"/>
    </xf>
    <xf numFmtId="0" fontId="23" fillId="0" borderId="4" xfId="8" applyFont="1" applyBorder="1" applyAlignment="1">
      <alignment horizontal="center" vertical="center"/>
    </xf>
    <xf numFmtId="9" fontId="23" fillId="0" borderId="4" xfId="12" applyFont="1" applyBorder="1" applyAlignment="1">
      <alignment horizontal="center" vertical="center"/>
    </xf>
    <xf numFmtId="165" fontId="43" fillId="22" borderId="42" xfId="10" applyFont="1" applyFill="1" applyBorder="1" applyAlignment="1">
      <alignment horizontal="center" vertical="center"/>
    </xf>
    <xf numFmtId="0" fontId="35" fillId="0" borderId="0" xfId="8" applyFont="1" applyAlignment="1">
      <alignment horizontal="left" vertical="top" wrapText="1"/>
    </xf>
    <xf numFmtId="9" fontId="23" fillId="0" borderId="0" xfId="12" applyFont="1" applyAlignment="1">
      <alignment horizontal="center" vertical="center"/>
    </xf>
    <xf numFmtId="0" fontId="34" fillId="0" borderId="0" xfId="8" applyFont="1" applyAlignment="1">
      <alignment horizontal="center" vertical="center"/>
    </xf>
    <xf numFmtId="2" fontId="23" fillId="0" borderId="0" xfId="8" applyNumberFormat="1" applyFont="1" applyAlignment="1">
      <alignment horizontal="center" vertical="center"/>
    </xf>
    <xf numFmtId="168" fontId="23" fillId="0" borderId="0" xfId="8" applyNumberFormat="1" applyFont="1" applyAlignment="1">
      <alignment horizontal="center" vertical="center"/>
    </xf>
    <xf numFmtId="2" fontId="22" fillId="0" borderId="0" xfId="8" applyNumberFormat="1" applyFont="1" applyAlignment="1">
      <alignment horizontal="center" vertical="center"/>
    </xf>
    <xf numFmtId="165" fontId="23" fillId="0" borderId="0" xfId="10" applyFont="1" applyAlignment="1">
      <alignment horizontal="center" vertical="center"/>
    </xf>
    <xf numFmtId="14" fontId="23" fillId="0" borderId="0" xfId="10" applyNumberFormat="1" applyFont="1" applyAlignment="1">
      <alignment horizontal="center" vertical="center"/>
    </xf>
    <xf numFmtId="0" fontId="40" fillId="0" borderId="0" xfId="8" applyFont="1"/>
    <xf numFmtId="0" fontId="31" fillId="0" borderId="0" xfId="8" applyFont="1"/>
    <xf numFmtId="0" fontId="47" fillId="44" borderId="49" xfId="8" applyFont="1" applyFill="1" applyBorder="1" applyAlignment="1">
      <alignment horizontal="center" vertical="center" wrapText="1"/>
    </xf>
    <xf numFmtId="0" fontId="47" fillId="21" borderId="1" xfId="8" applyFont="1" applyFill="1" applyBorder="1" applyAlignment="1">
      <alignment horizontal="center" vertical="center" wrapText="1"/>
    </xf>
    <xf numFmtId="0" fontId="47" fillId="21" borderId="50" xfId="8" applyFont="1" applyFill="1" applyBorder="1" applyAlignment="1">
      <alignment horizontal="center" vertical="center" wrapText="1"/>
    </xf>
    <xf numFmtId="0" fontId="47" fillId="21" borderId="3" xfId="8" applyFont="1" applyFill="1" applyBorder="1" applyAlignment="1">
      <alignment horizontal="center" vertical="center" wrapText="1"/>
    </xf>
    <xf numFmtId="0" fontId="47" fillId="21" borderId="49" xfId="8" applyFont="1" applyFill="1" applyBorder="1" applyAlignment="1">
      <alignment horizontal="center" vertical="center" wrapText="1"/>
    </xf>
    <xf numFmtId="0" fontId="47" fillId="21" borderId="20" xfId="8" applyFont="1" applyFill="1" applyBorder="1" applyAlignment="1">
      <alignment horizontal="center" vertical="center" wrapText="1"/>
    </xf>
    <xf numFmtId="0" fontId="35" fillId="21" borderId="2" xfId="8" applyFont="1" applyFill="1" applyBorder="1" applyAlignment="1">
      <alignment horizontal="center" vertical="center" wrapText="1"/>
    </xf>
    <xf numFmtId="168" fontId="52" fillId="18" borderId="1" xfId="8" applyNumberFormat="1" applyFont="1" applyFill="1" applyBorder="1" applyAlignment="1">
      <alignment horizontal="center" vertical="center"/>
    </xf>
    <xf numFmtId="168" fontId="52" fillId="18" borderId="20" xfId="8" applyNumberFormat="1" applyFont="1" applyFill="1" applyBorder="1" applyAlignment="1">
      <alignment horizontal="center" vertical="center"/>
    </xf>
    <xf numFmtId="168" fontId="23" fillId="18" borderId="1" xfId="8" applyNumberFormat="1" applyFont="1" applyFill="1" applyBorder="1" applyAlignment="1">
      <alignment horizontal="center" vertical="center"/>
    </xf>
    <xf numFmtId="168" fontId="35" fillId="18" borderId="1" xfId="8" applyNumberFormat="1" applyFont="1" applyFill="1" applyBorder="1" applyAlignment="1">
      <alignment horizontal="center" vertical="center"/>
    </xf>
    <xf numFmtId="173" fontId="43" fillId="18" borderId="1" xfId="10" applyNumberFormat="1" applyFont="1" applyFill="1" applyBorder="1"/>
    <xf numFmtId="168" fontId="54" fillId="18" borderId="1" xfId="8" applyNumberFormat="1" applyFont="1" applyFill="1" applyBorder="1" applyAlignment="1">
      <alignment horizontal="center" vertical="center"/>
    </xf>
    <xf numFmtId="173" fontId="55" fillId="18" borderId="1" xfId="10" applyNumberFormat="1" applyFont="1" applyFill="1" applyBorder="1"/>
    <xf numFmtId="0" fontId="56" fillId="0" borderId="20" xfId="8" applyFont="1" applyBorder="1"/>
    <xf numFmtId="0" fontId="56" fillId="0" borderId="0" xfId="8" applyFont="1"/>
    <xf numFmtId="14" fontId="57" fillId="49" borderId="1" xfId="8" applyNumberFormat="1" applyFont="1" applyFill="1" applyBorder="1" applyAlignment="1">
      <alignment horizontal="center"/>
    </xf>
    <xf numFmtId="14" fontId="57" fillId="49" borderId="2" xfId="8" applyNumberFormat="1" applyFont="1" applyFill="1" applyBorder="1" applyAlignment="1">
      <alignment horizontal="center"/>
    </xf>
    <xf numFmtId="173" fontId="52" fillId="18" borderId="53" xfId="10" applyNumberFormat="1" applyFont="1" applyFill="1" applyBorder="1" applyAlignment="1">
      <alignment horizontal="center" vertical="center"/>
    </xf>
    <xf numFmtId="168" fontId="52" fillId="18" borderId="54" xfId="8" applyNumberFormat="1" applyFont="1" applyFill="1" applyBorder="1" applyAlignment="1">
      <alignment horizontal="center" vertical="center"/>
    </xf>
    <xf numFmtId="173" fontId="25" fillId="18" borderId="55" xfId="8" applyNumberFormat="1" applyFont="1" applyFill="1" applyBorder="1" applyAlignment="1">
      <alignment horizontal="center" vertical="center"/>
    </xf>
    <xf numFmtId="173" fontId="25" fillId="18" borderId="3" xfId="10" applyNumberFormat="1" applyFont="1" applyFill="1" applyBorder="1" applyAlignment="1">
      <alignment horizontal="center" vertical="center"/>
    </xf>
    <xf numFmtId="173" fontId="53" fillId="18" borderId="53" xfId="10" applyNumberFormat="1" applyFont="1" applyFill="1" applyBorder="1" applyAlignment="1">
      <alignment horizontal="center" vertical="center"/>
    </xf>
    <xf numFmtId="173" fontId="52" fillId="18" borderId="54" xfId="10" applyNumberFormat="1" applyFont="1" applyFill="1" applyBorder="1" applyAlignment="1">
      <alignment horizontal="center" vertical="center"/>
    </xf>
    <xf numFmtId="168" fontId="52" fillId="18" borderId="55" xfId="8" applyNumberFormat="1" applyFont="1" applyFill="1" applyBorder="1" applyAlignment="1">
      <alignment horizontal="center" vertical="center"/>
    </xf>
    <xf numFmtId="0" fontId="51" fillId="0" borderId="0" xfId="8" applyFont="1" applyAlignment="1">
      <alignment horizontal="center"/>
    </xf>
    <xf numFmtId="0" fontId="20" fillId="0" borderId="0" xfId="8" applyAlignment="1">
      <alignment horizontal="center" vertical="center"/>
    </xf>
    <xf numFmtId="165" fontId="23" fillId="0" borderId="0" xfId="8" applyNumberFormat="1" applyFont="1" applyAlignment="1">
      <alignment vertical="center"/>
    </xf>
    <xf numFmtId="165" fontId="22" fillId="0" borderId="0" xfId="10" applyFont="1" applyAlignment="1">
      <alignment vertical="center"/>
    </xf>
    <xf numFmtId="168" fontId="22" fillId="0" borderId="0" xfId="8" applyNumberFormat="1" applyFont="1" applyAlignment="1">
      <alignment horizontal="center" vertical="center"/>
    </xf>
    <xf numFmtId="171" fontId="22" fillId="0" borderId="0" xfId="8" applyNumberFormat="1" applyFont="1" applyAlignment="1">
      <alignment vertical="center"/>
    </xf>
    <xf numFmtId="168" fontId="22" fillId="0" borderId="0" xfId="8" applyNumberFormat="1" applyFont="1"/>
    <xf numFmtId="0" fontId="58" fillId="0" borderId="6" xfId="8" applyFont="1" applyBorder="1" applyAlignment="1">
      <alignment horizontal="right" wrapText="1"/>
    </xf>
    <xf numFmtId="0" fontId="58" fillId="0" borderId="0" xfId="8" applyFont="1" applyAlignment="1">
      <alignment horizontal="right" wrapText="1"/>
    </xf>
    <xf numFmtId="174" fontId="23" fillId="18" borderId="1" xfId="8" applyNumberFormat="1" applyFont="1" applyFill="1" applyBorder="1" applyAlignment="1">
      <alignment horizontal="center"/>
    </xf>
    <xf numFmtId="168" fontId="22" fillId="18" borderId="1" xfId="10" applyNumberFormat="1" applyFont="1" applyFill="1" applyBorder="1" applyAlignment="1">
      <alignment horizontal="center"/>
    </xf>
    <xf numFmtId="168" fontId="22" fillId="18" borderId="1" xfId="8" applyNumberFormat="1" applyFont="1" applyFill="1" applyBorder="1" applyAlignment="1">
      <alignment horizontal="center" vertical="center"/>
    </xf>
    <xf numFmtId="168" fontId="23" fillId="18" borderId="1" xfId="10" applyNumberFormat="1" applyFont="1" applyFill="1" applyBorder="1" applyAlignment="1">
      <alignment horizontal="center" vertical="center"/>
    </xf>
    <xf numFmtId="0" fontId="22" fillId="50" borderId="1" xfId="8" applyFont="1" applyFill="1" applyBorder="1" applyAlignment="1">
      <alignment horizontal="center"/>
    </xf>
    <xf numFmtId="165" fontId="59" fillId="0" borderId="0" xfId="8" applyNumberFormat="1" applyFont="1" applyAlignment="1">
      <alignment horizontal="right" wrapText="1"/>
    </xf>
    <xf numFmtId="0" fontId="60" fillId="0" borderId="0" xfId="8" applyFont="1"/>
    <xf numFmtId="165" fontId="60" fillId="0" borderId="0" xfId="10" applyFont="1"/>
    <xf numFmtId="0" fontId="22" fillId="0" borderId="0" xfId="10" applyNumberFormat="1" applyFont="1"/>
    <xf numFmtId="0" fontId="22" fillId="0" borderId="0" xfId="10" applyNumberFormat="1" applyFont="1" applyAlignment="1">
      <alignment horizontal="center"/>
    </xf>
    <xf numFmtId="174" fontId="23" fillId="0" borderId="0" xfId="8" applyNumberFormat="1" applyFont="1" applyAlignment="1">
      <alignment horizontal="center"/>
    </xf>
    <xf numFmtId="2" fontId="22" fillId="0" borderId="0" xfId="10" applyNumberFormat="1" applyFont="1" applyAlignment="1">
      <alignment horizontal="center"/>
    </xf>
    <xf numFmtId="2" fontId="23" fillId="0" borderId="0" xfId="10" applyNumberFormat="1" applyFont="1" applyAlignment="1">
      <alignment horizontal="center" vertical="center"/>
    </xf>
    <xf numFmtId="0" fontId="22" fillId="0" borderId="0" xfId="8" applyFont="1" applyAlignment="1">
      <alignment horizontal="center"/>
    </xf>
    <xf numFmtId="165" fontId="22" fillId="0" borderId="0" xfId="10" applyFont="1" applyAlignment="1">
      <alignment horizontal="center"/>
    </xf>
    <xf numFmtId="165" fontId="22" fillId="0" borderId="0" xfId="10" applyFont="1"/>
    <xf numFmtId="171" fontId="22" fillId="0" borderId="0" xfId="8" applyNumberFormat="1" applyFont="1"/>
    <xf numFmtId="0" fontId="21" fillId="0" borderId="8" xfId="8" applyFont="1" applyBorder="1"/>
    <xf numFmtId="0" fontId="21" fillId="21" borderId="32" xfId="8" applyFont="1" applyFill="1" applyBorder="1" applyAlignment="1">
      <alignment horizontal="center" vertical="center" wrapText="1"/>
    </xf>
    <xf numFmtId="0" fontId="21" fillId="21" borderId="11" xfId="8" applyFont="1" applyFill="1" applyBorder="1" applyAlignment="1">
      <alignment horizontal="center" vertical="center" wrapText="1"/>
    </xf>
    <xf numFmtId="0" fontId="21" fillId="21" borderId="25" xfId="8" applyFont="1" applyFill="1" applyBorder="1" applyAlignment="1">
      <alignment horizontal="center" vertical="center" wrapText="1"/>
    </xf>
    <xf numFmtId="0" fontId="21" fillId="21" borderId="56" xfId="8" applyFont="1" applyFill="1" applyBorder="1" applyAlignment="1">
      <alignment horizontal="center" vertical="center" wrapText="1"/>
    </xf>
    <xf numFmtId="0" fontId="21" fillId="21" borderId="49" xfId="8" applyFont="1" applyFill="1" applyBorder="1" applyAlignment="1">
      <alignment horizontal="center" vertical="center" wrapText="1"/>
    </xf>
    <xf numFmtId="168" fontId="21" fillId="21" borderId="1" xfId="8" applyNumberFormat="1" applyFont="1" applyFill="1" applyBorder="1" applyAlignment="1">
      <alignment horizontal="center" vertical="center" wrapText="1"/>
    </xf>
    <xf numFmtId="0" fontId="62" fillId="0" borderId="0" xfId="8" applyFont="1" applyAlignment="1">
      <alignment horizontal="left"/>
    </xf>
    <xf numFmtId="0" fontId="23" fillId="18" borderId="2" xfId="8" applyFont="1" applyFill="1" applyBorder="1" applyAlignment="1">
      <alignment horizontal="center" vertical="center"/>
    </xf>
    <xf numFmtId="175" fontId="23" fillId="18" borderId="2" xfId="13" applyNumberFormat="1" applyFont="1" applyFill="1" applyBorder="1" applyAlignment="1">
      <alignment horizontal="center"/>
    </xf>
    <xf numFmtId="2" fontId="22" fillId="22" borderId="49" xfId="8" applyNumberFormat="1" applyFont="1" applyFill="1" applyBorder="1" applyAlignment="1">
      <alignment horizontal="center" vertical="center"/>
    </xf>
    <xf numFmtId="165" fontId="22" fillId="22" borderId="20" xfId="10" applyFont="1" applyFill="1" applyBorder="1"/>
    <xf numFmtId="165" fontId="22" fillId="22" borderId="56" xfId="10" applyFont="1" applyFill="1" applyBorder="1"/>
    <xf numFmtId="2" fontId="22" fillId="0" borderId="1" xfId="8" applyNumberFormat="1" applyFont="1" applyBorder="1" applyAlignment="1">
      <alignment horizontal="center" vertical="center"/>
    </xf>
    <xf numFmtId="168" fontId="22" fillId="0" borderId="1" xfId="8" applyNumberFormat="1" applyFont="1" applyBorder="1" applyAlignment="1">
      <alignment horizontal="center" vertical="center"/>
    </xf>
    <xf numFmtId="2" fontId="22" fillId="18" borderId="1" xfId="8" applyNumberFormat="1" applyFont="1" applyFill="1" applyBorder="1" applyAlignment="1">
      <alignment horizontal="center" vertical="center"/>
    </xf>
    <xf numFmtId="0" fontId="21" fillId="0" borderId="6" xfId="8" applyFont="1" applyBorder="1" applyAlignment="1">
      <alignment horizontal="left" vertical="center" wrapText="1"/>
    </xf>
    <xf numFmtId="2" fontId="22" fillId="0" borderId="0" xfId="8" applyNumberFormat="1" applyFont="1"/>
    <xf numFmtId="0" fontId="22" fillId="0" borderId="4" xfId="8" applyFont="1" applyBorder="1" applyAlignment="1">
      <alignment horizontal="center"/>
    </xf>
    <xf numFmtId="0" fontId="22" fillId="0" borderId="5" xfId="8" applyFont="1" applyBorder="1" applyAlignment="1">
      <alignment horizontal="center"/>
    </xf>
    <xf numFmtId="174" fontId="21" fillId="18" borderId="2" xfId="8" applyNumberFormat="1" applyFont="1" applyFill="1" applyBorder="1" applyAlignment="1">
      <alignment horizontal="center"/>
    </xf>
    <xf numFmtId="0" fontId="22" fillId="0" borderId="57" xfId="8" applyFont="1" applyBorder="1" applyAlignment="1">
      <alignment horizontal="center"/>
    </xf>
    <xf numFmtId="2" fontId="21" fillId="18" borderId="54" xfId="8" applyNumberFormat="1" applyFont="1" applyFill="1" applyBorder="1" applyAlignment="1">
      <alignment horizontal="center"/>
    </xf>
    <xf numFmtId="165" fontId="21" fillId="18" borderId="55" xfId="10" applyFont="1" applyFill="1" applyBorder="1" applyAlignment="1">
      <alignment horizontal="center"/>
    </xf>
    <xf numFmtId="165" fontId="22" fillId="0" borderId="53" xfId="10" applyFont="1" applyBorder="1"/>
    <xf numFmtId="2" fontId="21" fillId="29" borderId="1" xfId="8" applyNumberFormat="1" applyFont="1" applyFill="1" applyBorder="1" applyAlignment="1">
      <alignment horizontal="center" vertical="center"/>
    </xf>
    <xf numFmtId="168" fontId="21" fillId="18" borderId="1" xfId="8" applyNumberFormat="1" applyFont="1" applyFill="1" applyBorder="1" applyAlignment="1">
      <alignment horizontal="center" vertical="center"/>
    </xf>
    <xf numFmtId="168" fontId="21" fillId="29" borderId="1" xfId="8" applyNumberFormat="1" applyFont="1" applyFill="1" applyBorder="1" applyAlignment="1">
      <alignment horizontal="center" vertical="center"/>
    </xf>
    <xf numFmtId="2" fontId="21" fillId="18" borderId="1" xfId="8" applyNumberFormat="1" applyFont="1" applyFill="1" applyBorder="1" applyAlignment="1">
      <alignment horizontal="center" vertical="center"/>
    </xf>
    <xf numFmtId="0" fontId="63" fillId="0" borderId="1" xfId="8" applyFont="1" applyBorder="1" applyAlignment="1">
      <alignment horizontal="left" vertical="center" wrapText="1"/>
    </xf>
    <xf numFmtId="168" fontId="21" fillId="0" borderId="3" xfId="8" applyNumberFormat="1" applyFont="1" applyBorder="1" applyAlignment="1">
      <alignment horizontal="center" vertical="center"/>
    </xf>
    <xf numFmtId="2" fontId="21" fillId="0" borderId="20" xfId="8" applyNumberFormat="1" applyFont="1" applyBorder="1" applyAlignment="1">
      <alignment horizontal="center" vertical="center"/>
    </xf>
    <xf numFmtId="2" fontId="22" fillId="51" borderId="1" xfId="8" applyNumberFormat="1" applyFont="1" applyFill="1" applyBorder="1" applyAlignment="1">
      <alignment horizontal="center" vertical="center"/>
    </xf>
    <xf numFmtId="2" fontId="21" fillId="0" borderId="1" xfId="8" applyNumberFormat="1" applyFont="1" applyBorder="1" applyAlignment="1">
      <alignment horizontal="center" vertical="center"/>
    </xf>
    <xf numFmtId="2" fontId="21" fillId="0" borderId="2" xfId="8" applyNumberFormat="1" applyFont="1" applyBorder="1" applyAlignment="1">
      <alignment horizontal="center" vertical="center"/>
    </xf>
    <xf numFmtId="2" fontId="21" fillId="0" borderId="3" xfId="8" applyNumberFormat="1" applyFont="1" applyBorder="1" applyAlignment="1">
      <alignment horizontal="center" vertical="center"/>
    </xf>
    <xf numFmtId="2" fontId="21" fillId="0" borderId="0" xfId="8" applyNumberFormat="1" applyFont="1" applyAlignment="1">
      <alignment horizontal="left" vertical="center" wrapText="1"/>
    </xf>
    <xf numFmtId="168" fontId="23" fillId="18" borderId="47" xfId="8" applyNumberFormat="1" applyFont="1" applyFill="1" applyBorder="1" applyAlignment="1">
      <alignment horizontal="center" vertical="center"/>
    </xf>
    <xf numFmtId="0" fontId="22" fillId="0" borderId="28" xfId="8" applyFont="1" applyBorder="1"/>
    <xf numFmtId="2" fontId="22" fillId="22" borderId="46" xfId="8" applyNumberFormat="1" applyFont="1" applyFill="1" applyBorder="1" applyAlignment="1">
      <alignment horizontal="center" vertical="center"/>
    </xf>
    <xf numFmtId="165" fontId="22" fillId="22" borderId="15" xfId="10" applyFont="1" applyFill="1" applyBorder="1"/>
    <xf numFmtId="165" fontId="22" fillId="22" borderId="45" xfId="10" applyFont="1" applyFill="1" applyBorder="1"/>
    <xf numFmtId="0" fontId="21" fillId="0" borderId="0" xfId="8" applyFont="1" applyAlignment="1">
      <alignment horizontal="left" vertical="center" wrapText="1"/>
    </xf>
    <xf numFmtId="168" fontId="21" fillId="0" borderId="4" xfId="8" applyNumberFormat="1" applyFont="1" applyBorder="1" applyAlignment="1">
      <alignment horizontal="center" vertical="center"/>
    </xf>
    <xf numFmtId="2" fontId="21" fillId="0" borderId="5" xfId="8" applyNumberFormat="1" applyFont="1" applyBorder="1" applyAlignment="1">
      <alignment horizontal="center" vertical="center"/>
    </xf>
    <xf numFmtId="2" fontId="21" fillId="0" borderId="31" xfId="8" applyNumberFormat="1" applyFont="1" applyBorder="1" applyAlignment="1">
      <alignment horizontal="center" vertical="center"/>
    </xf>
    <xf numFmtId="2" fontId="21" fillId="0" borderId="10" xfId="8" applyNumberFormat="1" applyFont="1" applyBorder="1" applyAlignment="1">
      <alignment horizontal="center" vertical="center"/>
    </xf>
    <xf numFmtId="0" fontId="17" fillId="10" borderId="0" xfId="0" applyFont="1" applyFill="1"/>
    <xf numFmtId="170" fontId="0" fillId="7" borderId="11" xfId="0" applyNumberFormat="1" applyFill="1" applyBorder="1" applyAlignment="1">
      <alignment horizontal="left" vertical="center" indent="3"/>
    </xf>
    <xf numFmtId="170" fontId="0" fillId="7" borderId="8" xfId="0" applyNumberFormat="1" applyFill="1" applyBorder="1" applyAlignment="1">
      <alignment horizontal="left" vertical="center" indent="3"/>
    </xf>
    <xf numFmtId="0" fontId="4" fillId="0" borderId="0" xfId="0" applyFont="1" applyAlignment="1">
      <alignment horizontal="right"/>
    </xf>
    <xf numFmtId="0" fontId="10" fillId="0" borderId="0" xfId="0" applyFont="1" applyAlignment="1">
      <alignment horizontal="left" vertical="center" wrapText="1"/>
    </xf>
    <xf numFmtId="0" fontId="10" fillId="0" borderId="7" xfId="0" applyFont="1" applyBorder="1" applyAlignment="1">
      <alignment horizontal="left" vertical="center" wrapText="1"/>
    </xf>
    <xf numFmtId="0" fontId="1" fillId="0" borderId="2" xfId="0" applyFont="1" applyBorder="1" applyAlignment="1">
      <alignment horizontal="right" indent="1"/>
    </xf>
    <xf numFmtId="0" fontId="1" fillId="0" borderId="3" xfId="0" applyFont="1" applyBorder="1" applyAlignment="1">
      <alignment horizontal="right" indent="1"/>
    </xf>
    <xf numFmtId="0" fontId="1" fillId="0" borderId="20" xfId="0" applyFont="1" applyBorder="1" applyAlignment="1">
      <alignment horizontal="right" indent="1"/>
    </xf>
    <xf numFmtId="0" fontId="0" fillId="0" borderId="3" xfId="0" applyBorder="1" applyAlignment="1">
      <alignment horizontal="right" indent="1"/>
    </xf>
    <xf numFmtId="0" fontId="0" fillId="0" borderId="20" xfId="0" applyBorder="1" applyAlignment="1">
      <alignment horizontal="right" indent="1"/>
    </xf>
    <xf numFmtId="0" fontId="11" fillId="7" borderId="2" xfId="0" applyFont="1" applyFill="1" applyBorder="1" applyAlignment="1" applyProtection="1">
      <alignment horizontal="left" vertical="center"/>
      <protection locked="0"/>
    </xf>
    <xf numFmtId="0" fontId="11" fillId="7" borderId="3" xfId="0" applyFont="1" applyFill="1" applyBorder="1" applyAlignment="1" applyProtection="1">
      <alignment horizontal="left" vertical="center"/>
      <protection locked="0"/>
    </xf>
    <xf numFmtId="0" fontId="11" fillId="7" borderId="20" xfId="0" applyFont="1" applyFill="1" applyBorder="1" applyAlignment="1" applyProtection="1">
      <alignment horizontal="left" vertical="center"/>
      <protection locked="0"/>
    </xf>
    <xf numFmtId="0" fontId="10" fillId="7" borderId="2" xfId="0" applyFont="1" applyFill="1" applyBorder="1" applyAlignment="1" applyProtection="1">
      <alignment horizontal="left" vertical="center"/>
      <protection locked="0"/>
    </xf>
    <xf numFmtId="0" fontId="10" fillId="7" borderId="3" xfId="0" applyFont="1" applyFill="1" applyBorder="1" applyAlignment="1" applyProtection="1">
      <alignment horizontal="left" vertical="center"/>
      <protection locked="0"/>
    </xf>
    <xf numFmtId="0" fontId="10" fillId="7" borderId="20" xfId="0" applyFont="1" applyFill="1" applyBorder="1" applyAlignment="1" applyProtection="1">
      <alignment horizontal="left" vertical="center"/>
      <protection locked="0"/>
    </xf>
    <xf numFmtId="0" fontId="0" fillId="7" borderId="6" xfId="0" applyFill="1" applyBorder="1" applyAlignment="1">
      <alignment horizontal="left" vertical="center"/>
    </xf>
    <xf numFmtId="0" fontId="0" fillId="7" borderId="0" xfId="0" applyFill="1" applyAlignment="1">
      <alignment horizontal="left" vertical="center"/>
    </xf>
    <xf numFmtId="0" fontId="0" fillId="7" borderId="11" xfId="0" applyFill="1" applyBorder="1" applyAlignment="1">
      <alignment horizontal="left" vertical="center"/>
    </xf>
    <xf numFmtId="0" fontId="0" fillId="7" borderId="8" xfId="0" applyFill="1" applyBorder="1" applyAlignment="1">
      <alignment horizontal="left" vertical="center"/>
    </xf>
    <xf numFmtId="0" fontId="1" fillId="7" borderId="10" xfId="0" applyFont="1" applyFill="1" applyBorder="1" applyAlignment="1">
      <alignment horizontal="left" indent="2"/>
    </xf>
    <xf numFmtId="0" fontId="1" fillId="7" borderId="4" xfId="0" applyFont="1" applyFill="1" applyBorder="1" applyAlignment="1">
      <alignment horizontal="left" indent="2"/>
    </xf>
    <xf numFmtId="0" fontId="10" fillId="0" borderId="0" xfId="0" applyFont="1" applyAlignment="1">
      <alignment horizontal="left" vertical="center"/>
    </xf>
    <xf numFmtId="0" fontId="10" fillId="0" borderId="7" xfId="0" applyFont="1" applyBorder="1" applyAlignment="1">
      <alignment horizontal="left" vertical="center"/>
    </xf>
    <xf numFmtId="0" fontId="11" fillId="0" borderId="2"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11" fillId="0" borderId="20"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0" fillId="0" borderId="20" xfId="0" applyFont="1" applyBorder="1" applyAlignment="1" applyProtection="1">
      <alignment horizontal="left" vertical="center"/>
      <protection locked="0"/>
    </xf>
    <xf numFmtId="0" fontId="11" fillId="0" borderId="2" xfId="0" applyFont="1" applyBorder="1" applyAlignment="1">
      <alignment horizontal="left"/>
    </xf>
    <xf numFmtId="0" fontId="11" fillId="0" borderId="3" xfId="0" applyFont="1" applyBorder="1" applyAlignment="1">
      <alignment horizontal="left"/>
    </xf>
    <xf numFmtId="0" fontId="11" fillId="0" borderId="20" xfId="0" applyFont="1" applyBorder="1" applyAlignment="1">
      <alignment horizontal="left"/>
    </xf>
    <xf numFmtId="0" fontId="10" fillId="0" borderId="2" xfId="0" applyFont="1" applyBorder="1" applyAlignment="1">
      <alignment horizontal="left"/>
    </xf>
    <xf numFmtId="0" fontId="10" fillId="0" borderId="3" xfId="0" applyFont="1" applyBorder="1" applyAlignment="1">
      <alignment horizontal="left"/>
    </xf>
    <xf numFmtId="0" fontId="10" fillId="0" borderId="20" xfId="0" applyFont="1" applyBorder="1" applyAlignment="1">
      <alignment horizontal="left"/>
    </xf>
    <xf numFmtId="17" fontId="4" fillId="0" borderId="2" xfId="0" applyNumberFormat="1" applyFont="1" applyBorder="1" applyAlignment="1">
      <alignment horizontal="center"/>
    </xf>
    <xf numFmtId="17" fontId="4" fillId="0" borderId="20" xfId="0" applyNumberFormat="1" applyFont="1" applyBorder="1" applyAlignment="1">
      <alignment horizontal="center"/>
    </xf>
    <xf numFmtId="0" fontId="21" fillId="21" borderId="1" xfId="8" applyFont="1" applyFill="1" applyBorder="1" applyAlignment="1">
      <alignment horizontal="left" vertical="center" wrapText="1"/>
    </xf>
    <xf numFmtId="0" fontId="23" fillId="17" borderId="2" xfId="8" applyFont="1" applyFill="1" applyBorder="1" applyAlignment="1">
      <alignment horizontal="center" vertical="center" wrapText="1"/>
    </xf>
    <xf numFmtId="0" fontId="23" fillId="17" borderId="20" xfId="8" applyFont="1" applyFill="1" applyBorder="1" applyAlignment="1">
      <alignment horizontal="center" vertical="center" wrapText="1"/>
    </xf>
    <xf numFmtId="14" fontId="23" fillId="22" borderId="2" xfId="8" applyNumberFormat="1" applyFont="1" applyFill="1" applyBorder="1" applyAlignment="1">
      <alignment horizontal="center" vertical="center" wrapText="1"/>
    </xf>
    <xf numFmtId="14" fontId="23" fillId="22" borderId="20" xfId="8" applyNumberFormat="1" applyFont="1" applyFill="1" applyBorder="1" applyAlignment="1">
      <alignment horizontal="center" vertical="center" wrapText="1"/>
    </xf>
    <xf numFmtId="0" fontId="22" fillId="18" borderId="2" xfId="8" applyFont="1" applyFill="1" applyBorder="1" applyAlignment="1">
      <alignment horizontal="center" vertical="top"/>
    </xf>
    <xf numFmtId="0" fontId="22" fillId="18" borderId="20" xfId="8" applyFont="1" applyFill="1" applyBorder="1" applyAlignment="1">
      <alignment horizontal="center" vertical="top"/>
    </xf>
    <xf numFmtId="0" fontId="21" fillId="21" borderId="1" xfId="8" applyFont="1" applyFill="1" applyBorder="1" applyAlignment="1">
      <alignment horizontal="center" vertical="center"/>
    </xf>
    <xf numFmtId="0" fontId="21" fillId="21" borderId="1" xfId="8" applyFont="1" applyFill="1" applyBorder="1" applyAlignment="1">
      <alignment horizontal="center"/>
    </xf>
    <xf numFmtId="0" fontId="21" fillId="21" borderId="1" xfId="8" applyFont="1" applyFill="1" applyBorder="1" applyAlignment="1">
      <alignment horizontal="center" vertical="center" wrapText="1"/>
    </xf>
    <xf numFmtId="165" fontId="22" fillId="35" borderId="31" xfId="10" applyFont="1" applyFill="1" applyBorder="1" applyAlignment="1">
      <alignment horizontal="center" vertical="center"/>
    </xf>
    <xf numFmtId="165" fontId="22" fillId="35" borderId="32" xfId="10" applyFont="1" applyFill="1" applyBorder="1" applyAlignment="1">
      <alignment horizontal="center" vertical="center"/>
    </xf>
    <xf numFmtId="0" fontId="22" fillId="36" borderId="39" xfId="8" applyFont="1" applyFill="1" applyBorder="1" applyAlignment="1">
      <alignment horizontal="center" vertical="center"/>
    </xf>
    <xf numFmtId="0" fontId="22" fillId="36" borderId="35" xfId="8" applyFont="1" applyFill="1" applyBorder="1" applyAlignment="1">
      <alignment horizontal="center" vertical="center"/>
    </xf>
    <xf numFmtId="0" fontId="22" fillId="36" borderId="36" xfId="8" applyFont="1" applyFill="1" applyBorder="1" applyAlignment="1">
      <alignment horizontal="center" vertical="center"/>
    </xf>
    <xf numFmtId="0" fontId="21" fillId="31" borderId="31" xfId="8" applyFont="1" applyFill="1" applyBorder="1" applyAlignment="1">
      <alignment horizontal="center" vertical="center" wrapText="1"/>
    </xf>
    <xf numFmtId="0" fontId="21" fillId="31" borderId="32" xfId="8" applyFont="1" applyFill="1" applyBorder="1" applyAlignment="1">
      <alignment horizontal="center" vertical="center" wrapText="1"/>
    </xf>
    <xf numFmtId="0" fontId="21" fillId="40" borderId="31" xfId="8" applyFont="1" applyFill="1" applyBorder="1" applyAlignment="1">
      <alignment horizontal="center" vertical="center" wrapText="1"/>
    </xf>
    <xf numFmtId="0" fontId="21" fillId="40" borderId="32" xfId="8" applyFont="1" applyFill="1" applyBorder="1" applyAlignment="1">
      <alignment horizontal="center" vertical="center" wrapText="1"/>
    </xf>
    <xf numFmtId="0" fontId="22" fillId="34" borderId="31" xfId="8" applyFont="1" applyFill="1" applyBorder="1" applyAlignment="1">
      <alignment horizontal="center" vertical="center"/>
    </xf>
    <xf numFmtId="0" fontId="22" fillId="34" borderId="35" xfId="8" applyFont="1" applyFill="1" applyBorder="1" applyAlignment="1">
      <alignment horizontal="center" vertical="center"/>
    </xf>
    <xf numFmtId="0" fontId="22" fillId="34" borderId="36" xfId="8" applyFont="1" applyFill="1" applyBorder="1" applyAlignment="1">
      <alignment horizontal="center" vertical="center"/>
    </xf>
    <xf numFmtId="0" fontId="22" fillId="37" borderId="39" xfId="8" applyFont="1" applyFill="1" applyBorder="1" applyAlignment="1">
      <alignment horizontal="center" vertical="center"/>
    </xf>
    <xf numFmtId="0" fontId="22" fillId="37" borderId="35" xfId="8" applyFont="1" applyFill="1" applyBorder="1" applyAlignment="1">
      <alignment horizontal="center" vertical="center"/>
    </xf>
    <xf numFmtId="0" fontId="22" fillId="37" borderId="36" xfId="8" applyFont="1" applyFill="1" applyBorder="1" applyAlignment="1">
      <alignment horizontal="center" vertical="center"/>
    </xf>
    <xf numFmtId="0" fontId="22" fillId="41" borderId="39" xfId="8" applyFont="1" applyFill="1" applyBorder="1" applyAlignment="1">
      <alignment horizontal="center" vertical="center"/>
    </xf>
    <xf numFmtId="0" fontId="22" fillId="41" borderId="35" xfId="8" applyFont="1" applyFill="1" applyBorder="1" applyAlignment="1">
      <alignment horizontal="center" vertical="center"/>
    </xf>
    <xf numFmtId="0" fontId="22" fillId="41" borderId="36" xfId="8" applyFont="1" applyFill="1" applyBorder="1" applyAlignment="1">
      <alignment horizontal="center" vertical="center"/>
    </xf>
    <xf numFmtId="0" fontId="34" fillId="39" borderId="39" xfId="8" applyFont="1" applyFill="1" applyBorder="1" applyAlignment="1">
      <alignment horizontal="center" vertical="center"/>
    </xf>
    <xf numFmtId="0" fontId="34" fillId="39" borderId="35" xfId="8" applyFont="1" applyFill="1" applyBorder="1" applyAlignment="1">
      <alignment horizontal="center" vertical="center"/>
    </xf>
    <xf numFmtId="0" fontId="34" fillId="39" borderId="36" xfId="8" applyFont="1" applyFill="1" applyBorder="1" applyAlignment="1">
      <alignment horizontal="center" vertical="center"/>
    </xf>
    <xf numFmtId="0" fontId="39" fillId="0" borderId="0" xfId="8" applyFont="1" applyAlignment="1">
      <alignment horizontal="left"/>
    </xf>
    <xf numFmtId="0" fontId="40" fillId="0" borderId="0" xfId="8" applyFont="1" applyAlignment="1">
      <alignment horizontal="left" vertical="top" wrapText="1"/>
    </xf>
    <xf numFmtId="14" fontId="22" fillId="17" borderId="2" xfId="8" applyNumberFormat="1" applyFont="1" applyFill="1" applyBorder="1" applyAlignment="1">
      <alignment horizontal="center"/>
    </xf>
    <xf numFmtId="14" fontId="22" fillId="17" borderId="20" xfId="8" applyNumberFormat="1" applyFont="1" applyFill="1" applyBorder="1" applyAlignment="1">
      <alignment horizontal="center"/>
    </xf>
    <xf numFmtId="0" fontId="35" fillId="42" borderId="31" xfId="8" applyFont="1" applyFill="1" applyBorder="1" applyAlignment="1">
      <alignment horizontal="center" vertical="center" wrapText="1"/>
    </xf>
    <xf numFmtId="0" fontId="35" fillId="42" borderId="35" xfId="8" applyFont="1" applyFill="1" applyBorder="1" applyAlignment="1">
      <alignment horizontal="center" vertical="center" wrapText="1"/>
    </xf>
    <xf numFmtId="0" fontId="35" fillId="42" borderId="32" xfId="8" applyFont="1" applyFill="1" applyBorder="1" applyAlignment="1">
      <alignment horizontal="center" vertical="center" wrapText="1"/>
    </xf>
    <xf numFmtId="0" fontId="35" fillId="42" borderId="1" xfId="8" applyFont="1" applyFill="1" applyBorder="1" applyAlignment="1">
      <alignment horizontal="center" vertical="center" wrapText="1"/>
    </xf>
    <xf numFmtId="0" fontId="23" fillId="17" borderId="1" xfId="8" applyFont="1" applyFill="1" applyBorder="1" applyAlignment="1">
      <alignment horizontal="center" vertical="center"/>
    </xf>
    <xf numFmtId="0" fontId="47" fillId="44" borderId="2" xfId="8" applyFont="1" applyFill="1" applyBorder="1" applyAlignment="1">
      <alignment horizontal="center" vertical="center" wrapText="1"/>
    </xf>
    <xf numFmtId="0" fontId="47" fillId="44" borderId="3" xfId="8" applyFont="1" applyFill="1" applyBorder="1" applyAlignment="1">
      <alignment horizontal="center" vertical="center" wrapText="1"/>
    </xf>
    <xf numFmtId="14" fontId="51" fillId="45" borderId="31" xfId="8" applyNumberFormat="1" applyFont="1" applyFill="1" applyBorder="1" applyAlignment="1">
      <alignment horizontal="center" vertical="center"/>
    </xf>
    <xf numFmtId="14" fontId="51" fillId="45" borderId="32" xfId="8" applyNumberFormat="1" applyFont="1" applyFill="1" applyBorder="1" applyAlignment="1">
      <alignment horizontal="center" vertical="center"/>
    </xf>
    <xf numFmtId="14" fontId="51" fillId="45" borderId="10" xfId="8" applyNumberFormat="1" applyFont="1" applyFill="1" applyBorder="1" applyAlignment="1">
      <alignment horizontal="center" vertical="center"/>
    </xf>
    <xf numFmtId="14" fontId="51" fillId="45" borderId="11" xfId="8" applyNumberFormat="1" applyFont="1" applyFill="1" applyBorder="1" applyAlignment="1">
      <alignment horizontal="center" vertical="center"/>
    </xf>
    <xf numFmtId="173" fontId="52" fillId="18" borderId="49" xfId="10" applyNumberFormat="1" applyFont="1" applyFill="1" applyBorder="1" applyAlignment="1">
      <alignment horizontal="center" vertical="center"/>
    </xf>
    <xf numFmtId="173" fontId="52" fillId="29" borderId="49" xfId="8" applyNumberFormat="1" applyFont="1" applyFill="1" applyBorder="1" applyAlignment="1">
      <alignment horizontal="center" vertical="center"/>
    </xf>
    <xf numFmtId="168" fontId="52" fillId="18" borderId="1" xfId="8" applyNumberFormat="1" applyFont="1" applyFill="1" applyBorder="1" applyAlignment="1">
      <alignment horizontal="center" vertical="center"/>
    </xf>
    <xf numFmtId="0" fontId="52" fillId="29" borderId="1" xfId="8" applyFont="1" applyFill="1" applyBorder="1" applyAlignment="1">
      <alignment horizontal="center" vertical="center"/>
    </xf>
    <xf numFmtId="168" fontId="52" fillId="18" borderId="20" xfId="8" applyNumberFormat="1" applyFont="1" applyFill="1" applyBorder="1" applyAlignment="1">
      <alignment horizontal="center" vertical="center"/>
    </xf>
    <xf numFmtId="168" fontId="52" fillId="29" borderId="20" xfId="8" applyNumberFormat="1" applyFont="1" applyFill="1" applyBorder="1" applyAlignment="1">
      <alignment horizontal="center" vertical="center"/>
    </xf>
    <xf numFmtId="168" fontId="52" fillId="29" borderId="1" xfId="8" applyNumberFormat="1" applyFont="1" applyFill="1" applyBorder="1" applyAlignment="1">
      <alignment horizontal="center" vertical="center"/>
    </xf>
    <xf numFmtId="0" fontId="40" fillId="0" borderId="0" xfId="8" applyFont="1" applyAlignment="1">
      <alignment horizontal="left" vertical="top"/>
    </xf>
    <xf numFmtId="0" fontId="47" fillId="21" borderId="43" xfId="8" applyFont="1" applyFill="1" applyBorder="1" applyAlignment="1">
      <alignment horizontal="center" vertical="center" wrapText="1"/>
    </xf>
    <xf numFmtId="0" fontId="47" fillId="21" borderId="44" xfId="8" applyFont="1" applyFill="1" applyBorder="1" applyAlignment="1">
      <alignment horizontal="center" vertical="center" wrapText="1"/>
    </xf>
    <xf numFmtId="0" fontId="47" fillId="21" borderId="45" xfId="8" applyFont="1" applyFill="1" applyBorder="1" applyAlignment="1">
      <alignment horizontal="center" vertical="center" wrapText="1"/>
    </xf>
    <xf numFmtId="0" fontId="47" fillId="21" borderId="46" xfId="8" applyFont="1" applyFill="1" applyBorder="1" applyAlignment="1">
      <alignment horizontal="center" vertical="center" wrapText="1"/>
    </xf>
    <xf numFmtId="0" fontId="47" fillId="21" borderId="47" xfId="8" applyFont="1" applyFill="1" applyBorder="1" applyAlignment="1">
      <alignment horizontal="center" vertical="center" wrapText="1"/>
    </xf>
    <xf numFmtId="0" fontId="47" fillId="21" borderId="48" xfId="8" applyFont="1" applyFill="1" applyBorder="1" applyAlignment="1">
      <alignment horizontal="center" vertical="center" wrapText="1"/>
    </xf>
    <xf numFmtId="173" fontId="25" fillId="18" borderId="50" xfId="8" applyNumberFormat="1" applyFont="1" applyFill="1" applyBorder="1" applyAlignment="1">
      <alignment horizontal="center" vertical="center"/>
    </xf>
    <xf numFmtId="173" fontId="52" fillId="29" borderId="50" xfId="8" applyNumberFormat="1" applyFont="1" applyFill="1" applyBorder="1" applyAlignment="1">
      <alignment horizontal="center" vertical="center"/>
    </xf>
    <xf numFmtId="173" fontId="25" fillId="18" borderId="3" xfId="10" applyNumberFormat="1" applyFont="1" applyFill="1" applyBorder="1" applyAlignment="1">
      <alignment horizontal="center" vertical="center" wrapText="1"/>
    </xf>
    <xf numFmtId="173" fontId="52" fillId="29" borderId="3" xfId="8" applyNumberFormat="1" applyFont="1" applyFill="1" applyBorder="1" applyAlignment="1">
      <alignment horizontal="center" vertical="center"/>
    </xf>
    <xf numFmtId="173" fontId="53" fillId="18" borderId="49" xfId="10" applyNumberFormat="1" applyFont="1" applyFill="1" applyBorder="1" applyAlignment="1">
      <alignment horizontal="center" vertical="center"/>
    </xf>
    <xf numFmtId="173" fontId="53" fillId="29" borderId="49" xfId="8" applyNumberFormat="1" applyFont="1" applyFill="1" applyBorder="1" applyAlignment="1">
      <alignment horizontal="center" vertical="center"/>
    </xf>
    <xf numFmtId="173" fontId="52" fillId="18" borderId="1" xfId="9" applyNumberFormat="1" applyFont="1" applyFill="1" applyBorder="1" applyAlignment="1">
      <alignment horizontal="center" vertical="center"/>
    </xf>
    <xf numFmtId="173" fontId="52" fillId="29" borderId="1" xfId="9" applyNumberFormat="1" applyFont="1" applyFill="1" applyBorder="1" applyAlignment="1">
      <alignment horizontal="center" vertical="center"/>
    </xf>
    <xf numFmtId="168" fontId="52" fillId="18" borderId="51" xfId="8" applyNumberFormat="1" applyFont="1" applyFill="1" applyBorder="1" applyAlignment="1">
      <alignment horizontal="center" vertical="center"/>
    </xf>
    <xf numFmtId="168" fontId="52" fillId="18" borderId="52" xfId="8" applyNumberFormat="1" applyFont="1" applyFill="1" applyBorder="1" applyAlignment="1">
      <alignment horizontal="center" vertical="center"/>
    </xf>
    <xf numFmtId="14" fontId="51" fillId="46" borderId="1" xfId="8" applyNumberFormat="1" applyFont="1" applyFill="1" applyBorder="1" applyAlignment="1">
      <alignment horizontal="center" vertical="center"/>
    </xf>
    <xf numFmtId="0" fontId="52" fillId="36" borderId="1" xfId="8" applyFont="1" applyFill="1" applyBorder="1" applyAlignment="1">
      <alignment horizontal="center" vertical="center"/>
    </xf>
    <xf numFmtId="14" fontId="51" fillId="46" borderId="2" xfId="8" applyNumberFormat="1" applyFont="1" applyFill="1" applyBorder="1" applyAlignment="1">
      <alignment horizontal="center" vertical="center"/>
    </xf>
    <xf numFmtId="0" fontId="52" fillId="36" borderId="2" xfId="8" applyFont="1" applyFill="1" applyBorder="1" applyAlignment="1">
      <alignment horizontal="center" vertical="center"/>
    </xf>
    <xf numFmtId="14" fontId="51" fillId="47" borderId="1" xfId="8" applyNumberFormat="1" applyFont="1" applyFill="1" applyBorder="1" applyAlignment="1">
      <alignment horizontal="center" vertical="center"/>
    </xf>
    <xf numFmtId="0" fontId="52" fillId="37" borderId="1" xfId="8" applyFont="1" applyFill="1" applyBorder="1" applyAlignment="1">
      <alignment horizontal="center" vertical="center"/>
    </xf>
    <xf numFmtId="14" fontId="51" fillId="47" borderId="2" xfId="8" applyNumberFormat="1" applyFont="1" applyFill="1" applyBorder="1" applyAlignment="1">
      <alignment horizontal="center" vertical="center"/>
    </xf>
    <xf numFmtId="0" fontId="52" fillId="37" borderId="2" xfId="8" applyFont="1" applyFill="1" applyBorder="1" applyAlignment="1">
      <alignment horizontal="center" vertical="center"/>
    </xf>
    <xf numFmtId="168" fontId="52" fillId="18" borderId="50" xfId="8" applyNumberFormat="1" applyFont="1" applyFill="1" applyBorder="1" applyAlignment="1">
      <alignment horizontal="center" vertical="center"/>
    </xf>
    <xf numFmtId="168" fontId="52" fillId="29" borderId="50" xfId="8" applyNumberFormat="1" applyFont="1" applyFill="1" applyBorder="1" applyAlignment="1">
      <alignment horizontal="center" vertical="center"/>
    </xf>
    <xf numFmtId="14" fontId="51" fillId="48" borderId="1" xfId="8" applyNumberFormat="1" applyFont="1" applyFill="1" applyBorder="1" applyAlignment="1">
      <alignment horizontal="center" vertical="center"/>
    </xf>
    <xf numFmtId="0" fontId="52" fillId="41" borderId="1" xfId="8" applyFont="1" applyFill="1" applyBorder="1" applyAlignment="1">
      <alignment horizontal="center" vertical="center"/>
    </xf>
    <xf numFmtId="14" fontId="51" fillId="48" borderId="2" xfId="8" applyNumberFormat="1" applyFont="1" applyFill="1" applyBorder="1" applyAlignment="1">
      <alignment horizontal="center" vertical="center"/>
    </xf>
    <xf numFmtId="0" fontId="52" fillId="41" borderId="2" xfId="8" applyFont="1" applyFill="1" applyBorder="1" applyAlignment="1">
      <alignment horizontal="center" vertical="center"/>
    </xf>
    <xf numFmtId="165" fontId="57" fillId="0" borderId="6" xfId="10" applyFont="1" applyBorder="1" applyAlignment="1">
      <alignment horizontal="left" vertical="center" wrapText="1" indent="1"/>
    </xf>
    <xf numFmtId="0" fontId="39" fillId="0" borderId="0" xfId="8" applyFont="1" applyAlignment="1">
      <alignment horizontal="left" vertical="top"/>
    </xf>
    <xf numFmtId="0" fontId="21" fillId="21" borderId="43" xfId="8" applyFont="1" applyFill="1" applyBorder="1" applyAlignment="1">
      <alignment horizontal="center"/>
    </xf>
    <xf numFmtId="0" fontId="21" fillId="21" borderId="44" xfId="8" applyFont="1" applyFill="1" applyBorder="1" applyAlignment="1">
      <alignment horizontal="center"/>
    </xf>
    <xf numFmtId="0" fontId="21" fillId="21" borderId="45" xfId="8" applyFont="1" applyFill="1" applyBorder="1" applyAlignment="1">
      <alignment horizontal="center"/>
    </xf>
    <xf numFmtId="0" fontId="21" fillId="21" borderId="2" xfId="8" applyFont="1" applyFill="1" applyBorder="1" applyAlignment="1">
      <alignment horizontal="center"/>
    </xf>
    <xf numFmtId="0" fontId="21" fillId="21" borderId="3" xfId="8" applyFont="1" applyFill="1" applyBorder="1" applyAlignment="1">
      <alignment horizontal="center"/>
    </xf>
    <xf numFmtId="0" fontId="21" fillId="21" borderId="20" xfId="8" applyFont="1" applyFill="1" applyBorder="1" applyAlignment="1">
      <alignment horizontal="center"/>
    </xf>
  </cellXfs>
  <cellStyles count="14">
    <cellStyle name="Comma" xfId="7" builtinId="3"/>
    <cellStyle name="Comma 2" xfId="9" xr:uid="{020F4745-DF6C-4C3E-879B-66F090152789}"/>
    <cellStyle name="Currency 2" xfId="1" xr:uid="{00000000-0005-0000-0000-000000000000}"/>
    <cellStyle name="Currency 3" xfId="10" xr:uid="{5A0940AB-18BF-4255-97F4-28CDFD92F7A8}"/>
    <cellStyle name="Euro" xfId="2" xr:uid="{00000000-0005-0000-0000-000001000000}"/>
    <cellStyle name="Euro 2" xfId="3" xr:uid="{00000000-0005-0000-0000-000002000000}"/>
    <cellStyle name="Input 2" xfId="11" xr:uid="{14E07077-18E3-4E85-A65E-8B97C73055F7}"/>
    <cellStyle name="Normal" xfId="0" builtinId="0"/>
    <cellStyle name="Normal 2" xfId="4" xr:uid="{00000000-0005-0000-0000-000004000000}"/>
    <cellStyle name="Normal 3" xfId="6" xr:uid="{7A85F667-327E-496C-8DA4-72E36AB58349}"/>
    <cellStyle name="Normal 4" xfId="8" xr:uid="{48F72637-D8C1-4CB1-91F7-A0B2EE4AEE31}"/>
    <cellStyle name="Percent" xfId="5" builtinId="5"/>
    <cellStyle name="Percent 2" xfId="12" xr:uid="{D48F155D-0DB9-42BA-B847-B5A365986B53}"/>
    <cellStyle name="Standard 4 2" xfId="13" xr:uid="{0454974F-BE78-4E1E-822C-92AB1C664104}"/>
  </cellStyles>
  <dxfs count="1476">
    <dxf>
      <font>
        <color rgb="FF9C0006"/>
      </font>
      <fill>
        <patternFill patternType="solid">
          <fgColor rgb="FFFFC7CE"/>
          <bgColor rgb="FFFFC7CE"/>
        </patternFill>
      </fill>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theme="5" tint="-0.24994659260841701"/>
      </font>
      <fill>
        <patternFill patternType="solid">
          <fgColor theme="5" tint="0.79998168889431442"/>
          <bgColor theme="5" tint="0.79998168889431442"/>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theme="0" tint="-0.14996795556505021"/>
        </patternFill>
      </fill>
    </dxf>
    <dxf>
      <font>
        <color theme="0" tint="-0.14996795556505021"/>
      </font>
      <fill>
        <patternFill patternType="solid">
          <fgColor theme="0" tint="-0.14996795556505021"/>
          <bgColor theme="0" tint="-0.14996795556505021"/>
        </patternFill>
      </fill>
    </dxf>
    <dxf>
      <font>
        <color theme="0" tint="-4.9989318521683403E-2"/>
      </font>
    </dxf>
    <dxf>
      <font>
        <color theme="0" tint="-0.14996795556505021"/>
      </font>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dxf>
    <dxf>
      <font>
        <color theme="0" tint="-0.14996795556505021"/>
      </font>
      <fill>
        <patternFill patternType="solid">
          <fgColor theme="0" tint="-4.9989318521683403E-2"/>
          <bgColor theme="0" tint="-0.14996795556505021"/>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fill>
        <patternFill patternType="solid">
          <fgColor theme="0" tint="-4.9989318521683403E-2"/>
          <bgColor theme="0" tint="-4.9989318521683403E-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rgb="FFF2F2F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b val="0"/>
        <i/>
        <color indexed="2"/>
      </font>
      <fill>
        <patternFill patternType="solid">
          <fgColor theme="5" tint="0.79998168889431442"/>
          <bgColor theme="5" tint="0.79998168889431442"/>
        </patternFill>
      </fill>
      <border>
        <left style="thin">
          <color auto="1"/>
        </left>
        <right style="thin">
          <color auto="1"/>
        </right>
        <top style="thin">
          <color auto="1"/>
        </top>
        <bottom style="thin">
          <color auto="1"/>
        </bottom>
      </border>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0" tint="-0.14996795556505021"/>
      </font>
    </dxf>
    <dxf>
      <font>
        <color theme="0" tint="-0.14996795556505021"/>
      </font>
    </dxf>
    <dxf>
      <font>
        <color rgb="FFF2F2F2"/>
      </font>
    </dxf>
    <dxf>
      <font>
        <color theme="0" tint="-0.14996795556505021"/>
      </font>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theme="0"/>
      </font>
      <fill>
        <patternFill patternType="solid">
          <fgColor rgb="FF548235"/>
          <bgColor rgb="FF548235"/>
        </patternFill>
      </fill>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theme="0"/>
      </font>
      <fill>
        <patternFill patternType="solid">
          <fgColor rgb="FF548235"/>
          <bgColor rgb="FF548235"/>
        </patternFill>
      </fill>
    </dxf>
    <dxf>
      <font>
        <color theme="0"/>
      </font>
      <fill>
        <patternFill patternType="solid">
          <fgColor rgb="FF548235"/>
          <bgColor rgb="FF548235"/>
        </patternFill>
      </fill>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rgb="FF9C0006"/>
      </font>
      <fill>
        <patternFill patternType="solid">
          <fgColor rgb="FFFFC7CE"/>
          <bgColor rgb="FFFFC7CE"/>
        </patternFill>
      </fill>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theme="5" tint="-0.24994659260841701"/>
      </font>
      <fill>
        <patternFill patternType="solid">
          <fgColor theme="5" tint="0.79998168889431442"/>
          <bgColor theme="5" tint="0.79998168889431442"/>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theme="0" tint="-0.14996795556505021"/>
        </patternFill>
      </fill>
    </dxf>
    <dxf>
      <font>
        <color theme="0" tint="-0.14996795556505021"/>
      </font>
      <fill>
        <patternFill patternType="solid">
          <fgColor theme="0" tint="-0.14996795556505021"/>
          <bgColor theme="0" tint="-0.14996795556505021"/>
        </patternFill>
      </fill>
    </dxf>
    <dxf>
      <font>
        <color theme="0" tint="-4.9989318521683403E-2"/>
      </font>
    </dxf>
    <dxf>
      <font>
        <color theme="0" tint="-0.14996795556505021"/>
      </font>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dxf>
    <dxf>
      <font>
        <color theme="0" tint="-0.14996795556505021"/>
      </font>
      <fill>
        <patternFill patternType="solid">
          <fgColor theme="0" tint="-4.9989318521683403E-2"/>
          <bgColor theme="0" tint="-0.14996795556505021"/>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fill>
        <patternFill patternType="solid">
          <fgColor theme="0" tint="-4.9989318521683403E-2"/>
          <bgColor theme="0" tint="-4.9989318521683403E-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rgb="FFF2F2F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b val="0"/>
        <i/>
        <color indexed="2"/>
      </font>
      <fill>
        <patternFill patternType="solid">
          <fgColor theme="5" tint="0.79998168889431442"/>
          <bgColor theme="5" tint="0.79998168889431442"/>
        </patternFill>
      </fill>
      <border>
        <left style="thin">
          <color auto="1"/>
        </left>
        <right style="thin">
          <color auto="1"/>
        </right>
        <top style="thin">
          <color auto="1"/>
        </top>
        <bottom style="thin">
          <color auto="1"/>
        </bottom>
      </border>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0" tint="-0.14996795556505021"/>
      </font>
    </dxf>
    <dxf>
      <font>
        <color theme="0" tint="-0.14996795556505021"/>
      </font>
    </dxf>
    <dxf>
      <font>
        <color rgb="FFF2F2F2"/>
      </font>
    </dxf>
    <dxf>
      <font>
        <color theme="0" tint="-0.14996795556505021"/>
      </font>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theme="0"/>
      </font>
      <fill>
        <patternFill patternType="solid">
          <fgColor rgb="FF548235"/>
          <bgColor rgb="FF548235"/>
        </patternFill>
      </fill>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theme="0"/>
      </font>
      <fill>
        <patternFill patternType="solid">
          <fgColor rgb="FF548235"/>
          <bgColor rgb="FF548235"/>
        </patternFill>
      </fill>
    </dxf>
    <dxf>
      <font>
        <color theme="0"/>
      </font>
      <fill>
        <patternFill patternType="solid">
          <fgColor rgb="FF548235"/>
          <bgColor rgb="FF548235"/>
        </patternFill>
      </fill>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rgb="FF9C0006"/>
      </font>
      <fill>
        <patternFill patternType="solid">
          <fgColor rgb="FFFFC7CE"/>
          <bgColor rgb="FFFFC7CE"/>
        </patternFill>
      </fill>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theme="5" tint="-0.24994659260841701"/>
      </font>
      <fill>
        <patternFill patternType="solid">
          <fgColor theme="5" tint="0.79998168889431442"/>
          <bgColor theme="5" tint="0.79998168889431442"/>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theme="0" tint="-0.14996795556505021"/>
        </patternFill>
      </fill>
    </dxf>
    <dxf>
      <font>
        <color theme="0" tint="-0.14996795556505021"/>
      </font>
      <fill>
        <patternFill patternType="solid">
          <fgColor theme="0" tint="-0.14996795556505021"/>
          <bgColor theme="0" tint="-0.14996795556505021"/>
        </patternFill>
      </fill>
    </dxf>
    <dxf>
      <font>
        <color theme="0" tint="-4.9989318521683403E-2"/>
      </font>
    </dxf>
    <dxf>
      <font>
        <color theme="0" tint="-0.14996795556505021"/>
      </font>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dxf>
    <dxf>
      <font>
        <color theme="0" tint="-0.14996795556505021"/>
      </font>
      <fill>
        <patternFill patternType="solid">
          <fgColor theme="0" tint="-4.9989318521683403E-2"/>
          <bgColor theme="0" tint="-0.14996795556505021"/>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fill>
        <patternFill patternType="solid">
          <fgColor theme="0" tint="-4.9989318521683403E-2"/>
          <bgColor theme="0" tint="-4.9989318521683403E-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rgb="FFF2F2F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b val="0"/>
        <i/>
        <color indexed="2"/>
      </font>
      <fill>
        <patternFill patternType="solid">
          <fgColor theme="5" tint="0.79998168889431442"/>
          <bgColor theme="5" tint="0.79998168889431442"/>
        </patternFill>
      </fill>
      <border>
        <left style="thin">
          <color auto="1"/>
        </left>
        <right style="thin">
          <color auto="1"/>
        </right>
        <top style="thin">
          <color auto="1"/>
        </top>
        <bottom style="thin">
          <color auto="1"/>
        </bottom>
      </border>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0" tint="-0.14996795556505021"/>
      </font>
    </dxf>
    <dxf>
      <font>
        <color theme="0" tint="-0.14996795556505021"/>
      </font>
    </dxf>
    <dxf>
      <font>
        <color rgb="FFF2F2F2"/>
      </font>
    </dxf>
    <dxf>
      <font>
        <color theme="0" tint="-0.14996795556505021"/>
      </font>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theme="0"/>
      </font>
      <fill>
        <patternFill patternType="solid">
          <fgColor rgb="FF548235"/>
          <bgColor rgb="FF548235"/>
        </patternFill>
      </fill>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theme="0"/>
      </font>
      <fill>
        <patternFill patternType="solid">
          <fgColor rgb="FF548235"/>
          <bgColor rgb="FF548235"/>
        </patternFill>
      </fill>
    </dxf>
    <dxf>
      <font>
        <color theme="0"/>
      </font>
      <fill>
        <patternFill patternType="solid">
          <fgColor rgb="FF548235"/>
          <bgColor rgb="FF548235"/>
        </patternFill>
      </fill>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rgb="FF9C0006"/>
      </font>
      <fill>
        <patternFill patternType="solid">
          <fgColor rgb="FFFFC7CE"/>
          <bgColor rgb="FFFFC7CE"/>
        </patternFill>
      </fill>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theme="5" tint="-0.24994659260841701"/>
      </font>
      <fill>
        <patternFill patternType="solid">
          <fgColor theme="5" tint="0.79998168889431442"/>
          <bgColor theme="5" tint="0.79998168889431442"/>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theme="0" tint="-0.14996795556505021"/>
        </patternFill>
      </fill>
    </dxf>
    <dxf>
      <font>
        <color theme="0" tint="-0.14996795556505021"/>
      </font>
      <fill>
        <patternFill patternType="solid">
          <fgColor theme="0" tint="-0.14996795556505021"/>
          <bgColor theme="0" tint="-0.14996795556505021"/>
        </patternFill>
      </fill>
    </dxf>
    <dxf>
      <font>
        <color theme="0" tint="-4.9989318521683403E-2"/>
      </font>
    </dxf>
    <dxf>
      <font>
        <color theme="0" tint="-0.14996795556505021"/>
      </font>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dxf>
    <dxf>
      <font>
        <color theme="0" tint="-0.14996795556505021"/>
      </font>
      <fill>
        <patternFill patternType="solid">
          <fgColor theme="0" tint="-4.9989318521683403E-2"/>
          <bgColor theme="0" tint="-0.14996795556505021"/>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fill>
        <patternFill patternType="solid">
          <fgColor theme="0" tint="-4.9989318521683403E-2"/>
          <bgColor theme="0" tint="-4.9989318521683403E-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rgb="FFF2F2F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b val="0"/>
        <i/>
        <color indexed="2"/>
      </font>
      <fill>
        <patternFill patternType="solid">
          <fgColor theme="5" tint="0.79998168889431442"/>
          <bgColor theme="5" tint="0.79998168889431442"/>
        </patternFill>
      </fill>
      <border>
        <left style="thin">
          <color auto="1"/>
        </left>
        <right style="thin">
          <color auto="1"/>
        </right>
        <top style="thin">
          <color auto="1"/>
        </top>
        <bottom style="thin">
          <color auto="1"/>
        </bottom>
      </border>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0" tint="-0.14996795556505021"/>
      </font>
    </dxf>
    <dxf>
      <font>
        <color theme="0" tint="-0.14996795556505021"/>
      </font>
    </dxf>
    <dxf>
      <font>
        <color rgb="FFF2F2F2"/>
      </font>
    </dxf>
    <dxf>
      <font>
        <color theme="0" tint="-0.14996795556505021"/>
      </font>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theme="0"/>
      </font>
      <fill>
        <patternFill patternType="solid">
          <fgColor rgb="FF548235"/>
          <bgColor rgb="FF548235"/>
        </patternFill>
      </fill>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theme="0"/>
      </font>
      <fill>
        <patternFill patternType="solid">
          <fgColor rgb="FF548235"/>
          <bgColor rgb="FF548235"/>
        </patternFill>
      </fill>
    </dxf>
    <dxf>
      <font>
        <color theme="0"/>
      </font>
      <fill>
        <patternFill patternType="solid">
          <fgColor rgb="FF548235"/>
          <bgColor rgb="FF548235"/>
        </patternFill>
      </fill>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rgb="FF9C0006"/>
      </font>
      <fill>
        <patternFill patternType="solid">
          <fgColor rgb="FFFFC7CE"/>
          <bgColor rgb="FFFFC7CE"/>
        </patternFill>
      </fill>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theme="5" tint="-0.24994659260841701"/>
      </font>
      <fill>
        <patternFill patternType="solid">
          <fgColor theme="5" tint="0.79998168889431442"/>
          <bgColor theme="5" tint="0.79998168889431442"/>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theme="0" tint="-0.14996795556505021"/>
        </patternFill>
      </fill>
    </dxf>
    <dxf>
      <font>
        <color theme="0" tint="-0.14996795556505021"/>
      </font>
      <fill>
        <patternFill patternType="solid">
          <fgColor theme="0" tint="-0.14996795556505021"/>
          <bgColor theme="0" tint="-0.14996795556505021"/>
        </patternFill>
      </fill>
    </dxf>
    <dxf>
      <font>
        <color theme="0" tint="-4.9989318521683403E-2"/>
      </font>
    </dxf>
    <dxf>
      <font>
        <color theme="0" tint="-0.14996795556505021"/>
      </font>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dxf>
    <dxf>
      <font>
        <color theme="0" tint="-0.14996795556505021"/>
      </font>
      <fill>
        <patternFill patternType="solid">
          <fgColor theme="0" tint="-4.9989318521683403E-2"/>
          <bgColor theme="0" tint="-0.14996795556505021"/>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fill>
        <patternFill patternType="solid">
          <fgColor theme="0" tint="-4.9989318521683403E-2"/>
          <bgColor theme="0" tint="-4.9989318521683403E-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rgb="FFF2F2F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b val="0"/>
        <i/>
        <color indexed="2"/>
      </font>
      <fill>
        <patternFill patternType="solid">
          <fgColor theme="5" tint="0.79998168889431442"/>
          <bgColor theme="5" tint="0.79998168889431442"/>
        </patternFill>
      </fill>
      <border>
        <left style="thin">
          <color auto="1"/>
        </left>
        <right style="thin">
          <color auto="1"/>
        </right>
        <top style="thin">
          <color auto="1"/>
        </top>
        <bottom style="thin">
          <color auto="1"/>
        </bottom>
      </border>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0" tint="-0.14996795556505021"/>
      </font>
    </dxf>
    <dxf>
      <font>
        <color theme="0" tint="-0.14996795556505021"/>
      </font>
    </dxf>
    <dxf>
      <font>
        <color rgb="FFF2F2F2"/>
      </font>
    </dxf>
    <dxf>
      <font>
        <color theme="0" tint="-0.14996795556505021"/>
      </font>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theme="0"/>
      </font>
      <fill>
        <patternFill patternType="solid">
          <fgColor rgb="FF548235"/>
          <bgColor rgb="FF548235"/>
        </patternFill>
      </fill>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theme="0"/>
      </font>
      <fill>
        <patternFill patternType="solid">
          <fgColor rgb="FF548235"/>
          <bgColor rgb="FF548235"/>
        </patternFill>
      </fill>
    </dxf>
    <dxf>
      <font>
        <color theme="0"/>
      </font>
      <fill>
        <patternFill patternType="solid">
          <fgColor rgb="FF548235"/>
          <bgColor rgb="FF548235"/>
        </patternFill>
      </fill>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rgb="FF9C0006"/>
      </font>
      <fill>
        <patternFill patternType="solid">
          <fgColor rgb="FFFFC7CE"/>
          <bgColor rgb="FFFFC7CE"/>
        </patternFill>
      </fill>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theme="5" tint="-0.24994659260841701"/>
      </font>
      <fill>
        <patternFill patternType="solid">
          <fgColor theme="5" tint="0.79998168889431442"/>
          <bgColor theme="5" tint="0.79998168889431442"/>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theme="0" tint="-0.14996795556505021"/>
        </patternFill>
      </fill>
    </dxf>
    <dxf>
      <font>
        <color theme="0" tint="-0.14996795556505021"/>
      </font>
      <fill>
        <patternFill patternType="solid">
          <fgColor theme="0" tint="-0.14996795556505021"/>
          <bgColor theme="0" tint="-0.14996795556505021"/>
        </patternFill>
      </fill>
    </dxf>
    <dxf>
      <font>
        <color theme="0" tint="-4.9989318521683403E-2"/>
      </font>
    </dxf>
    <dxf>
      <font>
        <color theme="0" tint="-0.14996795556505021"/>
      </font>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dxf>
    <dxf>
      <font>
        <color theme="0" tint="-0.14996795556505021"/>
      </font>
      <fill>
        <patternFill patternType="solid">
          <fgColor theme="0" tint="-4.9989318521683403E-2"/>
          <bgColor theme="0" tint="-0.14996795556505021"/>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fill>
        <patternFill patternType="solid">
          <fgColor theme="0" tint="-4.9989318521683403E-2"/>
          <bgColor theme="0" tint="-4.9989318521683403E-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rgb="FFF2F2F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b val="0"/>
        <i/>
        <color indexed="2"/>
      </font>
      <fill>
        <patternFill patternType="solid">
          <fgColor theme="5" tint="0.79998168889431442"/>
          <bgColor theme="5" tint="0.79998168889431442"/>
        </patternFill>
      </fill>
      <border>
        <left style="thin">
          <color auto="1"/>
        </left>
        <right style="thin">
          <color auto="1"/>
        </right>
        <top style="thin">
          <color auto="1"/>
        </top>
        <bottom style="thin">
          <color auto="1"/>
        </bottom>
      </border>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0" tint="-0.14996795556505021"/>
      </font>
    </dxf>
    <dxf>
      <font>
        <color theme="0" tint="-0.14996795556505021"/>
      </font>
    </dxf>
    <dxf>
      <font>
        <color rgb="FFF2F2F2"/>
      </font>
    </dxf>
    <dxf>
      <font>
        <color theme="0" tint="-0.14996795556505021"/>
      </font>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theme="0"/>
      </font>
      <fill>
        <patternFill patternType="solid">
          <fgColor rgb="FF548235"/>
          <bgColor rgb="FF548235"/>
        </patternFill>
      </fill>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theme="0"/>
      </font>
      <fill>
        <patternFill patternType="solid">
          <fgColor rgb="FF548235"/>
          <bgColor rgb="FF548235"/>
        </patternFill>
      </fill>
    </dxf>
    <dxf>
      <font>
        <color theme="0"/>
      </font>
      <fill>
        <patternFill patternType="solid">
          <fgColor rgb="FF548235"/>
          <bgColor rgb="FF548235"/>
        </patternFill>
      </fill>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rgb="FF9C0006"/>
      </font>
      <fill>
        <patternFill patternType="solid">
          <fgColor rgb="FFFFC7CE"/>
          <bgColor rgb="FFFFC7CE"/>
        </patternFill>
      </fill>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theme="5" tint="-0.24994659260841701"/>
      </font>
      <fill>
        <patternFill patternType="solid">
          <fgColor theme="5" tint="0.79998168889431442"/>
          <bgColor theme="5" tint="0.79998168889431442"/>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theme="0" tint="-0.14996795556505021"/>
        </patternFill>
      </fill>
    </dxf>
    <dxf>
      <font>
        <color theme="0" tint="-0.14996795556505021"/>
      </font>
      <fill>
        <patternFill patternType="solid">
          <fgColor theme="0" tint="-0.14996795556505021"/>
          <bgColor theme="0" tint="-0.14996795556505021"/>
        </patternFill>
      </fill>
    </dxf>
    <dxf>
      <font>
        <color theme="0" tint="-4.9989318521683403E-2"/>
      </font>
    </dxf>
    <dxf>
      <font>
        <color theme="0" tint="-0.14996795556505021"/>
      </font>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dxf>
    <dxf>
      <font>
        <color theme="0" tint="-0.14996795556505021"/>
      </font>
      <fill>
        <patternFill patternType="solid">
          <fgColor theme="0" tint="-4.9989318521683403E-2"/>
          <bgColor theme="0" tint="-0.14996795556505021"/>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fill>
        <patternFill patternType="solid">
          <fgColor theme="0" tint="-4.9989318521683403E-2"/>
          <bgColor theme="0" tint="-4.9989318521683403E-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rgb="FFF2F2F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b val="0"/>
        <i/>
        <color indexed="2"/>
      </font>
      <fill>
        <patternFill patternType="solid">
          <fgColor theme="5" tint="0.79998168889431442"/>
          <bgColor theme="5" tint="0.79998168889431442"/>
        </patternFill>
      </fill>
      <border>
        <left style="thin">
          <color auto="1"/>
        </left>
        <right style="thin">
          <color auto="1"/>
        </right>
        <top style="thin">
          <color auto="1"/>
        </top>
        <bottom style="thin">
          <color auto="1"/>
        </bottom>
      </border>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0" tint="-0.14996795556505021"/>
      </font>
    </dxf>
    <dxf>
      <font>
        <color theme="0" tint="-0.14996795556505021"/>
      </font>
    </dxf>
    <dxf>
      <font>
        <color rgb="FFF2F2F2"/>
      </font>
    </dxf>
    <dxf>
      <font>
        <color theme="0" tint="-0.14996795556505021"/>
      </font>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theme="0"/>
      </font>
      <fill>
        <patternFill patternType="solid">
          <fgColor rgb="FF548235"/>
          <bgColor rgb="FF548235"/>
        </patternFill>
      </fill>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theme="0"/>
      </font>
      <fill>
        <patternFill patternType="solid">
          <fgColor rgb="FF548235"/>
          <bgColor rgb="FF548235"/>
        </patternFill>
      </fill>
    </dxf>
    <dxf>
      <font>
        <color theme="0"/>
      </font>
      <fill>
        <patternFill patternType="solid">
          <fgColor rgb="FF548235"/>
          <bgColor rgb="FF548235"/>
        </patternFill>
      </fill>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rgb="FF9C0006"/>
      </font>
      <fill>
        <patternFill patternType="solid">
          <fgColor rgb="FFFFC7CE"/>
          <bgColor rgb="FFFFC7CE"/>
        </patternFill>
      </fill>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theme="5" tint="-0.24994659260841701"/>
      </font>
      <fill>
        <patternFill patternType="solid">
          <fgColor theme="5" tint="0.79998168889431442"/>
          <bgColor theme="5" tint="0.79998168889431442"/>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theme="0" tint="-0.14996795556505021"/>
        </patternFill>
      </fill>
    </dxf>
    <dxf>
      <font>
        <color theme="0" tint="-0.14996795556505021"/>
      </font>
      <fill>
        <patternFill patternType="solid">
          <fgColor theme="0" tint="-0.14996795556505021"/>
          <bgColor theme="0" tint="-0.14996795556505021"/>
        </patternFill>
      </fill>
    </dxf>
    <dxf>
      <font>
        <color theme="0" tint="-4.9989318521683403E-2"/>
      </font>
    </dxf>
    <dxf>
      <font>
        <color theme="0" tint="-0.14996795556505021"/>
      </font>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dxf>
    <dxf>
      <font>
        <color theme="0" tint="-0.14996795556505021"/>
      </font>
      <fill>
        <patternFill patternType="solid">
          <fgColor theme="0" tint="-4.9989318521683403E-2"/>
          <bgColor theme="0" tint="-0.14996795556505021"/>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fill>
        <patternFill patternType="solid">
          <fgColor theme="0" tint="-4.9989318521683403E-2"/>
          <bgColor theme="0" tint="-4.9989318521683403E-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rgb="FFF2F2F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b val="0"/>
        <i/>
        <color indexed="2"/>
      </font>
      <fill>
        <patternFill patternType="solid">
          <fgColor theme="5" tint="0.79998168889431442"/>
          <bgColor theme="5" tint="0.79998168889431442"/>
        </patternFill>
      </fill>
      <border>
        <left style="thin">
          <color auto="1"/>
        </left>
        <right style="thin">
          <color auto="1"/>
        </right>
        <top style="thin">
          <color auto="1"/>
        </top>
        <bottom style="thin">
          <color auto="1"/>
        </bottom>
      </border>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0" tint="-0.14996795556505021"/>
      </font>
    </dxf>
    <dxf>
      <font>
        <color theme="0" tint="-0.14996795556505021"/>
      </font>
    </dxf>
    <dxf>
      <font>
        <color rgb="FFF2F2F2"/>
      </font>
    </dxf>
    <dxf>
      <font>
        <color theme="0" tint="-0.14996795556505021"/>
      </font>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theme="0"/>
      </font>
      <fill>
        <patternFill patternType="solid">
          <fgColor rgb="FF548235"/>
          <bgColor rgb="FF548235"/>
        </patternFill>
      </fill>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theme="0"/>
      </font>
      <fill>
        <patternFill patternType="solid">
          <fgColor rgb="FF548235"/>
          <bgColor rgb="FF548235"/>
        </patternFill>
      </fill>
    </dxf>
    <dxf>
      <font>
        <color theme="0"/>
      </font>
      <fill>
        <patternFill patternType="solid">
          <fgColor rgb="FF548235"/>
          <bgColor rgb="FF548235"/>
        </patternFill>
      </fill>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rgb="FF9C0006"/>
      </font>
      <fill>
        <patternFill patternType="solid">
          <fgColor rgb="FFFFC7CE"/>
          <bgColor rgb="FFFFC7CE"/>
        </patternFill>
      </fill>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theme="5" tint="-0.24994659260841701"/>
      </font>
      <fill>
        <patternFill patternType="solid">
          <fgColor theme="5" tint="0.79998168889431442"/>
          <bgColor theme="5" tint="0.79998168889431442"/>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theme="0" tint="-0.14996795556505021"/>
        </patternFill>
      </fill>
    </dxf>
    <dxf>
      <font>
        <color theme="0" tint="-0.14996795556505021"/>
      </font>
      <fill>
        <patternFill patternType="solid">
          <fgColor theme="0" tint="-0.14996795556505021"/>
          <bgColor theme="0" tint="-0.14996795556505021"/>
        </patternFill>
      </fill>
    </dxf>
    <dxf>
      <font>
        <color theme="0" tint="-4.9989318521683403E-2"/>
      </font>
    </dxf>
    <dxf>
      <font>
        <color theme="0" tint="-0.14996795556505021"/>
      </font>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dxf>
    <dxf>
      <font>
        <color theme="0" tint="-0.14996795556505021"/>
      </font>
      <fill>
        <patternFill patternType="solid">
          <fgColor theme="0" tint="-4.9989318521683403E-2"/>
          <bgColor theme="0" tint="-0.14996795556505021"/>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fill>
        <patternFill patternType="solid">
          <fgColor theme="0" tint="-4.9989318521683403E-2"/>
          <bgColor theme="0" tint="-4.9989318521683403E-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rgb="FFF2F2F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b val="0"/>
        <i/>
        <color indexed="2"/>
      </font>
      <fill>
        <patternFill patternType="solid">
          <fgColor theme="5" tint="0.79998168889431442"/>
          <bgColor theme="5" tint="0.79998168889431442"/>
        </patternFill>
      </fill>
      <border>
        <left style="thin">
          <color auto="1"/>
        </left>
        <right style="thin">
          <color auto="1"/>
        </right>
        <top style="thin">
          <color auto="1"/>
        </top>
        <bottom style="thin">
          <color auto="1"/>
        </bottom>
      </border>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0" tint="-0.14996795556505021"/>
      </font>
    </dxf>
    <dxf>
      <font>
        <color theme="0" tint="-0.14996795556505021"/>
      </font>
    </dxf>
    <dxf>
      <font>
        <color rgb="FFF2F2F2"/>
      </font>
    </dxf>
    <dxf>
      <font>
        <color theme="0" tint="-0.14996795556505021"/>
      </font>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theme="0"/>
      </font>
      <fill>
        <patternFill patternType="solid">
          <fgColor rgb="FF548235"/>
          <bgColor rgb="FF548235"/>
        </patternFill>
      </fill>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theme="0"/>
      </font>
      <fill>
        <patternFill patternType="solid">
          <fgColor rgb="FF548235"/>
          <bgColor rgb="FF548235"/>
        </patternFill>
      </fill>
    </dxf>
    <dxf>
      <font>
        <color theme="0"/>
      </font>
      <fill>
        <patternFill patternType="solid">
          <fgColor rgb="FF548235"/>
          <bgColor rgb="FF548235"/>
        </patternFill>
      </fill>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rgb="FF9C0006"/>
      </font>
      <fill>
        <patternFill patternType="solid">
          <fgColor rgb="FFFFC7CE"/>
          <bgColor rgb="FFFFC7CE"/>
        </patternFill>
      </fill>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theme="5" tint="-0.24994659260841701"/>
      </font>
      <fill>
        <patternFill patternType="solid">
          <fgColor theme="5" tint="0.79998168889431442"/>
          <bgColor theme="5" tint="0.79998168889431442"/>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theme="0" tint="-0.14996795556505021"/>
        </patternFill>
      </fill>
    </dxf>
    <dxf>
      <font>
        <color theme="0" tint="-0.14996795556505021"/>
      </font>
      <fill>
        <patternFill patternType="solid">
          <fgColor theme="0" tint="-0.14996795556505021"/>
          <bgColor theme="0" tint="-0.14996795556505021"/>
        </patternFill>
      </fill>
    </dxf>
    <dxf>
      <font>
        <color theme="0" tint="-4.9989318521683403E-2"/>
      </font>
    </dxf>
    <dxf>
      <font>
        <color theme="0" tint="-0.14996795556505021"/>
      </font>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dxf>
    <dxf>
      <font>
        <color theme="0" tint="-0.14996795556505021"/>
      </font>
      <fill>
        <patternFill patternType="solid">
          <fgColor theme="0" tint="-4.9989318521683403E-2"/>
          <bgColor theme="0" tint="-0.14996795556505021"/>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fill>
        <patternFill patternType="solid">
          <fgColor theme="0" tint="-4.9989318521683403E-2"/>
          <bgColor theme="0" tint="-4.9989318521683403E-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rgb="FFF2F2F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b val="0"/>
        <i/>
        <color indexed="2"/>
      </font>
      <fill>
        <patternFill patternType="solid">
          <fgColor theme="5" tint="0.79998168889431442"/>
          <bgColor theme="5" tint="0.79998168889431442"/>
        </patternFill>
      </fill>
      <border>
        <left style="thin">
          <color auto="1"/>
        </left>
        <right style="thin">
          <color auto="1"/>
        </right>
        <top style="thin">
          <color auto="1"/>
        </top>
        <bottom style="thin">
          <color auto="1"/>
        </bottom>
      </border>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0" tint="-0.14996795556505021"/>
      </font>
    </dxf>
    <dxf>
      <font>
        <color theme="0" tint="-0.14996795556505021"/>
      </font>
    </dxf>
    <dxf>
      <font>
        <color rgb="FFF2F2F2"/>
      </font>
    </dxf>
    <dxf>
      <font>
        <color theme="0" tint="-0.14996795556505021"/>
      </font>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theme="0"/>
      </font>
      <fill>
        <patternFill patternType="solid">
          <fgColor rgb="FF548235"/>
          <bgColor rgb="FF548235"/>
        </patternFill>
      </fill>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theme="0"/>
      </font>
      <fill>
        <patternFill patternType="solid">
          <fgColor rgb="FF548235"/>
          <bgColor rgb="FF548235"/>
        </patternFill>
      </fill>
    </dxf>
    <dxf>
      <font>
        <color theme="0"/>
      </font>
      <fill>
        <patternFill patternType="solid">
          <fgColor rgb="FF548235"/>
          <bgColor rgb="FF548235"/>
        </patternFill>
      </fill>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59996337778862885"/>
          <bgColor theme="8" tint="0.59996337778862885"/>
        </patternFill>
      </fill>
    </dxf>
    <dxf>
      <fill>
        <patternFill patternType="solid">
          <fgColor theme="8" tint="0.39994506668294322"/>
          <bgColor theme="8" tint="0.39994506668294322"/>
        </patternFill>
      </fill>
    </dxf>
    <dxf>
      <fill>
        <patternFill patternType="solid">
          <fgColor theme="8" tint="0.59996337778862885"/>
          <bgColor theme="8" tint="0.59996337778862885"/>
        </patternFill>
      </fill>
    </dxf>
    <dxf>
      <fill>
        <patternFill patternType="solid">
          <fgColor theme="8" tint="0.39994506668294322"/>
          <bgColor theme="8" tint="0.39994506668294322"/>
        </patternFill>
      </fill>
    </dxf>
    <dxf>
      <fill>
        <patternFill patternType="solid">
          <fgColor theme="8"/>
          <bgColor theme="8"/>
        </patternFill>
      </fill>
    </dxf>
    <dxf>
      <font>
        <color theme="8" tint="-0.249977111117893"/>
      </font>
    </dxf>
    <dxf>
      <font>
        <color theme="8" tint="-0.249977111117893"/>
      </font>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59996337778862885"/>
          <bgColor theme="8" tint="0.59996337778862885"/>
        </patternFill>
      </fill>
    </dxf>
    <dxf>
      <fill>
        <patternFill patternType="solid">
          <fgColor theme="8" tint="0.39994506668294322"/>
          <bgColor theme="8" tint="0.39994506668294322"/>
        </patternFill>
      </fill>
    </dxf>
    <dxf>
      <fill>
        <patternFill patternType="solid">
          <fgColor theme="8" tint="0.59996337778862885"/>
          <bgColor theme="8" tint="0.59996337778862885"/>
        </patternFill>
      </fill>
    </dxf>
    <dxf>
      <fill>
        <patternFill patternType="solid">
          <fgColor theme="8" tint="0.39994506668294322"/>
          <bgColor theme="8" tint="0.39994506668294322"/>
        </patternFill>
      </fill>
    </dxf>
    <dxf>
      <fill>
        <patternFill patternType="solid">
          <fgColor theme="8"/>
          <bgColor theme="8"/>
        </patternFill>
      </fill>
    </dxf>
    <dxf>
      <font>
        <color rgb="FF9C0006"/>
      </font>
      <fill>
        <patternFill patternType="solid">
          <fgColor rgb="FFFFC7CE"/>
          <bgColor rgb="FFFFC7CE"/>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59996337778862885"/>
          <bgColor theme="8" tint="0.59996337778862885"/>
        </patternFill>
      </fill>
    </dxf>
    <dxf>
      <fill>
        <patternFill patternType="solid">
          <fgColor theme="8" tint="0.39994506668294322"/>
          <bgColor theme="8" tint="0.39994506668294322"/>
        </patternFill>
      </fill>
    </dxf>
    <dxf>
      <fill>
        <patternFill patternType="solid">
          <fgColor theme="8" tint="0.59996337778862885"/>
          <bgColor theme="8" tint="0.59996337778862885"/>
        </patternFill>
      </fill>
    </dxf>
    <dxf>
      <fill>
        <patternFill patternType="solid">
          <fgColor theme="8" tint="0.39994506668294322"/>
          <bgColor theme="8" tint="0.39994506668294322"/>
        </patternFill>
      </fill>
    </dxf>
    <dxf>
      <fill>
        <patternFill patternType="solid">
          <fgColor theme="8"/>
          <bgColor theme="8"/>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59996337778862885"/>
          <bgColor theme="8" tint="0.59996337778862885"/>
        </patternFill>
      </fill>
    </dxf>
    <dxf>
      <fill>
        <patternFill patternType="solid">
          <fgColor theme="8" tint="0.39994506668294322"/>
          <bgColor theme="8" tint="0.39994506668294322"/>
        </patternFill>
      </fill>
    </dxf>
    <dxf>
      <fill>
        <patternFill patternType="solid">
          <fgColor theme="8" tint="0.59996337778862885"/>
          <bgColor theme="8" tint="0.59996337778862885"/>
        </patternFill>
      </fill>
    </dxf>
    <dxf>
      <fill>
        <patternFill patternType="solid">
          <fgColor theme="8" tint="0.39994506668294322"/>
          <bgColor theme="8" tint="0.39994506668294322"/>
        </patternFill>
      </fill>
    </dxf>
    <dxf>
      <fill>
        <patternFill patternType="solid">
          <fgColor theme="8"/>
          <bgColor theme="8"/>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54</xdr:row>
      <xdr:rowOff>0</xdr:rowOff>
    </xdr:from>
    <xdr:to>
      <xdr:col>1</xdr:col>
      <xdr:colOff>5525</xdr:colOff>
      <xdr:row>87</xdr:row>
      <xdr:rowOff>226336</xdr:rowOff>
    </xdr:to>
    <xdr:pic>
      <xdr:nvPicPr>
        <xdr:cNvPr id="2" name="Picture 1">
          <a:extLst>
            <a:ext uri="{FF2B5EF4-FFF2-40B4-BE49-F238E27FC236}">
              <a16:creationId xmlns:a16="http://schemas.microsoft.com/office/drawing/2014/main" id="{6F583C87-14F3-4F48-BFC8-998E122D0B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236166"/>
          <a:ext cx="11666388" cy="7994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499984740745262"/>
  </sheetPr>
  <dimension ref="A1:B20"/>
  <sheetViews>
    <sheetView workbookViewId="0">
      <selection activeCell="A2" sqref="A2"/>
    </sheetView>
  </sheetViews>
  <sheetFormatPr defaultColWidth="8.875" defaultRowHeight="12.85"/>
  <cols>
    <col min="1" max="1" width="28.625" bestFit="1" customWidth="1"/>
  </cols>
  <sheetData>
    <row r="1" spans="1:2">
      <c r="A1" s="25" t="s">
        <v>51</v>
      </c>
      <c r="B1" s="25" t="s">
        <v>54</v>
      </c>
    </row>
    <row r="2" spans="1:2">
      <c r="A2" s="157" t="s">
        <v>137</v>
      </c>
      <c r="B2" s="157" t="s">
        <v>137</v>
      </c>
    </row>
    <row r="3" spans="1:2">
      <c r="A3" s="24" t="s">
        <v>79</v>
      </c>
      <c r="B3" s="24" t="s">
        <v>56</v>
      </c>
    </row>
    <row r="4" spans="1:2">
      <c r="A4" s="157" t="s">
        <v>118</v>
      </c>
      <c r="B4" t="s">
        <v>55</v>
      </c>
    </row>
    <row r="5" spans="1:2">
      <c r="A5" s="217" t="s">
        <v>134</v>
      </c>
      <c r="B5" s="24" t="s">
        <v>57</v>
      </c>
    </row>
    <row r="6" spans="1:2">
      <c r="A6" s="24" t="s">
        <v>121</v>
      </c>
      <c r="B6" s="24" t="s">
        <v>58</v>
      </c>
    </row>
    <row r="7" spans="1:2">
      <c r="A7" s="24" t="s">
        <v>122</v>
      </c>
      <c r="B7" s="24" t="s">
        <v>73</v>
      </c>
    </row>
    <row r="8" spans="1:2">
      <c r="A8" s="24" t="s">
        <v>123</v>
      </c>
      <c r="B8" t="s">
        <v>39</v>
      </c>
    </row>
    <row r="9" spans="1:2">
      <c r="A9" t="s">
        <v>124</v>
      </c>
    </row>
    <row r="10" spans="1:2">
      <c r="A10" t="s">
        <v>120</v>
      </c>
    </row>
    <row r="11" spans="1:2">
      <c r="A11" t="s">
        <v>125</v>
      </c>
    </row>
    <row r="12" spans="1:2">
      <c r="A12" s="157" t="s">
        <v>133</v>
      </c>
    </row>
    <row r="13" spans="1:2">
      <c r="A13" t="s">
        <v>126</v>
      </c>
    </row>
    <row r="14" spans="1:2">
      <c r="A14" t="s">
        <v>127</v>
      </c>
    </row>
    <row r="15" spans="1:2">
      <c r="A15" t="s">
        <v>119</v>
      </c>
    </row>
    <row r="16" spans="1:2">
      <c r="A16" t="s">
        <v>128</v>
      </c>
    </row>
    <row r="17" spans="1:1">
      <c r="A17" t="s">
        <v>129</v>
      </c>
    </row>
    <row r="18" spans="1:1">
      <c r="A18" t="s">
        <v>130</v>
      </c>
    </row>
    <row r="19" spans="1:1">
      <c r="A19" t="s">
        <v>131</v>
      </c>
    </row>
    <row r="20" spans="1:1">
      <c r="A20" t="s">
        <v>132</v>
      </c>
    </row>
  </sheetData>
  <sheetProtection algorithmName="SHA-512" hashValue="0vM2/6QNBqBeJeVFwjz0N/8l7RB/OLrqhjdxsIGrTKA8x+AUYnRJEE0GbEllLSIodBiLGqAtW6TNk+kDI60H3Q==" saltValue="KDTv5lKkC/sRtGQKt+ZRfQ==" spinCount="100000"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K68"/>
  <sheetViews>
    <sheetView zoomScale="70" zoomScaleNormal="70" workbookViewId="0">
      <pane xSplit="3" ySplit="16" topLeftCell="D17" activePane="bottomRight" state="frozen"/>
      <selection activeCell="A34" sqref="A34:A39"/>
      <selection pane="topRight" activeCell="A34" sqref="A34:A39"/>
      <selection pane="bottomLeft" activeCell="A34" sqref="A34:A39"/>
      <selection pane="bottomRight" activeCell="G15" sqref="G15:G50"/>
    </sheetView>
  </sheetViews>
  <sheetFormatPr defaultColWidth="11.375" defaultRowHeight="12.85"/>
  <cols>
    <col min="1" max="2" width="29.75" customWidth="1"/>
    <col min="3" max="3" width="11.375" bestFit="1" customWidth="1"/>
    <col min="4" max="34" width="5" customWidth="1"/>
    <col min="35" max="35" width="8.375" bestFit="1" customWidth="1"/>
    <col min="36" max="36" width="8.875" bestFit="1" customWidth="1"/>
    <col min="37" max="37" width="16.375" customWidth="1"/>
  </cols>
  <sheetData>
    <row r="1" spans="1:37" ht="11.95" customHeight="1"/>
    <row r="2" spans="1:37" ht="31.55" customHeight="1">
      <c r="A2" s="2" t="s">
        <v>0</v>
      </c>
      <c r="B2" s="68" t="s">
        <v>72</v>
      </c>
    </row>
    <row r="3" spans="1:37" ht="11.95" customHeight="1">
      <c r="I3" s="4"/>
      <c r="J3" s="4"/>
      <c r="K3" s="4"/>
      <c r="L3" s="4"/>
    </row>
    <row r="4" spans="1:37" ht="17.850000000000001">
      <c r="A4" s="570" t="s">
        <v>2</v>
      </c>
      <c r="B4" s="571"/>
      <c r="C4" s="572" t="str">
        <f>'Jan25'!C4</f>
        <v>&lt;input name in Jan tab only&gt;</v>
      </c>
      <c r="D4" s="573"/>
      <c r="E4" s="573"/>
      <c r="F4" s="573"/>
      <c r="G4" s="574"/>
      <c r="I4" s="4"/>
      <c r="J4" s="4"/>
      <c r="K4" s="4"/>
      <c r="L4" s="4"/>
    </row>
    <row r="5" spans="1:37" ht="17.850000000000001">
      <c r="A5" s="220" t="s">
        <v>112</v>
      </c>
      <c r="B5" s="226"/>
      <c r="C5" s="572" t="str">
        <f>'Jan25'!C5</f>
        <v>&lt;input personnel no. in Jan tab only&gt;</v>
      </c>
      <c r="D5" s="573"/>
      <c r="E5" s="573"/>
      <c r="F5" s="573"/>
      <c r="G5" s="574"/>
      <c r="I5" s="4"/>
      <c r="J5" s="4"/>
      <c r="K5" s="4"/>
      <c r="L5" s="4"/>
    </row>
    <row r="6" spans="1:37" ht="17.850000000000001">
      <c r="A6" s="570" t="s">
        <v>59</v>
      </c>
      <c r="B6" s="571"/>
      <c r="C6" s="575" t="str">
        <f>'Jan25'!C6</f>
        <v>&lt;select from list in Jan tab only&gt;</v>
      </c>
      <c r="D6" s="576"/>
      <c r="E6" s="576"/>
      <c r="F6" s="576"/>
      <c r="G6" s="577"/>
      <c r="I6" s="4"/>
      <c r="J6" s="4"/>
      <c r="K6" s="4"/>
      <c r="L6" s="4"/>
    </row>
    <row r="7" spans="1:37" ht="18" customHeight="1">
      <c r="A7" s="570" t="s">
        <v>3</v>
      </c>
      <c r="B7" s="571"/>
      <c r="C7" s="283" t="s">
        <v>31</v>
      </c>
    </row>
    <row r="8" spans="1:37" ht="20.350000000000001" customHeight="1">
      <c r="A8" s="219" t="s">
        <v>4</v>
      </c>
      <c r="B8" s="219"/>
      <c r="C8" s="227">
        <f>'Jan25'!C8</f>
        <v>2025</v>
      </c>
      <c r="D8" s="45"/>
      <c r="E8" s="45"/>
      <c r="F8" s="45"/>
      <c r="J8" s="3"/>
    </row>
    <row r="9" spans="1:37" ht="36.75" customHeight="1">
      <c r="A9" s="551" t="s">
        <v>60</v>
      </c>
      <c r="B9" s="552"/>
      <c r="C9" s="285" t="str">
        <f>'Jan25'!C9</f>
        <v>&lt;enter no. in Jan tab&gt;</v>
      </c>
      <c r="D9" s="221"/>
      <c r="E9" s="221"/>
      <c r="F9" s="221"/>
      <c r="G9" s="221"/>
      <c r="H9" s="221"/>
      <c r="I9" s="221"/>
      <c r="J9" s="221"/>
      <c r="K9" s="221"/>
      <c r="L9" s="221"/>
      <c r="M9" s="221"/>
      <c r="N9" s="221"/>
      <c r="O9" s="221"/>
    </row>
    <row r="10" spans="1:37" ht="21.75" customHeight="1">
      <c r="D10" s="41"/>
      <c r="E10" s="223" t="s">
        <v>78</v>
      </c>
      <c r="I10" s="4"/>
      <c r="J10" s="4"/>
      <c r="K10" s="4"/>
      <c r="L10" s="4"/>
    </row>
    <row r="11" spans="1:37" ht="12.85" customHeight="1">
      <c r="A11" s="224" t="str">
        <f>'Jan25'!A11</f>
        <v>Only the yellow cells are writeable. Input the time in hours.</v>
      </c>
    </row>
    <row r="12" spans="1:37" ht="18" customHeight="1">
      <c r="A12" s="225" t="str">
        <f>'Jan25'!A12</f>
        <v>Please ensure that all timesheets are signed by the employee and the Principal Investigator.</v>
      </c>
    </row>
    <row r="13" spans="1:37" ht="12.85" customHeight="1"/>
    <row r="14" spans="1:37" ht="12.85" customHeight="1">
      <c r="A14" s="5" t="s">
        <v>5</v>
      </c>
      <c r="B14" s="5"/>
      <c r="C14" s="5"/>
      <c r="D14" s="6">
        <v>1</v>
      </c>
      <c r="E14" s="6">
        <v>2</v>
      </c>
      <c r="F14" s="6">
        <v>3</v>
      </c>
      <c r="G14" s="6">
        <v>4</v>
      </c>
      <c r="H14" s="6">
        <v>5</v>
      </c>
      <c r="I14" s="6">
        <v>6</v>
      </c>
      <c r="J14" s="6">
        <v>7</v>
      </c>
      <c r="K14" s="6">
        <v>8</v>
      </c>
      <c r="L14" s="6">
        <v>9</v>
      </c>
      <c r="M14" s="6">
        <v>10</v>
      </c>
      <c r="N14" s="6">
        <v>11</v>
      </c>
      <c r="O14" s="6">
        <v>12</v>
      </c>
      <c r="P14" s="6">
        <v>13</v>
      </c>
      <c r="Q14" s="6">
        <v>14</v>
      </c>
      <c r="R14" s="6">
        <v>15</v>
      </c>
      <c r="S14" s="6">
        <v>16</v>
      </c>
      <c r="T14" s="6">
        <v>17</v>
      </c>
      <c r="U14" s="6">
        <v>18</v>
      </c>
      <c r="V14" s="6">
        <v>19</v>
      </c>
      <c r="W14" s="6">
        <v>20</v>
      </c>
      <c r="X14" s="6">
        <v>21</v>
      </c>
      <c r="Y14" s="6">
        <v>22</v>
      </c>
      <c r="Z14" s="6">
        <v>23</v>
      </c>
      <c r="AA14" s="6">
        <v>24</v>
      </c>
      <c r="AB14" s="6">
        <v>25</v>
      </c>
      <c r="AC14" s="6">
        <v>26</v>
      </c>
      <c r="AD14" s="6">
        <v>27</v>
      </c>
      <c r="AE14" s="6">
        <v>28</v>
      </c>
      <c r="AF14" s="6">
        <v>29</v>
      </c>
      <c r="AG14" s="6">
        <v>30</v>
      </c>
      <c r="AH14" s="6">
        <v>31</v>
      </c>
      <c r="AI14" s="6" t="s">
        <v>6</v>
      </c>
      <c r="AJ14" s="70" t="s">
        <v>62</v>
      </c>
      <c r="AK14" s="266" t="s">
        <v>7</v>
      </c>
    </row>
    <row r="15" spans="1:37" ht="12.85" customHeight="1">
      <c r="A15" s="5" t="s">
        <v>8</v>
      </c>
      <c r="B15" s="5"/>
      <c r="C15" s="5"/>
      <c r="D15" s="158" t="s">
        <v>14</v>
      </c>
      <c r="E15" s="71" t="s">
        <v>15</v>
      </c>
      <c r="F15" s="71" t="s">
        <v>9</v>
      </c>
      <c r="G15" s="9" t="s">
        <v>10</v>
      </c>
      <c r="H15" s="158" t="s">
        <v>11</v>
      </c>
      <c r="I15" s="158" t="s">
        <v>12</v>
      </c>
      <c r="J15" s="158" t="s">
        <v>13</v>
      </c>
      <c r="K15" s="158" t="s">
        <v>14</v>
      </c>
      <c r="L15" s="71" t="s">
        <v>15</v>
      </c>
      <c r="M15" s="71" t="s">
        <v>9</v>
      </c>
      <c r="N15" s="158" t="s">
        <v>10</v>
      </c>
      <c r="O15" s="158" t="s">
        <v>11</v>
      </c>
      <c r="P15" s="158" t="s">
        <v>12</v>
      </c>
      <c r="Q15" s="158" t="s">
        <v>13</v>
      </c>
      <c r="R15" s="158" t="s">
        <v>14</v>
      </c>
      <c r="S15" s="71" t="s">
        <v>15</v>
      </c>
      <c r="T15" s="71" t="s">
        <v>9</v>
      </c>
      <c r="U15" s="158" t="s">
        <v>10</v>
      </c>
      <c r="V15" s="158" t="s">
        <v>11</v>
      </c>
      <c r="W15" s="158" t="s">
        <v>12</v>
      </c>
      <c r="X15" s="158" t="s">
        <v>13</v>
      </c>
      <c r="Y15" s="158" t="s">
        <v>14</v>
      </c>
      <c r="Z15" s="71" t="s">
        <v>15</v>
      </c>
      <c r="AA15" s="71" t="s">
        <v>9</v>
      </c>
      <c r="AB15" s="158" t="s">
        <v>10</v>
      </c>
      <c r="AC15" s="158" t="s">
        <v>11</v>
      </c>
      <c r="AD15" s="158" t="s">
        <v>12</v>
      </c>
      <c r="AE15" s="158" t="s">
        <v>13</v>
      </c>
      <c r="AF15" s="158" t="s">
        <v>14</v>
      </c>
      <c r="AG15" s="71" t="s">
        <v>15</v>
      </c>
      <c r="AH15" s="71" t="s">
        <v>9</v>
      </c>
      <c r="AI15" s="6"/>
      <c r="AJ15" s="70" t="s">
        <v>63</v>
      </c>
      <c r="AK15" s="7"/>
    </row>
    <row r="16" spans="1:37" ht="12.85" customHeight="1">
      <c r="A16" s="35" t="s">
        <v>140</v>
      </c>
      <c r="B16" s="36" t="s">
        <v>52</v>
      </c>
      <c r="C16" s="36" t="s">
        <v>53</v>
      </c>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3"/>
      <c r="AJ16" s="73"/>
      <c r="AK16" s="74"/>
    </row>
    <row r="17" spans="1:37" ht="12.85" customHeight="1">
      <c r="A17" s="5" t="str">
        <f>'Jan25'!A17</f>
        <v>EC grant no, UCD a/c no. + Project Title</v>
      </c>
      <c r="B17" s="69" t="str">
        <f>'Jan25'!B17</f>
        <v>&lt;select from list in Jan tab only&gt;</v>
      </c>
      <c r="C17" s="69" t="str">
        <f>'Jan25'!C17</f>
        <v>WP &lt;insert&gt;</v>
      </c>
      <c r="D17" s="8"/>
      <c r="E17" s="19"/>
      <c r="F17" s="19"/>
      <c r="G17" s="104"/>
      <c r="H17" s="8"/>
      <c r="I17" s="8"/>
      <c r="J17" s="8"/>
      <c r="K17" s="8"/>
      <c r="L17" s="19"/>
      <c r="M17" s="19"/>
      <c r="N17" s="8"/>
      <c r="O17" s="8"/>
      <c r="P17" s="8"/>
      <c r="Q17" s="8"/>
      <c r="R17" s="8"/>
      <c r="S17" s="19"/>
      <c r="T17" s="19"/>
      <c r="U17" s="8"/>
      <c r="V17" s="8"/>
      <c r="W17" s="8"/>
      <c r="X17" s="8"/>
      <c r="Y17" s="8"/>
      <c r="Z17" s="19"/>
      <c r="AA17" s="19"/>
      <c r="AB17" s="8"/>
      <c r="AC17" s="8"/>
      <c r="AD17" s="8"/>
      <c r="AE17" s="8"/>
      <c r="AF17" s="8"/>
      <c r="AG17" s="19"/>
      <c r="AH17" s="19"/>
      <c r="AI17" s="6">
        <f t="shared" ref="AI17:AI32" si="0">SUM(D17:AH17)</f>
        <v>0</v>
      </c>
      <c r="AJ17" s="42" t="e">
        <f t="shared" ref="AJ17:AJ32" si="1">AI17/$AI$48</f>
        <v>#DIV/0!</v>
      </c>
      <c r="AK17" s="269"/>
    </row>
    <row r="18" spans="1:37" ht="12.85" customHeight="1">
      <c r="A18" s="5" t="str">
        <f>'Jan25'!A18</f>
        <v>EC grant no, UCD a/c no. + Project Title</v>
      </c>
      <c r="B18" s="69" t="str">
        <f>'Jan25'!B18</f>
        <v>&lt;select from list in Jan tab only&gt;</v>
      </c>
      <c r="C18" s="69" t="str">
        <f>'Jan25'!C18</f>
        <v>WP &lt;insert&gt;</v>
      </c>
      <c r="D18" s="8"/>
      <c r="E18" s="19"/>
      <c r="F18" s="19"/>
      <c r="G18" s="104"/>
      <c r="H18" s="8"/>
      <c r="I18" s="8"/>
      <c r="J18" s="8"/>
      <c r="K18" s="8"/>
      <c r="L18" s="19"/>
      <c r="M18" s="19"/>
      <c r="N18" s="8"/>
      <c r="O18" s="8"/>
      <c r="P18" s="8"/>
      <c r="Q18" s="8"/>
      <c r="R18" s="8"/>
      <c r="S18" s="19"/>
      <c r="T18" s="19"/>
      <c r="U18" s="8"/>
      <c r="V18" s="8"/>
      <c r="W18" s="8"/>
      <c r="X18" s="8"/>
      <c r="Y18" s="8"/>
      <c r="Z18" s="19"/>
      <c r="AA18" s="19"/>
      <c r="AB18" s="8"/>
      <c r="AC18" s="8"/>
      <c r="AD18" s="8"/>
      <c r="AE18" s="8"/>
      <c r="AF18" s="8"/>
      <c r="AG18" s="19"/>
      <c r="AH18" s="19"/>
      <c r="AI18" s="6">
        <f t="shared" si="0"/>
        <v>0</v>
      </c>
      <c r="AJ18" s="42" t="e">
        <f t="shared" si="1"/>
        <v>#DIV/0!</v>
      </c>
      <c r="AK18" s="269"/>
    </row>
    <row r="19" spans="1:37" ht="12.85" customHeight="1">
      <c r="A19" s="5" t="str">
        <f>'Jan25'!A19</f>
        <v>EC grant no, UCD a/c no. + Project Title</v>
      </c>
      <c r="B19" s="69" t="str">
        <f>'Jan25'!B19</f>
        <v>&lt;select from list in Jan tab only&gt;</v>
      </c>
      <c r="C19" s="69" t="str">
        <f>'Jan25'!C19</f>
        <v>WP &lt;insert&gt;</v>
      </c>
      <c r="D19" s="8"/>
      <c r="E19" s="19"/>
      <c r="F19" s="19"/>
      <c r="G19" s="104"/>
      <c r="H19" s="8"/>
      <c r="I19" s="8"/>
      <c r="J19" s="8"/>
      <c r="K19" s="8"/>
      <c r="L19" s="19"/>
      <c r="M19" s="19"/>
      <c r="N19" s="8"/>
      <c r="O19" s="8"/>
      <c r="P19" s="8"/>
      <c r="Q19" s="8"/>
      <c r="R19" s="8"/>
      <c r="S19" s="19"/>
      <c r="T19" s="19"/>
      <c r="U19" s="8"/>
      <c r="V19" s="8"/>
      <c r="W19" s="8"/>
      <c r="X19" s="8"/>
      <c r="Y19" s="8"/>
      <c r="Z19" s="19"/>
      <c r="AA19" s="19"/>
      <c r="AB19" s="8"/>
      <c r="AC19" s="8"/>
      <c r="AD19" s="8"/>
      <c r="AE19" s="8"/>
      <c r="AF19" s="8"/>
      <c r="AG19" s="19"/>
      <c r="AH19" s="19"/>
      <c r="AI19" s="6">
        <f t="shared" si="0"/>
        <v>0</v>
      </c>
      <c r="AJ19" s="42" t="e">
        <f t="shared" si="1"/>
        <v>#DIV/0!</v>
      </c>
      <c r="AK19" s="269"/>
    </row>
    <row r="20" spans="1:37" ht="12.85" customHeight="1">
      <c r="A20" s="5" t="str">
        <f>'Jan25'!A20</f>
        <v>EC grant no, UCD a/c no. + Project Title</v>
      </c>
      <c r="B20" s="69" t="str">
        <f>'Jan25'!B20</f>
        <v>&lt;select from list in Jan tab only&gt;</v>
      </c>
      <c r="C20" s="69" t="str">
        <f>'Jan25'!C20</f>
        <v>WP &lt;insert&gt;</v>
      </c>
      <c r="D20" s="8"/>
      <c r="E20" s="19"/>
      <c r="F20" s="19"/>
      <c r="G20" s="104"/>
      <c r="H20" s="8"/>
      <c r="I20" s="8"/>
      <c r="J20" s="8"/>
      <c r="K20" s="8"/>
      <c r="L20" s="19"/>
      <c r="M20" s="19"/>
      <c r="N20" s="8"/>
      <c r="O20" s="8"/>
      <c r="P20" s="8"/>
      <c r="Q20" s="8"/>
      <c r="R20" s="8"/>
      <c r="S20" s="19"/>
      <c r="T20" s="19"/>
      <c r="U20" s="8"/>
      <c r="V20" s="8"/>
      <c r="W20" s="8"/>
      <c r="X20" s="8"/>
      <c r="Y20" s="8"/>
      <c r="Z20" s="19"/>
      <c r="AA20" s="19"/>
      <c r="AB20" s="8"/>
      <c r="AC20" s="8"/>
      <c r="AD20" s="8"/>
      <c r="AE20" s="8"/>
      <c r="AF20" s="8"/>
      <c r="AG20" s="19"/>
      <c r="AH20" s="19"/>
      <c r="AI20" s="6">
        <f t="shared" si="0"/>
        <v>0</v>
      </c>
      <c r="AJ20" s="42" t="e">
        <f t="shared" si="1"/>
        <v>#DIV/0!</v>
      </c>
      <c r="AK20" s="269"/>
    </row>
    <row r="21" spans="1:37" ht="12.85" customHeight="1">
      <c r="A21" s="5" t="str">
        <f>'Jan25'!A21</f>
        <v>EC grant no, UCD a/c no. + Project Title</v>
      </c>
      <c r="B21" s="69" t="str">
        <f>'Jan25'!B21</f>
        <v>&lt;select from list in Jan tab only&gt;</v>
      </c>
      <c r="C21" s="69" t="str">
        <f>'Jan25'!C21</f>
        <v>WP &lt;insert&gt;</v>
      </c>
      <c r="D21" s="8"/>
      <c r="E21" s="19"/>
      <c r="F21" s="19"/>
      <c r="G21" s="104"/>
      <c r="H21" s="8"/>
      <c r="I21" s="8"/>
      <c r="J21" s="8"/>
      <c r="K21" s="8"/>
      <c r="L21" s="19"/>
      <c r="M21" s="19"/>
      <c r="N21" s="8"/>
      <c r="O21" s="8"/>
      <c r="P21" s="8"/>
      <c r="Q21" s="8"/>
      <c r="R21" s="8"/>
      <c r="S21" s="19"/>
      <c r="T21" s="19"/>
      <c r="U21" s="8"/>
      <c r="V21" s="8"/>
      <c r="W21" s="8"/>
      <c r="X21" s="8"/>
      <c r="Y21" s="8"/>
      <c r="Z21" s="19"/>
      <c r="AA21" s="19"/>
      <c r="AB21" s="8"/>
      <c r="AC21" s="8"/>
      <c r="AD21" s="8"/>
      <c r="AE21" s="8"/>
      <c r="AF21" s="8"/>
      <c r="AG21" s="19"/>
      <c r="AH21" s="19"/>
      <c r="AI21" s="6">
        <f t="shared" si="0"/>
        <v>0</v>
      </c>
      <c r="AJ21" s="42" t="e">
        <f t="shared" si="1"/>
        <v>#DIV/0!</v>
      </c>
      <c r="AK21" s="269"/>
    </row>
    <row r="22" spans="1:37" ht="12.85" customHeight="1">
      <c r="A22" s="5" t="str">
        <f>'Jan25'!A22</f>
        <v>EC grant no, UCD a/c no. + Project Title</v>
      </c>
      <c r="B22" s="69" t="str">
        <f>'Jan25'!B22</f>
        <v>&lt;select from list in Jan tab only&gt;</v>
      </c>
      <c r="C22" s="69" t="str">
        <f>'Jan25'!C22</f>
        <v>WP &lt;insert&gt;</v>
      </c>
      <c r="D22" s="8"/>
      <c r="E22" s="19"/>
      <c r="F22" s="19"/>
      <c r="G22" s="104"/>
      <c r="H22" s="8"/>
      <c r="I22" s="8"/>
      <c r="J22" s="8"/>
      <c r="K22" s="8"/>
      <c r="L22" s="19"/>
      <c r="M22" s="19"/>
      <c r="N22" s="8"/>
      <c r="O22" s="8"/>
      <c r="P22" s="8"/>
      <c r="Q22" s="8"/>
      <c r="R22" s="8"/>
      <c r="S22" s="19"/>
      <c r="T22" s="19"/>
      <c r="U22" s="8"/>
      <c r="V22" s="8"/>
      <c r="W22" s="8"/>
      <c r="X22" s="8"/>
      <c r="Y22" s="8"/>
      <c r="Z22" s="19"/>
      <c r="AA22" s="19"/>
      <c r="AB22" s="8"/>
      <c r="AC22" s="8"/>
      <c r="AD22" s="8"/>
      <c r="AE22" s="8"/>
      <c r="AF22" s="8"/>
      <c r="AG22" s="19"/>
      <c r="AH22" s="19"/>
      <c r="AI22" s="6">
        <f t="shared" si="0"/>
        <v>0</v>
      </c>
      <c r="AJ22" s="42" t="e">
        <f t="shared" si="1"/>
        <v>#DIV/0!</v>
      </c>
      <c r="AK22" s="269"/>
    </row>
    <row r="23" spans="1:37" ht="12.85" customHeight="1">
      <c r="A23" s="5" t="str">
        <f>'Jan25'!A23</f>
        <v>EC grant no, UCD a/c no. + Project Title</v>
      </c>
      <c r="B23" s="69" t="str">
        <f>'Jan25'!B23</f>
        <v>&lt;select from list in Jan tab only&gt;</v>
      </c>
      <c r="C23" s="69" t="str">
        <f>'Jan25'!C23</f>
        <v>WP &lt;insert&gt;</v>
      </c>
      <c r="D23" s="8"/>
      <c r="E23" s="19"/>
      <c r="F23" s="19"/>
      <c r="G23" s="104"/>
      <c r="H23" s="8"/>
      <c r="I23" s="8"/>
      <c r="J23" s="8"/>
      <c r="K23" s="8"/>
      <c r="L23" s="19"/>
      <c r="M23" s="19"/>
      <c r="N23" s="8"/>
      <c r="O23" s="8"/>
      <c r="P23" s="8"/>
      <c r="Q23" s="8"/>
      <c r="R23" s="8"/>
      <c r="S23" s="19"/>
      <c r="T23" s="19"/>
      <c r="U23" s="8"/>
      <c r="V23" s="8"/>
      <c r="W23" s="8"/>
      <c r="X23" s="8"/>
      <c r="Y23" s="8"/>
      <c r="Z23" s="19"/>
      <c r="AA23" s="19"/>
      <c r="AB23" s="8"/>
      <c r="AC23" s="8"/>
      <c r="AD23" s="8"/>
      <c r="AE23" s="8"/>
      <c r="AF23" s="8"/>
      <c r="AG23" s="19"/>
      <c r="AH23" s="19"/>
      <c r="AI23" s="6">
        <f t="shared" si="0"/>
        <v>0</v>
      </c>
      <c r="AJ23" s="42" t="e">
        <f t="shared" si="1"/>
        <v>#DIV/0!</v>
      </c>
      <c r="AK23" s="269"/>
    </row>
    <row r="24" spans="1:37" ht="12.85" customHeight="1">
      <c r="A24" s="5" t="str">
        <f>'Jan25'!A24</f>
        <v>EC grant no, UCD a/c no. + Project Title</v>
      </c>
      <c r="B24" s="69" t="str">
        <f>'Jan25'!B24</f>
        <v>&lt;select from list in Jan tab only&gt;</v>
      </c>
      <c r="C24" s="69" t="str">
        <f>'Jan25'!C24</f>
        <v>WP &lt;insert&gt;</v>
      </c>
      <c r="D24" s="8"/>
      <c r="E24" s="19"/>
      <c r="F24" s="19"/>
      <c r="G24" s="104"/>
      <c r="H24" s="8"/>
      <c r="I24" s="8"/>
      <c r="J24" s="8"/>
      <c r="K24" s="8"/>
      <c r="L24" s="19"/>
      <c r="M24" s="19"/>
      <c r="N24" s="8"/>
      <c r="O24" s="8"/>
      <c r="P24" s="8"/>
      <c r="Q24" s="8"/>
      <c r="R24" s="8"/>
      <c r="S24" s="19"/>
      <c r="T24" s="19"/>
      <c r="U24" s="8"/>
      <c r="V24" s="8"/>
      <c r="W24" s="8"/>
      <c r="X24" s="8"/>
      <c r="Y24" s="8"/>
      <c r="Z24" s="19"/>
      <c r="AA24" s="19"/>
      <c r="AB24" s="8"/>
      <c r="AC24" s="8"/>
      <c r="AD24" s="8"/>
      <c r="AE24" s="8"/>
      <c r="AF24" s="8"/>
      <c r="AG24" s="19"/>
      <c r="AH24" s="19"/>
      <c r="AI24" s="6">
        <f t="shared" si="0"/>
        <v>0</v>
      </c>
      <c r="AJ24" s="42" t="e">
        <f t="shared" si="1"/>
        <v>#DIV/0!</v>
      </c>
      <c r="AK24" s="269"/>
    </row>
    <row r="25" spans="1:37" ht="12.85" customHeight="1">
      <c r="A25" s="5" t="str">
        <f>'Jan25'!A25</f>
        <v>EC grant no, UCD a/c no. + Project Title</v>
      </c>
      <c r="B25" s="69" t="str">
        <f>'Jan25'!B25</f>
        <v>&lt;select from list in Jan tab only&gt;</v>
      </c>
      <c r="C25" s="69" t="str">
        <f>'Jan25'!C25</f>
        <v>WP &lt;insert&gt;</v>
      </c>
      <c r="D25" s="8"/>
      <c r="E25" s="19"/>
      <c r="F25" s="19"/>
      <c r="G25" s="104"/>
      <c r="H25" s="8"/>
      <c r="I25" s="8"/>
      <c r="J25" s="8"/>
      <c r="K25" s="8"/>
      <c r="L25" s="19"/>
      <c r="M25" s="19"/>
      <c r="N25" s="8"/>
      <c r="O25" s="8"/>
      <c r="P25" s="8"/>
      <c r="Q25" s="8"/>
      <c r="R25" s="8"/>
      <c r="S25" s="19"/>
      <c r="T25" s="19"/>
      <c r="U25" s="8"/>
      <c r="V25" s="8"/>
      <c r="W25" s="8"/>
      <c r="X25" s="8"/>
      <c r="Y25" s="8"/>
      <c r="Z25" s="19"/>
      <c r="AA25" s="19"/>
      <c r="AB25" s="8"/>
      <c r="AC25" s="8"/>
      <c r="AD25" s="8"/>
      <c r="AE25" s="8"/>
      <c r="AF25" s="8"/>
      <c r="AG25" s="19"/>
      <c r="AH25" s="19"/>
      <c r="AI25" s="6">
        <f t="shared" si="0"/>
        <v>0</v>
      </c>
      <c r="AJ25" s="42" t="e">
        <f t="shared" si="1"/>
        <v>#DIV/0!</v>
      </c>
      <c r="AK25" s="269"/>
    </row>
    <row r="26" spans="1:37" ht="12.85" customHeight="1">
      <c r="A26" s="5" t="str">
        <f>'Jan25'!A26</f>
        <v>EC grant no, UCD a/c no. + Project Title</v>
      </c>
      <c r="B26" s="69" t="str">
        <f>'Jan25'!B26</f>
        <v>&lt;select from list in Jan tab only&gt;</v>
      </c>
      <c r="C26" s="69" t="str">
        <f>'Jan25'!C26</f>
        <v>WP &lt;insert&gt;</v>
      </c>
      <c r="D26" s="8"/>
      <c r="E26" s="19"/>
      <c r="F26" s="19"/>
      <c r="G26" s="104"/>
      <c r="H26" s="8"/>
      <c r="I26" s="8"/>
      <c r="J26" s="8"/>
      <c r="K26" s="8"/>
      <c r="L26" s="19"/>
      <c r="M26" s="19"/>
      <c r="N26" s="8"/>
      <c r="O26" s="8"/>
      <c r="P26" s="8"/>
      <c r="Q26" s="8"/>
      <c r="R26" s="8"/>
      <c r="S26" s="19"/>
      <c r="T26" s="19"/>
      <c r="U26" s="8"/>
      <c r="V26" s="8"/>
      <c r="W26" s="8"/>
      <c r="X26" s="8"/>
      <c r="Y26" s="8"/>
      <c r="Z26" s="19"/>
      <c r="AA26" s="19"/>
      <c r="AB26" s="8"/>
      <c r="AC26" s="8"/>
      <c r="AD26" s="8"/>
      <c r="AE26" s="8"/>
      <c r="AF26" s="8"/>
      <c r="AG26" s="19"/>
      <c r="AH26" s="19"/>
      <c r="AI26" s="6">
        <f t="shared" si="0"/>
        <v>0</v>
      </c>
      <c r="AJ26" s="42" t="e">
        <f t="shared" si="1"/>
        <v>#DIV/0!</v>
      </c>
      <c r="AK26" s="269"/>
    </row>
    <row r="27" spans="1:37" ht="12.85" customHeight="1">
      <c r="A27" s="5" t="str">
        <f>'Jan25'!A27</f>
        <v>EC grant no, UCD a/c no. + Project Title</v>
      </c>
      <c r="B27" s="69" t="str">
        <f>'Jan25'!B27</f>
        <v>&lt;select from list in Jan tab only&gt;</v>
      </c>
      <c r="C27" s="69" t="str">
        <f>'Jan25'!C27</f>
        <v>WP &lt;insert&gt;</v>
      </c>
      <c r="D27" s="8"/>
      <c r="E27" s="19"/>
      <c r="F27" s="19"/>
      <c r="G27" s="104"/>
      <c r="H27" s="8"/>
      <c r="I27" s="8"/>
      <c r="J27" s="8"/>
      <c r="K27" s="8"/>
      <c r="L27" s="19"/>
      <c r="M27" s="19"/>
      <c r="N27" s="8"/>
      <c r="O27" s="8"/>
      <c r="P27" s="8"/>
      <c r="Q27" s="8"/>
      <c r="R27" s="8"/>
      <c r="S27" s="19"/>
      <c r="T27" s="19"/>
      <c r="U27" s="8"/>
      <c r="V27" s="8"/>
      <c r="W27" s="8"/>
      <c r="X27" s="8"/>
      <c r="Y27" s="8"/>
      <c r="Z27" s="19"/>
      <c r="AA27" s="19"/>
      <c r="AB27" s="8"/>
      <c r="AC27" s="8"/>
      <c r="AD27" s="8"/>
      <c r="AE27" s="8"/>
      <c r="AF27" s="8"/>
      <c r="AG27" s="19"/>
      <c r="AH27" s="19"/>
      <c r="AI27" s="6">
        <f t="shared" si="0"/>
        <v>0</v>
      </c>
      <c r="AJ27" s="42" t="e">
        <f t="shared" si="1"/>
        <v>#DIV/0!</v>
      </c>
      <c r="AK27" s="269"/>
    </row>
    <row r="28" spans="1:37" ht="12.85" customHeight="1">
      <c r="A28" s="5" t="str">
        <f>'Jan25'!A28</f>
        <v>EC grant no, UCD a/c no. + Project Title</v>
      </c>
      <c r="B28" s="69" t="str">
        <f>'Jan25'!B28</f>
        <v>&lt;select from list in Jan tab only&gt;</v>
      </c>
      <c r="C28" s="69" t="str">
        <f>'Jan25'!C28</f>
        <v>WP &lt;insert&gt;</v>
      </c>
      <c r="D28" s="8"/>
      <c r="E28" s="19"/>
      <c r="F28" s="19"/>
      <c r="G28" s="104"/>
      <c r="H28" s="8"/>
      <c r="I28" s="8"/>
      <c r="J28" s="8"/>
      <c r="K28" s="8"/>
      <c r="L28" s="19"/>
      <c r="M28" s="19"/>
      <c r="N28" s="8"/>
      <c r="O28" s="8"/>
      <c r="P28" s="8"/>
      <c r="Q28" s="8"/>
      <c r="R28" s="8"/>
      <c r="S28" s="19"/>
      <c r="T28" s="19"/>
      <c r="U28" s="8"/>
      <c r="V28" s="8"/>
      <c r="W28" s="8"/>
      <c r="X28" s="8"/>
      <c r="Y28" s="8"/>
      <c r="Z28" s="19"/>
      <c r="AA28" s="19"/>
      <c r="AB28" s="8"/>
      <c r="AC28" s="8"/>
      <c r="AD28" s="8"/>
      <c r="AE28" s="8"/>
      <c r="AF28" s="8"/>
      <c r="AG28" s="19"/>
      <c r="AH28" s="19"/>
      <c r="AI28" s="6">
        <f t="shared" si="0"/>
        <v>0</v>
      </c>
      <c r="AJ28" s="42" t="e">
        <f t="shared" si="1"/>
        <v>#DIV/0!</v>
      </c>
      <c r="AK28" s="269"/>
    </row>
    <row r="29" spans="1:37" ht="12.85" customHeight="1">
      <c r="A29" s="5" t="str">
        <f>'Jan25'!A29</f>
        <v>EC grant no, UCD a/c no. + Project Title</v>
      </c>
      <c r="B29" s="69" t="str">
        <f>'Jan25'!B29</f>
        <v>&lt;select from list in Jan tab only&gt;</v>
      </c>
      <c r="C29" s="69" t="str">
        <f>'Jan25'!C29</f>
        <v>WP &lt;insert&gt;</v>
      </c>
      <c r="D29" s="8"/>
      <c r="E29" s="19"/>
      <c r="F29" s="19"/>
      <c r="G29" s="104"/>
      <c r="H29" s="8"/>
      <c r="I29" s="8"/>
      <c r="J29" s="8"/>
      <c r="K29" s="8"/>
      <c r="L29" s="19"/>
      <c r="M29" s="19"/>
      <c r="N29" s="8"/>
      <c r="O29" s="8"/>
      <c r="P29" s="8"/>
      <c r="Q29" s="8"/>
      <c r="R29" s="8"/>
      <c r="S29" s="19"/>
      <c r="T29" s="19"/>
      <c r="U29" s="8"/>
      <c r="V29" s="8"/>
      <c r="W29" s="8"/>
      <c r="X29" s="8"/>
      <c r="Y29" s="8"/>
      <c r="Z29" s="19"/>
      <c r="AA29" s="19"/>
      <c r="AB29" s="8"/>
      <c r="AC29" s="8"/>
      <c r="AD29" s="8"/>
      <c r="AE29" s="8"/>
      <c r="AF29" s="8"/>
      <c r="AG29" s="19"/>
      <c r="AH29" s="19"/>
      <c r="AI29" s="6">
        <f t="shared" si="0"/>
        <v>0</v>
      </c>
      <c r="AJ29" s="42" t="e">
        <f t="shared" si="1"/>
        <v>#DIV/0!</v>
      </c>
      <c r="AK29" s="269"/>
    </row>
    <row r="30" spans="1:37" ht="12.85" customHeight="1">
      <c r="A30" s="5" t="str">
        <f>'Jan25'!A30</f>
        <v>EC grant no, UCD a/c no. + Project Title</v>
      </c>
      <c r="B30" s="69" t="str">
        <f>'Jan25'!B30</f>
        <v>&lt;select from list in Jan tab only&gt;</v>
      </c>
      <c r="C30" s="69" t="str">
        <f>'Jan25'!C30</f>
        <v>WP &lt;insert&gt;</v>
      </c>
      <c r="D30" s="8"/>
      <c r="E30" s="19"/>
      <c r="F30" s="19"/>
      <c r="G30" s="104"/>
      <c r="H30" s="8"/>
      <c r="I30" s="8"/>
      <c r="J30" s="8"/>
      <c r="K30" s="8"/>
      <c r="L30" s="19"/>
      <c r="M30" s="19"/>
      <c r="N30" s="8"/>
      <c r="O30" s="8"/>
      <c r="P30" s="8"/>
      <c r="Q30" s="8"/>
      <c r="R30" s="8"/>
      <c r="S30" s="19"/>
      <c r="T30" s="19"/>
      <c r="U30" s="8"/>
      <c r="V30" s="8"/>
      <c r="W30" s="8"/>
      <c r="X30" s="8"/>
      <c r="Y30" s="8"/>
      <c r="Z30" s="19"/>
      <c r="AA30" s="19"/>
      <c r="AB30" s="8"/>
      <c r="AC30" s="8"/>
      <c r="AD30" s="8"/>
      <c r="AE30" s="8"/>
      <c r="AF30" s="8"/>
      <c r="AG30" s="19"/>
      <c r="AH30" s="19"/>
      <c r="AI30" s="6">
        <f t="shared" si="0"/>
        <v>0</v>
      </c>
      <c r="AJ30" s="42" t="e">
        <f t="shared" si="1"/>
        <v>#DIV/0!</v>
      </c>
      <c r="AK30" s="269"/>
    </row>
    <row r="31" spans="1:37" ht="12.85" customHeight="1">
      <c r="A31" s="5" t="str">
        <f>'Jan25'!A31</f>
        <v>EC grant no, UCD a/c no. + Project Title</v>
      </c>
      <c r="B31" s="69" t="str">
        <f>'Jan25'!B31</f>
        <v>&lt;select from list in Jan tab only&gt;</v>
      </c>
      <c r="C31" s="69" t="str">
        <f>'Jan25'!C31</f>
        <v>WP &lt;insert&gt;</v>
      </c>
      <c r="D31" s="8"/>
      <c r="E31" s="19"/>
      <c r="F31" s="19"/>
      <c r="G31" s="104"/>
      <c r="H31" s="8"/>
      <c r="I31" s="8"/>
      <c r="J31" s="8"/>
      <c r="K31" s="8"/>
      <c r="L31" s="19"/>
      <c r="M31" s="19"/>
      <c r="N31" s="8"/>
      <c r="O31" s="8"/>
      <c r="P31" s="8"/>
      <c r="Q31" s="8"/>
      <c r="R31" s="8"/>
      <c r="S31" s="19"/>
      <c r="T31" s="19"/>
      <c r="U31" s="8"/>
      <c r="V31" s="8"/>
      <c r="W31" s="8"/>
      <c r="X31" s="8"/>
      <c r="Y31" s="8"/>
      <c r="Z31" s="19"/>
      <c r="AA31" s="19"/>
      <c r="AB31" s="8"/>
      <c r="AC31" s="8"/>
      <c r="AD31" s="8"/>
      <c r="AE31" s="8"/>
      <c r="AF31" s="8"/>
      <c r="AG31" s="19"/>
      <c r="AH31" s="19"/>
      <c r="AI31" s="6">
        <f t="shared" si="0"/>
        <v>0</v>
      </c>
      <c r="AJ31" s="42" t="e">
        <f t="shared" si="1"/>
        <v>#DIV/0!</v>
      </c>
      <c r="AK31" s="269"/>
    </row>
    <row r="32" spans="1:37" ht="12.85" customHeight="1">
      <c r="A32" s="553" t="s">
        <v>147</v>
      </c>
      <c r="B32" s="554"/>
      <c r="C32" s="555"/>
      <c r="D32" s="6">
        <f t="shared" ref="D32:AH32" si="2">SUM(D17:D31)</f>
        <v>0</v>
      </c>
      <c r="E32" s="18">
        <f t="shared" si="2"/>
        <v>0</v>
      </c>
      <c r="F32" s="18">
        <f t="shared" si="2"/>
        <v>0</v>
      </c>
      <c r="G32" s="104">
        <f t="shared" si="2"/>
        <v>0</v>
      </c>
      <c r="H32" s="6">
        <f t="shared" si="2"/>
        <v>0</v>
      </c>
      <c r="I32" s="6">
        <f t="shared" si="2"/>
        <v>0</v>
      </c>
      <c r="J32" s="6">
        <f t="shared" si="2"/>
        <v>0</v>
      </c>
      <c r="K32" s="6">
        <f t="shared" si="2"/>
        <v>0</v>
      </c>
      <c r="L32" s="18">
        <f t="shared" si="2"/>
        <v>0</v>
      </c>
      <c r="M32" s="18">
        <f t="shared" si="2"/>
        <v>0</v>
      </c>
      <c r="N32" s="6">
        <f t="shared" si="2"/>
        <v>0</v>
      </c>
      <c r="O32" s="6">
        <f t="shared" si="2"/>
        <v>0</v>
      </c>
      <c r="P32" s="6">
        <f t="shared" si="2"/>
        <v>0</v>
      </c>
      <c r="Q32" s="6">
        <f t="shared" si="2"/>
        <v>0</v>
      </c>
      <c r="R32" s="6">
        <f t="shared" si="2"/>
        <v>0</v>
      </c>
      <c r="S32" s="18">
        <f t="shared" si="2"/>
        <v>0</v>
      </c>
      <c r="T32" s="18">
        <f t="shared" si="2"/>
        <v>0</v>
      </c>
      <c r="U32" s="6">
        <f t="shared" si="2"/>
        <v>0</v>
      </c>
      <c r="V32" s="6">
        <f t="shared" si="2"/>
        <v>0</v>
      </c>
      <c r="W32" s="6">
        <f t="shared" si="2"/>
        <v>0</v>
      </c>
      <c r="X32" s="6">
        <f t="shared" si="2"/>
        <v>0</v>
      </c>
      <c r="Y32" s="6">
        <f t="shared" si="2"/>
        <v>0</v>
      </c>
      <c r="Z32" s="18">
        <f t="shared" si="2"/>
        <v>0</v>
      </c>
      <c r="AA32" s="18">
        <f t="shared" si="2"/>
        <v>0</v>
      </c>
      <c r="AB32" s="6">
        <f t="shared" si="2"/>
        <v>0</v>
      </c>
      <c r="AC32" s="6">
        <f t="shared" si="2"/>
        <v>0</v>
      </c>
      <c r="AD32" s="6">
        <f t="shared" si="2"/>
        <v>0</v>
      </c>
      <c r="AE32" s="6">
        <f t="shared" si="2"/>
        <v>0</v>
      </c>
      <c r="AF32" s="6">
        <f t="shared" si="2"/>
        <v>0</v>
      </c>
      <c r="AG32" s="18">
        <f t="shared" si="2"/>
        <v>0</v>
      </c>
      <c r="AH32" s="18">
        <f t="shared" si="2"/>
        <v>0</v>
      </c>
      <c r="AI32" s="6">
        <f t="shared" si="0"/>
        <v>0</v>
      </c>
      <c r="AJ32" s="42" t="e">
        <f t="shared" si="1"/>
        <v>#DIV/0!</v>
      </c>
      <c r="AK32" s="266"/>
    </row>
    <row r="33" spans="1:37" ht="12.85" customHeight="1">
      <c r="A33" s="37" t="str">
        <f>'Jan25'!A33</f>
        <v>Internal and National Projects</v>
      </c>
      <c r="B33" s="38"/>
      <c r="C33" s="38"/>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40"/>
      <c r="AJ33" s="40"/>
      <c r="AK33" s="268"/>
    </row>
    <row r="34" spans="1:37" ht="12.85" customHeight="1">
      <c r="A34" s="160" t="str">
        <f>'Jan25'!A34</f>
        <v>Non EU/Other Activities</v>
      </c>
      <c r="B34" s="5" t="str">
        <f>'Jan25'!B34</f>
        <v>&lt;input in Jan tab only&gt;</v>
      </c>
      <c r="C34" s="160" t="str">
        <f>'Jan25'!C34</f>
        <v>WP &lt;insert&gt;</v>
      </c>
      <c r="D34" s="8"/>
      <c r="E34" s="19"/>
      <c r="F34" s="19"/>
      <c r="G34" s="104"/>
      <c r="H34" s="8"/>
      <c r="I34" s="8"/>
      <c r="J34" s="8"/>
      <c r="K34" s="8"/>
      <c r="L34" s="19"/>
      <c r="M34" s="19"/>
      <c r="N34" s="8"/>
      <c r="O34" s="8"/>
      <c r="P34" s="8"/>
      <c r="Q34" s="8"/>
      <c r="R34" s="8"/>
      <c r="S34" s="19"/>
      <c r="T34" s="19"/>
      <c r="U34" s="8"/>
      <c r="V34" s="8"/>
      <c r="W34" s="8"/>
      <c r="X34" s="8"/>
      <c r="Y34" s="8"/>
      <c r="Z34" s="19"/>
      <c r="AA34" s="19"/>
      <c r="AB34" s="8"/>
      <c r="AC34" s="8"/>
      <c r="AD34" s="8"/>
      <c r="AE34" s="8"/>
      <c r="AF34" s="8"/>
      <c r="AG34" s="19"/>
      <c r="AH34" s="19"/>
      <c r="AI34" s="6">
        <f t="shared" ref="AI34:AI40" si="3">SUM(D34:AH34)</f>
        <v>0</v>
      </c>
      <c r="AJ34" s="42" t="e">
        <f>AI34/$AI$48</f>
        <v>#DIV/0!</v>
      </c>
      <c r="AK34" s="267"/>
    </row>
    <row r="35" spans="1:37" ht="12.85" customHeight="1">
      <c r="A35" s="160" t="str">
        <f>'Jan25'!A35</f>
        <v>Non EU/Other Activities</v>
      </c>
      <c r="B35" s="5" t="str">
        <f>'Jan25'!B35</f>
        <v>&lt;input in Jan tab only&gt;</v>
      </c>
      <c r="C35" s="160" t="str">
        <f>'Jan25'!C35</f>
        <v>WP &lt;insert&gt;</v>
      </c>
      <c r="D35" s="8"/>
      <c r="E35" s="19"/>
      <c r="F35" s="19"/>
      <c r="G35" s="104"/>
      <c r="H35" s="8"/>
      <c r="I35" s="8"/>
      <c r="J35" s="8"/>
      <c r="K35" s="8"/>
      <c r="L35" s="19"/>
      <c r="M35" s="19"/>
      <c r="N35" s="8"/>
      <c r="O35" s="8"/>
      <c r="P35" s="8"/>
      <c r="Q35" s="8"/>
      <c r="R35" s="8"/>
      <c r="S35" s="19"/>
      <c r="T35" s="19"/>
      <c r="U35" s="8"/>
      <c r="V35" s="8"/>
      <c r="W35" s="8"/>
      <c r="X35" s="8"/>
      <c r="Y35" s="8"/>
      <c r="Z35" s="19"/>
      <c r="AA35" s="19"/>
      <c r="AB35" s="8"/>
      <c r="AC35" s="8"/>
      <c r="AD35" s="8"/>
      <c r="AE35" s="8"/>
      <c r="AF35" s="8"/>
      <c r="AG35" s="19"/>
      <c r="AH35" s="19"/>
      <c r="AI35" s="6">
        <f t="shared" si="3"/>
        <v>0</v>
      </c>
      <c r="AJ35" s="42" t="e">
        <f t="shared" ref="AJ35:AJ39" si="4">AI35/$AI$48</f>
        <v>#DIV/0!</v>
      </c>
      <c r="AK35" s="267"/>
    </row>
    <row r="36" spans="1:37" ht="12.85" customHeight="1">
      <c r="A36" s="160" t="str">
        <f>'Jan25'!A36</f>
        <v>Non EU/Other Activities</v>
      </c>
      <c r="B36" s="5" t="str">
        <f>'Jan25'!B36</f>
        <v>&lt;input in Jan tab only&gt;</v>
      </c>
      <c r="C36" s="160" t="str">
        <f>'Jan25'!C36</f>
        <v>WP &lt;insert&gt;</v>
      </c>
      <c r="D36" s="8"/>
      <c r="E36" s="19"/>
      <c r="F36" s="19"/>
      <c r="G36" s="104"/>
      <c r="H36" s="8"/>
      <c r="I36" s="8"/>
      <c r="J36" s="8"/>
      <c r="K36" s="8"/>
      <c r="L36" s="19"/>
      <c r="M36" s="19"/>
      <c r="N36" s="8"/>
      <c r="O36" s="8"/>
      <c r="P36" s="8"/>
      <c r="Q36" s="8"/>
      <c r="R36" s="8"/>
      <c r="S36" s="19"/>
      <c r="T36" s="19"/>
      <c r="U36" s="8"/>
      <c r="V36" s="8"/>
      <c r="W36" s="8"/>
      <c r="X36" s="8"/>
      <c r="Y36" s="8"/>
      <c r="Z36" s="19"/>
      <c r="AA36" s="19"/>
      <c r="AB36" s="8"/>
      <c r="AC36" s="8"/>
      <c r="AD36" s="8"/>
      <c r="AE36" s="8"/>
      <c r="AF36" s="8"/>
      <c r="AG36" s="19"/>
      <c r="AH36" s="19"/>
      <c r="AI36" s="6">
        <f t="shared" si="3"/>
        <v>0</v>
      </c>
      <c r="AJ36" s="42" t="e">
        <f t="shared" si="4"/>
        <v>#DIV/0!</v>
      </c>
      <c r="AK36" s="267"/>
    </row>
    <row r="37" spans="1:37" ht="12.85" customHeight="1">
      <c r="A37" s="160" t="str">
        <f>'Jan25'!A37</f>
        <v>Non EU/Other Activities</v>
      </c>
      <c r="B37" s="5" t="str">
        <f>'Jan25'!B37</f>
        <v>&lt;input in Jan tab only&gt;</v>
      </c>
      <c r="C37" s="160" t="str">
        <f>'Jan25'!C37</f>
        <v>WP &lt;insert&gt;</v>
      </c>
      <c r="D37" s="8"/>
      <c r="E37" s="19"/>
      <c r="F37" s="19"/>
      <c r="G37" s="104"/>
      <c r="H37" s="8"/>
      <c r="I37" s="8"/>
      <c r="J37" s="8"/>
      <c r="K37" s="8"/>
      <c r="L37" s="19"/>
      <c r="M37" s="19"/>
      <c r="N37" s="8"/>
      <c r="O37" s="8"/>
      <c r="P37" s="8"/>
      <c r="Q37" s="8"/>
      <c r="R37" s="8"/>
      <c r="S37" s="19"/>
      <c r="T37" s="19"/>
      <c r="U37" s="8"/>
      <c r="V37" s="8"/>
      <c r="W37" s="8"/>
      <c r="X37" s="8"/>
      <c r="Y37" s="8"/>
      <c r="Z37" s="19"/>
      <c r="AA37" s="19"/>
      <c r="AB37" s="8"/>
      <c r="AC37" s="8"/>
      <c r="AD37" s="8"/>
      <c r="AE37" s="8"/>
      <c r="AF37" s="8"/>
      <c r="AG37" s="19"/>
      <c r="AH37" s="19"/>
      <c r="AI37" s="6">
        <f t="shared" si="3"/>
        <v>0</v>
      </c>
      <c r="AJ37" s="42" t="e">
        <f t="shared" si="4"/>
        <v>#DIV/0!</v>
      </c>
      <c r="AK37" s="267"/>
    </row>
    <row r="38" spans="1:37" ht="12.85" customHeight="1">
      <c r="A38" s="160" t="str">
        <f>'Jan25'!A38</f>
        <v>Non EU/Other Activities</v>
      </c>
      <c r="B38" s="5" t="str">
        <f>'Jan25'!B38</f>
        <v>&lt;input in Jan tab only&gt;</v>
      </c>
      <c r="C38" s="160" t="str">
        <f>'Jan25'!C38</f>
        <v>WP &lt;insert&gt;</v>
      </c>
      <c r="D38" s="8"/>
      <c r="E38" s="19"/>
      <c r="F38" s="19"/>
      <c r="G38" s="104"/>
      <c r="H38" s="8"/>
      <c r="I38" s="8"/>
      <c r="J38" s="8"/>
      <c r="K38" s="8"/>
      <c r="L38" s="19"/>
      <c r="M38" s="19"/>
      <c r="N38" s="8"/>
      <c r="O38" s="8"/>
      <c r="P38" s="8"/>
      <c r="Q38" s="8"/>
      <c r="R38" s="8"/>
      <c r="S38" s="19"/>
      <c r="T38" s="19"/>
      <c r="U38" s="8"/>
      <c r="V38" s="8"/>
      <c r="W38" s="8"/>
      <c r="X38" s="8"/>
      <c r="Y38" s="8"/>
      <c r="Z38" s="19"/>
      <c r="AA38" s="19"/>
      <c r="AB38" s="8"/>
      <c r="AC38" s="8"/>
      <c r="AD38" s="8"/>
      <c r="AE38" s="8"/>
      <c r="AF38" s="8"/>
      <c r="AG38" s="19"/>
      <c r="AH38" s="19"/>
      <c r="AI38" s="6">
        <f t="shared" si="3"/>
        <v>0</v>
      </c>
      <c r="AJ38" s="42" t="e">
        <f t="shared" si="4"/>
        <v>#DIV/0!</v>
      </c>
      <c r="AK38" s="267"/>
    </row>
    <row r="39" spans="1:37" ht="12.85" customHeight="1">
      <c r="A39" s="160" t="str">
        <f>'Jan25'!A39</f>
        <v>Non EU/Other Activities</v>
      </c>
      <c r="B39" s="5" t="str">
        <f>'Jan25'!B39</f>
        <v>&lt;input in Jan tab only&gt;</v>
      </c>
      <c r="C39" s="160" t="str">
        <f>'Jan25'!C39</f>
        <v>WP &lt;insert&gt;</v>
      </c>
      <c r="D39" s="8"/>
      <c r="E39" s="19"/>
      <c r="F39" s="19"/>
      <c r="G39" s="104"/>
      <c r="H39" s="8"/>
      <c r="I39" s="8"/>
      <c r="J39" s="8"/>
      <c r="K39" s="8"/>
      <c r="L39" s="19"/>
      <c r="M39" s="19"/>
      <c r="N39" s="8"/>
      <c r="O39" s="8"/>
      <c r="P39" s="8"/>
      <c r="Q39" s="8"/>
      <c r="R39" s="8"/>
      <c r="S39" s="19"/>
      <c r="T39" s="19"/>
      <c r="U39" s="8"/>
      <c r="V39" s="8"/>
      <c r="W39" s="8"/>
      <c r="X39" s="8"/>
      <c r="Y39" s="8"/>
      <c r="Z39" s="19"/>
      <c r="AA39" s="19"/>
      <c r="AB39" s="8"/>
      <c r="AC39" s="8"/>
      <c r="AD39" s="8"/>
      <c r="AE39" s="8"/>
      <c r="AF39" s="8"/>
      <c r="AG39" s="19"/>
      <c r="AH39" s="19"/>
      <c r="AI39" s="6">
        <f t="shared" si="3"/>
        <v>0</v>
      </c>
      <c r="AJ39" s="42" t="e">
        <f t="shared" si="4"/>
        <v>#DIV/0!</v>
      </c>
      <c r="AK39" s="267"/>
    </row>
    <row r="40" spans="1:37" ht="12.85" customHeight="1">
      <c r="A40" s="553" t="s">
        <v>148</v>
      </c>
      <c r="B40" s="554"/>
      <c r="C40" s="555"/>
      <c r="D40" s="6">
        <f t="shared" ref="D40:AH40" si="5">SUM(D34:D39)</f>
        <v>0</v>
      </c>
      <c r="E40" s="18">
        <f t="shared" si="5"/>
        <v>0</v>
      </c>
      <c r="F40" s="18">
        <f t="shared" si="5"/>
        <v>0</v>
      </c>
      <c r="G40" s="104">
        <f t="shared" si="5"/>
        <v>0</v>
      </c>
      <c r="H40" s="6">
        <f t="shared" si="5"/>
        <v>0</v>
      </c>
      <c r="I40" s="6">
        <f t="shared" si="5"/>
        <v>0</v>
      </c>
      <c r="J40" s="6">
        <f t="shared" si="5"/>
        <v>0</v>
      </c>
      <c r="K40" s="6">
        <f t="shared" si="5"/>
        <v>0</v>
      </c>
      <c r="L40" s="18">
        <f t="shared" si="5"/>
        <v>0</v>
      </c>
      <c r="M40" s="18">
        <f t="shared" si="5"/>
        <v>0</v>
      </c>
      <c r="N40" s="6">
        <f t="shared" si="5"/>
        <v>0</v>
      </c>
      <c r="O40" s="6">
        <f t="shared" si="5"/>
        <v>0</v>
      </c>
      <c r="P40" s="6">
        <f t="shared" si="5"/>
        <v>0</v>
      </c>
      <c r="Q40" s="6">
        <f t="shared" si="5"/>
        <v>0</v>
      </c>
      <c r="R40" s="6">
        <f t="shared" si="5"/>
        <v>0</v>
      </c>
      <c r="S40" s="18">
        <f t="shared" si="5"/>
        <v>0</v>
      </c>
      <c r="T40" s="18">
        <f t="shared" si="5"/>
        <v>0</v>
      </c>
      <c r="U40" s="6">
        <f t="shared" si="5"/>
        <v>0</v>
      </c>
      <c r="V40" s="6">
        <f t="shared" si="5"/>
        <v>0</v>
      </c>
      <c r="W40" s="6">
        <f t="shared" si="5"/>
        <v>0</v>
      </c>
      <c r="X40" s="6">
        <f t="shared" si="5"/>
        <v>0</v>
      </c>
      <c r="Y40" s="6">
        <f t="shared" si="5"/>
        <v>0</v>
      </c>
      <c r="Z40" s="18">
        <f t="shared" si="5"/>
        <v>0</v>
      </c>
      <c r="AA40" s="18">
        <f t="shared" si="5"/>
        <v>0</v>
      </c>
      <c r="AB40" s="6">
        <f t="shared" si="5"/>
        <v>0</v>
      </c>
      <c r="AC40" s="6">
        <f t="shared" si="5"/>
        <v>0</v>
      </c>
      <c r="AD40" s="6">
        <f t="shared" si="5"/>
        <v>0</v>
      </c>
      <c r="AE40" s="6">
        <f t="shared" si="5"/>
        <v>0</v>
      </c>
      <c r="AF40" s="6">
        <f t="shared" si="5"/>
        <v>0</v>
      </c>
      <c r="AG40" s="18">
        <f t="shared" si="5"/>
        <v>0</v>
      </c>
      <c r="AH40" s="18">
        <f t="shared" si="5"/>
        <v>0</v>
      </c>
      <c r="AI40" s="6">
        <f t="shared" si="3"/>
        <v>0</v>
      </c>
      <c r="AJ40" s="42" t="e">
        <f>AI40/$AI$48</f>
        <v>#DIV/0!</v>
      </c>
      <c r="AK40" s="266"/>
    </row>
    <row r="41" spans="1:37" ht="12.85" customHeight="1">
      <c r="A41" s="37" t="s">
        <v>18</v>
      </c>
      <c r="B41" s="38"/>
      <c r="C41" s="38"/>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40"/>
      <c r="AJ41" s="40"/>
      <c r="AK41" s="268"/>
    </row>
    <row r="42" spans="1:37" ht="12.85" customHeight="1">
      <c r="A42" s="5" t="s">
        <v>19</v>
      </c>
      <c r="B42" s="5"/>
      <c r="C42" s="5"/>
      <c r="D42" s="8"/>
      <c r="E42" s="19"/>
      <c r="F42" s="19"/>
      <c r="G42" s="104"/>
      <c r="H42" s="8"/>
      <c r="I42" s="8"/>
      <c r="J42" s="8"/>
      <c r="K42" s="8"/>
      <c r="L42" s="19"/>
      <c r="M42" s="19"/>
      <c r="N42" s="8"/>
      <c r="O42" s="8"/>
      <c r="P42" s="8"/>
      <c r="Q42" s="8"/>
      <c r="R42" s="8"/>
      <c r="S42" s="19"/>
      <c r="T42" s="19"/>
      <c r="U42" s="8"/>
      <c r="V42" s="8"/>
      <c r="W42" s="8"/>
      <c r="X42" s="8"/>
      <c r="Y42" s="8"/>
      <c r="Z42" s="19"/>
      <c r="AA42" s="19"/>
      <c r="AB42" s="8"/>
      <c r="AC42" s="8"/>
      <c r="AD42" s="8"/>
      <c r="AE42" s="8"/>
      <c r="AF42" s="8"/>
      <c r="AG42" s="19"/>
      <c r="AH42" s="19"/>
      <c r="AI42" s="6">
        <f>SUM(D42:AH42)</f>
        <v>0</v>
      </c>
      <c r="AJ42" s="6"/>
      <c r="AK42" s="267"/>
    </row>
    <row r="43" spans="1:37">
      <c r="A43" s="5" t="s">
        <v>20</v>
      </c>
      <c r="B43" s="5"/>
      <c r="C43" s="5"/>
      <c r="D43" s="8"/>
      <c r="E43" s="19"/>
      <c r="F43" s="19"/>
      <c r="G43" s="104"/>
      <c r="H43" s="8"/>
      <c r="I43" s="8"/>
      <c r="J43" s="8"/>
      <c r="K43" s="8"/>
      <c r="L43" s="19"/>
      <c r="M43" s="19"/>
      <c r="N43" s="8"/>
      <c r="O43" s="8"/>
      <c r="P43" s="8"/>
      <c r="Q43" s="8"/>
      <c r="R43" s="8"/>
      <c r="S43" s="19"/>
      <c r="T43" s="19"/>
      <c r="U43" s="8"/>
      <c r="V43" s="8"/>
      <c r="W43" s="8"/>
      <c r="X43" s="8"/>
      <c r="Y43" s="8"/>
      <c r="Z43" s="19"/>
      <c r="AA43" s="19"/>
      <c r="AB43" s="8"/>
      <c r="AC43" s="8"/>
      <c r="AD43" s="8"/>
      <c r="AE43" s="8"/>
      <c r="AF43" s="8"/>
      <c r="AG43" s="19"/>
      <c r="AH43" s="19"/>
      <c r="AI43" s="6">
        <f>SUM(D43:AH43)</f>
        <v>0</v>
      </c>
      <c r="AJ43" s="6"/>
      <c r="AK43" s="267"/>
    </row>
    <row r="44" spans="1:37">
      <c r="A44" s="5" t="s">
        <v>36</v>
      </c>
      <c r="B44" s="5"/>
      <c r="C44" s="5"/>
      <c r="D44" s="8"/>
      <c r="E44" s="19"/>
      <c r="F44" s="19"/>
      <c r="G44" s="104"/>
      <c r="H44" s="8"/>
      <c r="I44" s="8"/>
      <c r="J44" s="8"/>
      <c r="K44" s="8"/>
      <c r="L44" s="19"/>
      <c r="M44" s="19"/>
      <c r="N44" s="8"/>
      <c r="O44" s="8"/>
      <c r="P44" s="8"/>
      <c r="Q44" s="8"/>
      <c r="R44" s="8"/>
      <c r="S44" s="19"/>
      <c r="T44" s="19"/>
      <c r="U44" s="8"/>
      <c r="V44" s="8"/>
      <c r="W44" s="8"/>
      <c r="X44" s="8"/>
      <c r="Y44" s="8"/>
      <c r="Z44" s="19"/>
      <c r="AA44" s="19"/>
      <c r="AB44" s="8"/>
      <c r="AC44" s="8"/>
      <c r="AD44" s="8"/>
      <c r="AE44" s="8"/>
      <c r="AF44" s="8"/>
      <c r="AG44" s="19"/>
      <c r="AH44" s="19"/>
      <c r="AI44" s="6">
        <f>SUM(D44:AH44)</f>
        <v>0</v>
      </c>
      <c r="AJ44" s="6"/>
      <c r="AK44" s="267"/>
    </row>
    <row r="45" spans="1:37">
      <c r="A45" s="5" t="s">
        <v>21</v>
      </c>
      <c r="B45" s="5"/>
      <c r="C45" s="5"/>
      <c r="D45" s="8"/>
      <c r="E45" s="19"/>
      <c r="F45" s="19"/>
      <c r="G45" s="104"/>
      <c r="H45" s="8"/>
      <c r="I45" s="8"/>
      <c r="J45" s="8"/>
      <c r="K45" s="8"/>
      <c r="L45" s="19"/>
      <c r="M45" s="19"/>
      <c r="N45" s="8"/>
      <c r="O45" s="8"/>
      <c r="P45" s="8"/>
      <c r="Q45" s="8"/>
      <c r="R45" s="8"/>
      <c r="S45" s="19"/>
      <c r="T45" s="19"/>
      <c r="U45" s="8"/>
      <c r="V45" s="8"/>
      <c r="W45" s="8"/>
      <c r="X45" s="8"/>
      <c r="Y45" s="8"/>
      <c r="Z45" s="19"/>
      <c r="AA45" s="19"/>
      <c r="AB45" s="8"/>
      <c r="AC45" s="8"/>
      <c r="AD45" s="8"/>
      <c r="AE45" s="8"/>
      <c r="AF45" s="8"/>
      <c r="AG45" s="19"/>
      <c r="AH45" s="19"/>
      <c r="AI45" s="6">
        <f>SUM(D45:AH45)</f>
        <v>0</v>
      </c>
      <c r="AJ45" s="6"/>
      <c r="AK45" s="267"/>
    </row>
    <row r="46" spans="1:37">
      <c r="A46" s="553" t="s">
        <v>149</v>
      </c>
      <c r="B46" s="556"/>
      <c r="C46" s="557"/>
      <c r="D46" s="6">
        <f t="shared" ref="D46:AH46" si="6">SUM(D42:D45)</f>
        <v>0</v>
      </c>
      <c r="E46" s="18">
        <f t="shared" si="6"/>
        <v>0</v>
      </c>
      <c r="F46" s="18">
        <f t="shared" si="6"/>
        <v>0</v>
      </c>
      <c r="G46" s="104">
        <f t="shared" si="6"/>
        <v>0</v>
      </c>
      <c r="H46" s="6">
        <f t="shared" si="6"/>
        <v>0</v>
      </c>
      <c r="I46" s="6">
        <f t="shared" si="6"/>
        <v>0</v>
      </c>
      <c r="J46" s="6">
        <f t="shared" si="6"/>
        <v>0</v>
      </c>
      <c r="K46" s="6">
        <f t="shared" si="6"/>
        <v>0</v>
      </c>
      <c r="L46" s="18">
        <f t="shared" si="6"/>
        <v>0</v>
      </c>
      <c r="M46" s="18">
        <f t="shared" si="6"/>
        <v>0</v>
      </c>
      <c r="N46" s="6">
        <f t="shared" si="6"/>
        <v>0</v>
      </c>
      <c r="O46" s="6">
        <f t="shared" si="6"/>
        <v>0</v>
      </c>
      <c r="P46" s="6">
        <f t="shared" si="6"/>
        <v>0</v>
      </c>
      <c r="Q46" s="6">
        <f t="shared" si="6"/>
        <v>0</v>
      </c>
      <c r="R46" s="6">
        <f t="shared" si="6"/>
        <v>0</v>
      </c>
      <c r="S46" s="18">
        <f t="shared" si="6"/>
        <v>0</v>
      </c>
      <c r="T46" s="18">
        <f t="shared" si="6"/>
        <v>0</v>
      </c>
      <c r="U46" s="6">
        <f t="shared" si="6"/>
        <v>0</v>
      </c>
      <c r="V46" s="6">
        <f t="shared" si="6"/>
        <v>0</v>
      </c>
      <c r="W46" s="6">
        <f t="shared" si="6"/>
        <v>0</v>
      </c>
      <c r="X46" s="6">
        <f t="shared" si="6"/>
        <v>0</v>
      </c>
      <c r="Y46" s="6">
        <f t="shared" si="6"/>
        <v>0</v>
      </c>
      <c r="Z46" s="18">
        <f t="shared" si="6"/>
        <v>0</v>
      </c>
      <c r="AA46" s="18">
        <f t="shared" si="6"/>
        <v>0</v>
      </c>
      <c r="AB46" s="6">
        <f t="shared" si="6"/>
        <v>0</v>
      </c>
      <c r="AC46" s="6">
        <f t="shared" si="6"/>
        <v>0</v>
      </c>
      <c r="AD46" s="6">
        <f t="shared" ref="AD46:AE46" si="7">SUM(AD42:AD45)</f>
        <v>0</v>
      </c>
      <c r="AE46" s="6">
        <f t="shared" si="7"/>
        <v>0</v>
      </c>
      <c r="AF46" s="6">
        <f t="shared" si="6"/>
        <v>0</v>
      </c>
      <c r="AG46" s="18">
        <f t="shared" si="6"/>
        <v>0</v>
      </c>
      <c r="AH46" s="18">
        <f t="shared" si="6"/>
        <v>0</v>
      </c>
      <c r="AI46" s="6">
        <f>SUM(D46:AH46)</f>
        <v>0</v>
      </c>
      <c r="AJ46" s="6"/>
      <c r="AK46" s="7"/>
    </row>
    <row r="47" spans="1:37">
      <c r="A47" s="249"/>
      <c r="B47" s="250"/>
      <c r="C47" s="250"/>
      <c r="D47" s="11"/>
      <c r="E47" s="11"/>
      <c r="F47" s="11"/>
      <c r="G47" s="262"/>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258"/>
      <c r="AK47" s="259"/>
    </row>
    <row r="48" spans="1:37">
      <c r="A48" s="553" t="s">
        <v>150</v>
      </c>
      <c r="B48" s="556"/>
      <c r="C48" s="557"/>
      <c r="D48" s="6">
        <f t="shared" ref="D48:AH48" si="8">D32+D40</f>
        <v>0</v>
      </c>
      <c r="E48" s="18">
        <f t="shared" si="8"/>
        <v>0</v>
      </c>
      <c r="F48" s="18">
        <f t="shared" si="8"/>
        <v>0</v>
      </c>
      <c r="G48" s="104">
        <f t="shared" si="8"/>
        <v>0</v>
      </c>
      <c r="H48" s="6">
        <f t="shared" si="8"/>
        <v>0</v>
      </c>
      <c r="I48" s="6">
        <f t="shared" si="8"/>
        <v>0</v>
      </c>
      <c r="J48" s="6">
        <f t="shared" si="8"/>
        <v>0</v>
      </c>
      <c r="K48" s="6">
        <f t="shared" si="8"/>
        <v>0</v>
      </c>
      <c r="L48" s="18">
        <f t="shared" si="8"/>
        <v>0</v>
      </c>
      <c r="M48" s="18">
        <f t="shared" si="8"/>
        <v>0</v>
      </c>
      <c r="N48" s="6">
        <f t="shared" si="8"/>
        <v>0</v>
      </c>
      <c r="O48" s="6">
        <f t="shared" si="8"/>
        <v>0</v>
      </c>
      <c r="P48" s="6">
        <f t="shared" si="8"/>
        <v>0</v>
      </c>
      <c r="Q48" s="6">
        <f t="shared" si="8"/>
        <v>0</v>
      </c>
      <c r="R48" s="6">
        <f t="shared" si="8"/>
        <v>0</v>
      </c>
      <c r="S48" s="18">
        <f t="shared" si="8"/>
        <v>0</v>
      </c>
      <c r="T48" s="18">
        <f t="shared" si="8"/>
        <v>0</v>
      </c>
      <c r="U48" s="6">
        <f t="shared" si="8"/>
        <v>0</v>
      </c>
      <c r="V48" s="6">
        <f t="shared" si="8"/>
        <v>0</v>
      </c>
      <c r="W48" s="6">
        <f t="shared" si="8"/>
        <v>0</v>
      </c>
      <c r="X48" s="6">
        <f t="shared" si="8"/>
        <v>0</v>
      </c>
      <c r="Y48" s="6">
        <f t="shared" si="8"/>
        <v>0</v>
      </c>
      <c r="Z48" s="18">
        <f t="shared" si="8"/>
        <v>0</v>
      </c>
      <c r="AA48" s="18">
        <f t="shared" si="8"/>
        <v>0</v>
      </c>
      <c r="AB48" s="6">
        <f t="shared" si="8"/>
        <v>0</v>
      </c>
      <c r="AC48" s="6">
        <f t="shared" si="8"/>
        <v>0</v>
      </c>
      <c r="AD48" s="6">
        <f t="shared" ref="AD48:AE48" si="9">AD32+AD40</f>
        <v>0</v>
      </c>
      <c r="AE48" s="6">
        <f t="shared" si="9"/>
        <v>0</v>
      </c>
      <c r="AF48" s="6">
        <f t="shared" si="8"/>
        <v>0</v>
      </c>
      <c r="AG48" s="18">
        <f t="shared" si="8"/>
        <v>0</v>
      </c>
      <c r="AH48" s="18">
        <f t="shared" si="8"/>
        <v>0</v>
      </c>
      <c r="AI48" s="9">
        <f>AI32+AI40</f>
        <v>0</v>
      </c>
      <c r="AJ48" s="30"/>
      <c r="AK48" s="260"/>
    </row>
    <row r="49" spans="1:37">
      <c r="A49" s="161"/>
      <c r="B49" s="252"/>
      <c r="C49" s="252"/>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257"/>
      <c r="AJ49" s="29"/>
      <c r="AK49" s="260"/>
    </row>
    <row r="50" spans="1:37">
      <c r="A50" s="553" t="s">
        <v>151</v>
      </c>
      <c r="B50" s="556"/>
      <c r="C50" s="557"/>
      <c r="D50" s="10">
        <f t="shared" ref="D50:AH50" si="10">D32+D40+D46</f>
        <v>0</v>
      </c>
      <c r="E50" s="18">
        <f t="shared" si="10"/>
        <v>0</v>
      </c>
      <c r="F50" s="18">
        <f t="shared" si="10"/>
        <v>0</v>
      </c>
      <c r="G50" s="104">
        <f t="shared" si="10"/>
        <v>0</v>
      </c>
      <c r="H50" s="10">
        <f t="shared" si="10"/>
        <v>0</v>
      </c>
      <c r="I50" s="10">
        <f t="shared" si="10"/>
        <v>0</v>
      </c>
      <c r="J50" s="10">
        <f t="shared" si="10"/>
        <v>0</v>
      </c>
      <c r="K50" s="10">
        <f t="shared" si="10"/>
        <v>0</v>
      </c>
      <c r="L50" s="18">
        <f t="shared" si="10"/>
        <v>0</v>
      </c>
      <c r="M50" s="18">
        <f t="shared" si="10"/>
        <v>0</v>
      </c>
      <c r="N50" s="10">
        <f t="shared" si="10"/>
        <v>0</v>
      </c>
      <c r="O50" s="10">
        <f t="shared" si="10"/>
        <v>0</v>
      </c>
      <c r="P50" s="10">
        <f t="shared" si="10"/>
        <v>0</v>
      </c>
      <c r="Q50" s="10">
        <f t="shared" si="10"/>
        <v>0</v>
      </c>
      <c r="R50" s="10">
        <f t="shared" si="10"/>
        <v>0</v>
      </c>
      <c r="S50" s="18">
        <f t="shared" si="10"/>
        <v>0</v>
      </c>
      <c r="T50" s="18">
        <f t="shared" si="10"/>
        <v>0</v>
      </c>
      <c r="U50" s="10">
        <f t="shared" si="10"/>
        <v>0</v>
      </c>
      <c r="V50" s="10">
        <f t="shared" si="10"/>
        <v>0</v>
      </c>
      <c r="W50" s="10">
        <f t="shared" si="10"/>
        <v>0</v>
      </c>
      <c r="X50" s="10">
        <f t="shared" si="10"/>
        <v>0</v>
      </c>
      <c r="Y50" s="10">
        <f t="shared" si="10"/>
        <v>0</v>
      </c>
      <c r="Z50" s="18">
        <f t="shared" si="10"/>
        <v>0</v>
      </c>
      <c r="AA50" s="18">
        <f t="shared" si="10"/>
        <v>0</v>
      </c>
      <c r="AB50" s="10">
        <f t="shared" si="10"/>
        <v>0</v>
      </c>
      <c r="AC50" s="10">
        <f t="shared" si="10"/>
        <v>0</v>
      </c>
      <c r="AD50" s="10">
        <f t="shared" ref="AD50:AE50" si="11">AD32+AD40+AD46</f>
        <v>0</v>
      </c>
      <c r="AE50" s="10">
        <f t="shared" si="11"/>
        <v>0</v>
      </c>
      <c r="AF50" s="10">
        <f t="shared" si="10"/>
        <v>0</v>
      </c>
      <c r="AG50" s="18">
        <f t="shared" si="10"/>
        <v>0</v>
      </c>
      <c r="AH50" s="18">
        <f t="shared" si="10"/>
        <v>0</v>
      </c>
      <c r="AI50" s="6">
        <f>AI46+AI48</f>
        <v>0</v>
      </c>
      <c r="AJ50" s="261"/>
      <c r="AK50" s="16"/>
    </row>
    <row r="53" spans="1:37">
      <c r="B53" s="55" t="s">
        <v>22</v>
      </c>
      <c r="C53" s="56"/>
      <c r="D53" s="57"/>
      <c r="E53" s="57"/>
      <c r="F53" s="57"/>
      <c r="G53" s="58"/>
      <c r="I53" s="55" t="s">
        <v>23</v>
      </c>
      <c r="J53" s="57"/>
      <c r="K53" s="57"/>
      <c r="L53" s="57"/>
      <c r="M53" s="57"/>
      <c r="N53" s="57"/>
      <c r="O53" s="57"/>
      <c r="P53" s="57"/>
      <c r="Q53" s="57"/>
      <c r="R53" s="57"/>
      <c r="S53" s="57"/>
      <c r="T53" s="57"/>
      <c r="U53" s="58"/>
      <c r="Z53" s="20" t="s">
        <v>71</v>
      </c>
      <c r="AA53" s="12"/>
      <c r="AB53" s="12"/>
      <c r="AC53" s="12"/>
      <c r="AD53" s="12"/>
      <c r="AE53" s="12"/>
      <c r="AF53" s="23"/>
      <c r="AG53" s="12"/>
      <c r="AH53" s="12"/>
      <c r="AI53" s="12"/>
      <c r="AJ53" s="12"/>
      <c r="AK53" s="13"/>
    </row>
    <row r="54" spans="1:37">
      <c r="B54" s="234"/>
      <c r="C54" s="162"/>
      <c r="D54" s="162"/>
      <c r="E54" s="162"/>
      <c r="F54" s="162"/>
      <c r="G54" s="59"/>
      <c r="I54" s="241"/>
      <c r="J54" s="242"/>
      <c r="K54" s="242"/>
      <c r="L54" s="242"/>
      <c r="M54" s="242"/>
      <c r="N54" s="242"/>
      <c r="O54" s="242"/>
      <c r="P54" s="242"/>
      <c r="Q54" s="242"/>
      <c r="R54" s="242"/>
      <c r="S54" s="242"/>
      <c r="T54" s="242"/>
      <c r="U54" s="59"/>
      <c r="Z54" s="13"/>
      <c r="AJ54" s="29" t="s">
        <v>37</v>
      </c>
      <c r="AK54" s="30"/>
    </row>
    <row r="55" spans="1:37">
      <c r="B55" s="234"/>
      <c r="C55" s="162"/>
      <c r="D55" s="162"/>
      <c r="E55" s="162"/>
      <c r="F55" s="162"/>
      <c r="G55" s="59"/>
      <c r="I55" s="241"/>
      <c r="J55" s="242"/>
      <c r="K55" s="242"/>
      <c r="L55" s="242"/>
      <c r="M55" s="242"/>
      <c r="N55" s="242"/>
      <c r="O55" s="242"/>
      <c r="P55" s="242"/>
      <c r="Q55" s="242"/>
      <c r="R55" s="242"/>
      <c r="S55" s="242"/>
      <c r="T55" s="242"/>
      <c r="U55" s="59"/>
      <c r="Z55" s="43" t="s">
        <v>38</v>
      </c>
      <c r="AI55" s="263">
        <f>AI48</f>
        <v>0</v>
      </c>
      <c r="AJ55" s="229" t="e">
        <f>AI55/AI48</f>
        <v>#DIV/0!</v>
      </c>
      <c r="AK55" s="231"/>
    </row>
    <row r="56" spans="1:37">
      <c r="B56" s="234"/>
      <c r="C56" s="162"/>
      <c r="D56" s="162"/>
      <c r="E56" s="162"/>
      <c r="F56" s="162"/>
      <c r="G56" s="59"/>
      <c r="I56" s="241"/>
      <c r="J56" s="242"/>
      <c r="K56" s="242"/>
      <c r="L56" s="242"/>
      <c r="M56" s="242"/>
      <c r="N56" s="242"/>
      <c r="O56" s="242"/>
      <c r="P56" s="242"/>
      <c r="Q56" s="242"/>
      <c r="R56" s="242"/>
      <c r="S56" s="242"/>
      <c r="T56" s="242"/>
      <c r="U56" s="59"/>
      <c r="Z56" s="13"/>
      <c r="AG56" s="3"/>
      <c r="AI56" s="263"/>
      <c r="AJ56" s="165"/>
      <c r="AK56" s="13"/>
    </row>
    <row r="57" spans="1:37">
      <c r="B57" s="234"/>
      <c r="C57" s="162"/>
      <c r="D57" s="162"/>
      <c r="E57" s="162"/>
      <c r="F57" s="162"/>
      <c r="G57" s="59"/>
      <c r="I57" s="243"/>
      <c r="J57" s="244"/>
      <c r="K57" s="244"/>
      <c r="L57" s="244"/>
      <c r="M57" s="244"/>
      <c r="N57" s="244"/>
      <c r="O57" s="244"/>
      <c r="P57" s="244"/>
      <c r="Q57" s="244"/>
      <c r="R57" s="244"/>
      <c r="S57" s="244"/>
      <c r="T57" s="244"/>
      <c r="U57" s="59"/>
      <c r="Z57" s="163" t="str">
        <f>$A$16</f>
        <v>EU Projects</v>
      </c>
      <c r="AC57" s="164"/>
      <c r="AD57" s="164"/>
      <c r="AE57" s="164"/>
      <c r="AI57" s="264">
        <f>AI32</f>
        <v>0</v>
      </c>
      <c r="AJ57" s="165" t="e">
        <f>AI57/AI55</f>
        <v>#DIV/0!</v>
      </c>
      <c r="AK57" s="13"/>
    </row>
    <row r="58" spans="1:37">
      <c r="B58" s="248" t="str">
        <f>C4</f>
        <v>&lt;input name in Jan tab only&gt;</v>
      </c>
      <c r="C58" s="57"/>
      <c r="D58" s="57"/>
      <c r="E58" s="57"/>
      <c r="F58" s="57"/>
      <c r="G58" s="59"/>
      <c r="I58" s="248" t="str">
        <f>'Jan25'!J58</f>
        <v>&lt;input approver's name here in Jan tab only&gt;</v>
      </c>
      <c r="J58" s="254"/>
      <c r="K58" s="254"/>
      <c r="L58" s="254"/>
      <c r="M58" s="254"/>
      <c r="N58" s="254"/>
      <c r="O58" s="254"/>
      <c r="P58" s="254"/>
      <c r="Q58" s="254"/>
      <c r="R58" s="254"/>
      <c r="S58" s="254"/>
      <c r="T58" s="254"/>
      <c r="U58" s="59"/>
      <c r="Z58" s="163" t="str">
        <f>$A$33</f>
        <v>Internal and National Projects</v>
      </c>
      <c r="AI58" s="265">
        <f>AI40</f>
        <v>0</v>
      </c>
      <c r="AJ58" s="230" t="e">
        <f>AI58/AI55</f>
        <v>#DIV/0!</v>
      </c>
      <c r="AK58" s="232"/>
    </row>
    <row r="59" spans="1:37">
      <c r="B59" s="236"/>
      <c r="C59" s="162"/>
      <c r="D59" s="162"/>
      <c r="E59" s="162"/>
      <c r="F59" s="162"/>
      <c r="G59" s="59"/>
      <c r="I59" s="236"/>
      <c r="J59" s="235"/>
      <c r="K59" s="235"/>
      <c r="L59" s="235"/>
      <c r="M59" s="235"/>
      <c r="N59" s="235"/>
      <c r="O59" s="235"/>
      <c r="P59" s="235"/>
      <c r="Q59" s="235"/>
      <c r="R59" s="235"/>
      <c r="S59" s="235"/>
      <c r="T59" s="235"/>
      <c r="U59" s="59"/>
      <c r="Z59" s="13"/>
      <c r="AI59" s="264">
        <f>AI57+AI58</f>
        <v>0</v>
      </c>
      <c r="AJ59" s="165" t="e">
        <f>AJ57+AJ58</f>
        <v>#DIV/0!</v>
      </c>
      <c r="AK59" s="13"/>
    </row>
    <row r="60" spans="1:37">
      <c r="B60" s="233" t="s">
        <v>64</v>
      </c>
      <c r="C60" s="237"/>
      <c r="D60" s="237"/>
      <c r="E60" s="237"/>
      <c r="F60" s="237"/>
      <c r="G60" s="239"/>
      <c r="I60" s="233" t="s">
        <v>64</v>
      </c>
      <c r="J60" s="237"/>
      <c r="K60" s="237"/>
      <c r="L60" s="237"/>
      <c r="M60" s="237"/>
      <c r="N60" s="237"/>
      <c r="O60" s="237"/>
      <c r="P60" s="237"/>
      <c r="Q60" s="237"/>
      <c r="R60" s="162"/>
      <c r="S60" s="162"/>
      <c r="T60" s="162"/>
      <c r="U60" s="59"/>
      <c r="Z60" s="21"/>
      <c r="AA60" s="15"/>
      <c r="AB60" s="15"/>
      <c r="AC60" s="15"/>
      <c r="AD60" s="15"/>
      <c r="AE60" s="15"/>
      <c r="AF60" s="15"/>
      <c r="AG60" s="15"/>
      <c r="AH60" s="15"/>
      <c r="AI60" s="15"/>
      <c r="AJ60" s="15"/>
      <c r="AK60" s="13"/>
    </row>
    <row r="61" spans="1:37">
      <c r="B61" s="240"/>
      <c r="C61" s="238"/>
      <c r="D61" s="237"/>
      <c r="E61" s="237"/>
      <c r="F61" s="237"/>
      <c r="G61" s="239"/>
      <c r="I61" s="240"/>
      <c r="J61" s="245"/>
      <c r="K61" s="245"/>
      <c r="L61" s="245"/>
      <c r="M61" s="245"/>
      <c r="N61" s="245"/>
      <c r="O61" s="245"/>
      <c r="P61" s="245"/>
      <c r="Q61" s="245"/>
      <c r="R61" s="162"/>
      <c r="S61" s="162"/>
      <c r="T61" s="162"/>
      <c r="U61" s="59"/>
    </row>
    <row r="62" spans="1:37">
      <c r="B62" s="61"/>
      <c r="C62" s="62"/>
      <c r="D62" s="60"/>
      <c r="E62" s="60"/>
      <c r="F62" s="60"/>
      <c r="G62" s="63"/>
      <c r="I62" s="61"/>
      <c r="J62" s="60"/>
      <c r="K62" s="60"/>
      <c r="L62" s="60"/>
      <c r="M62" s="60"/>
      <c r="N62" s="60"/>
      <c r="O62" s="60"/>
      <c r="P62" s="60"/>
      <c r="Q62" s="60"/>
      <c r="R62" s="60"/>
      <c r="S62" s="60"/>
      <c r="T62" s="60"/>
      <c r="U62" s="63"/>
    </row>
    <row r="63" spans="1:37">
      <c r="A63" s="25"/>
      <c r="B63" s="25"/>
      <c r="C63" s="25"/>
      <c r="I63" s="25"/>
    </row>
    <row r="64" spans="1:37">
      <c r="B64" s="166" t="s">
        <v>108</v>
      </c>
      <c r="C64" s="25"/>
      <c r="H64" s="550" t="s">
        <v>61</v>
      </c>
      <c r="I64" s="550"/>
      <c r="J64" s="157" t="s">
        <v>65</v>
      </c>
    </row>
    <row r="65" spans="2:10">
      <c r="B65" s="157" t="s">
        <v>145</v>
      </c>
      <c r="J65" s="157" t="s">
        <v>146</v>
      </c>
    </row>
    <row r="66" spans="2:10">
      <c r="B66" s="157"/>
    </row>
    <row r="67" spans="2:10">
      <c r="J67" s="157" t="s">
        <v>143</v>
      </c>
    </row>
    <row r="68" spans="2:10">
      <c r="J68" s="157" t="s">
        <v>144</v>
      </c>
    </row>
  </sheetData>
  <protectedRanges>
    <protectedRange sqref="C9" name="Range1_2"/>
    <protectedRange sqref="C4:C6" name="Range1_1_1"/>
    <protectedRange sqref="A53:A62" name="Range9_1_1_1"/>
    <protectedRange sqref="A53:A62" name="Range8_1_1_1"/>
    <protectedRange sqref="AK17:AK31" name="Range4"/>
    <protectedRange sqref="AK34:AK39" name="Range6"/>
    <protectedRange sqref="AK42:AK45" name="Range8"/>
  </protectedRanges>
  <mergeCells count="13">
    <mergeCell ref="A9:B9"/>
    <mergeCell ref="A4:B4"/>
    <mergeCell ref="A6:B6"/>
    <mergeCell ref="A7:B7"/>
    <mergeCell ref="C4:G4"/>
    <mergeCell ref="C5:G5"/>
    <mergeCell ref="C6:G6"/>
    <mergeCell ref="A32:C32"/>
    <mergeCell ref="A46:C46"/>
    <mergeCell ref="A48:C48"/>
    <mergeCell ref="A50:C50"/>
    <mergeCell ref="H64:I64"/>
    <mergeCell ref="A40:C40"/>
  </mergeCells>
  <phoneticPr fontId="0" type="noConversion"/>
  <dataValidations count="2">
    <dataValidation allowBlank="1" showInputMessage="1" showErrorMessage="1" prompt="Please complete these cells on Jan13 sheet - please refer to Guidance for further detail" sqref="C17:C31" xr:uid="{00000000-0002-0000-0800-000000000000}"/>
    <dataValidation allowBlank="1" showErrorMessage="1" sqref="A17:B31" xr:uid="{DC3AE035-5B74-4DC8-8C4D-5AD2A92D5E3E}"/>
  </dataValidations>
  <pageMargins left="0.19685039370078741" right="0.19685039370078741" top="0.19685039370078741" bottom="0.19685039370078741" header="0.51181102362204722" footer="0.51181102362204722"/>
  <pageSetup paperSize="9" scale="57" orientation="landscape" r:id="rId1"/>
  <extLst>
    <ext xmlns:x14="http://schemas.microsoft.com/office/spreadsheetml/2009/9/main" uri="{CCE6A557-97BC-4b89-ADB6-D9C93CAAB3DF}">
      <x14:dataValidations xmlns:xm="http://schemas.microsoft.com/office/excel/2006/main" count="1">
        <x14:dataValidation type="list" showErrorMessage="1" xr:uid="{8A41BB94-7774-4118-A8B4-F70369E971D6}">
          <x14:formula1>
            <xm:f>'Dropdown Options'!$B$2:$B$8</xm:f>
          </x14:formula1>
          <xm:sqref>C6:G6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J68"/>
  <sheetViews>
    <sheetView zoomScale="70" zoomScaleNormal="70" workbookViewId="0">
      <pane xSplit="3" ySplit="16" topLeftCell="D17" activePane="bottomRight" state="frozen"/>
      <selection activeCell="A34" sqref="A34:A39"/>
      <selection pane="topRight" activeCell="A34" sqref="A34:A39"/>
      <selection pane="bottomLeft" activeCell="A34" sqref="A34:A39"/>
      <selection pane="bottomRight" activeCell="W15" sqref="W15:X50"/>
    </sheetView>
  </sheetViews>
  <sheetFormatPr defaultColWidth="11.375" defaultRowHeight="12.85"/>
  <cols>
    <col min="1" max="2" width="29.75" customWidth="1"/>
    <col min="3" max="3" width="11.375" bestFit="1" customWidth="1"/>
    <col min="4" max="33" width="5" customWidth="1"/>
    <col min="34" max="34" width="8.375" bestFit="1" customWidth="1"/>
    <col min="35" max="35" width="8.875" bestFit="1" customWidth="1"/>
    <col min="36" max="36" width="16.375" customWidth="1"/>
  </cols>
  <sheetData>
    <row r="1" spans="1:36" ht="11.95" customHeight="1"/>
    <row r="2" spans="1:36" ht="31.55" customHeight="1">
      <c r="A2" s="2" t="s">
        <v>0</v>
      </c>
      <c r="B2" s="68" t="s">
        <v>72</v>
      </c>
    </row>
    <row r="3" spans="1:36" ht="11.95" customHeight="1">
      <c r="I3" s="4"/>
      <c r="J3" s="4"/>
      <c r="K3" s="4"/>
      <c r="L3" s="4"/>
    </row>
    <row r="4" spans="1:36" ht="17.850000000000001">
      <c r="A4" s="570" t="s">
        <v>2</v>
      </c>
      <c r="B4" s="571"/>
      <c r="C4" s="572" t="str">
        <f>'Jan25'!C4</f>
        <v>&lt;input name in Jan tab only&gt;</v>
      </c>
      <c r="D4" s="573"/>
      <c r="E4" s="573"/>
      <c r="F4" s="573"/>
      <c r="G4" s="574"/>
      <c r="I4" s="4"/>
      <c r="J4" s="4"/>
      <c r="K4" s="4"/>
      <c r="L4" s="4"/>
    </row>
    <row r="5" spans="1:36" ht="17.850000000000001">
      <c r="A5" s="220" t="s">
        <v>112</v>
      </c>
      <c r="B5" s="226"/>
      <c r="C5" s="572" t="str">
        <f>'Jan25'!C5</f>
        <v>&lt;input personnel no. in Jan tab only&gt;</v>
      </c>
      <c r="D5" s="573"/>
      <c r="E5" s="573"/>
      <c r="F5" s="573"/>
      <c r="G5" s="574"/>
      <c r="I5" s="4"/>
      <c r="J5" s="4"/>
      <c r="K5" s="4"/>
      <c r="L5" s="4"/>
    </row>
    <row r="6" spans="1:36" ht="17.850000000000001">
      <c r="A6" s="570" t="s">
        <v>59</v>
      </c>
      <c r="B6" s="571"/>
      <c r="C6" s="575" t="str">
        <f>'Jan25'!C6</f>
        <v>&lt;select from list in Jan tab only&gt;</v>
      </c>
      <c r="D6" s="576"/>
      <c r="E6" s="576"/>
      <c r="F6" s="576"/>
      <c r="G6" s="577"/>
      <c r="I6" s="4"/>
      <c r="J6" s="4"/>
      <c r="K6" s="4"/>
      <c r="L6" s="4"/>
    </row>
    <row r="7" spans="1:36" ht="18" customHeight="1">
      <c r="A7" s="570" t="s">
        <v>3</v>
      </c>
      <c r="B7" s="571"/>
      <c r="C7" s="283" t="s">
        <v>32</v>
      </c>
    </row>
    <row r="8" spans="1:36" ht="20.350000000000001" customHeight="1">
      <c r="A8" s="219" t="s">
        <v>4</v>
      </c>
      <c r="B8" s="219"/>
      <c r="C8" s="227">
        <f>'Jan25'!C8</f>
        <v>2025</v>
      </c>
      <c r="D8" s="45"/>
      <c r="E8" s="45"/>
      <c r="F8" s="45"/>
      <c r="J8" s="3"/>
    </row>
    <row r="9" spans="1:36" ht="36.75" customHeight="1">
      <c r="A9" s="551" t="s">
        <v>60</v>
      </c>
      <c r="B9" s="552"/>
      <c r="C9" s="285" t="str">
        <f>'Jan25'!C9</f>
        <v>&lt;enter no. in Jan tab&gt;</v>
      </c>
      <c r="D9" s="221"/>
      <c r="E9" s="221"/>
      <c r="F9" s="221"/>
      <c r="G9" s="221"/>
      <c r="H9" s="221"/>
      <c r="I9" s="221"/>
      <c r="J9" s="221"/>
      <c r="K9" s="221"/>
      <c r="L9" s="221"/>
      <c r="M9" s="221"/>
      <c r="N9" s="221"/>
      <c r="O9" s="221"/>
    </row>
    <row r="10" spans="1:36" ht="21.75" customHeight="1">
      <c r="D10" s="41"/>
      <c r="E10" s="223" t="s">
        <v>78</v>
      </c>
      <c r="I10" s="4"/>
      <c r="J10" s="4"/>
      <c r="K10" s="4"/>
      <c r="L10" s="4"/>
    </row>
    <row r="11" spans="1:36" ht="12.85" customHeight="1">
      <c r="A11" s="224" t="str">
        <f>'Jan25'!A11</f>
        <v>Only the yellow cells are writeable. Input the time in hours.</v>
      </c>
    </row>
    <row r="12" spans="1:36" ht="18" customHeight="1">
      <c r="A12" s="225" t="str">
        <f>'Jan25'!A12</f>
        <v>Please ensure that all timesheets are signed by the employee and the Principal Investigator.</v>
      </c>
    </row>
    <row r="13" spans="1:36" ht="12.85" customHeight="1"/>
    <row r="14" spans="1:36" ht="12.85" customHeight="1">
      <c r="A14" s="5" t="s">
        <v>5</v>
      </c>
      <c r="B14" s="5"/>
      <c r="C14" s="5"/>
      <c r="D14" s="6">
        <v>1</v>
      </c>
      <c r="E14" s="6">
        <v>2</v>
      </c>
      <c r="F14" s="6">
        <v>3</v>
      </c>
      <c r="G14" s="6">
        <v>4</v>
      </c>
      <c r="H14" s="6">
        <v>5</v>
      </c>
      <c r="I14" s="6">
        <v>6</v>
      </c>
      <c r="J14" s="6">
        <v>7</v>
      </c>
      <c r="K14" s="6">
        <v>8</v>
      </c>
      <c r="L14" s="6">
        <v>9</v>
      </c>
      <c r="M14" s="6">
        <v>10</v>
      </c>
      <c r="N14" s="6">
        <v>11</v>
      </c>
      <c r="O14" s="6">
        <v>12</v>
      </c>
      <c r="P14" s="6">
        <v>13</v>
      </c>
      <c r="Q14" s="6">
        <v>14</v>
      </c>
      <c r="R14" s="6">
        <v>15</v>
      </c>
      <c r="S14" s="6">
        <v>16</v>
      </c>
      <c r="T14" s="6">
        <v>17</v>
      </c>
      <c r="U14" s="6">
        <v>18</v>
      </c>
      <c r="V14" s="6">
        <v>19</v>
      </c>
      <c r="W14" s="6">
        <v>20</v>
      </c>
      <c r="X14" s="6">
        <v>21</v>
      </c>
      <c r="Y14" s="6">
        <v>22</v>
      </c>
      <c r="Z14" s="6">
        <v>23</v>
      </c>
      <c r="AA14" s="6">
        <v>24</v>
      </c>
      <c r="AB14" s="6">
        <v>25</v>
      </c>
      <c r="AC14" s="6">
        <v>26</v>
      </c>
      <c r="AD14" s="6">
        <v>27</v>
      </c>
      <c r="AE14" s="6">
        <v>28</v>
      </c>
      <c r="AF14" s="6">
        <v>29</v>
      </c>
      <c r="AG14" s="6">
        <v>30</v>
      </c>
      <c r="AH14" s="6" t="s">
        <v>6</v>
      </c>
      <c r="AI14" s="70" t="s">
        <v>62</v>
      </c>
      <c r="AJ14" s="266" t="s">
        <v>7</v>
      </c>
    </row>
    <row r="15" spans="1:36" ht="12.85" customHeight="1">
      <c r="A15" s="5" t="s">
        <v>8</v>
      </c>
      <c r="B15" s="5"/>
      <c r="C15" s="5"/>
      <c r="D15" s="158" t="s">
        <v>10</v>
      </c>
      <c r="E15" s="158" t="s">
        <v>11</v>
      </c>
      <c r="F15" s="158" t="s">
        <v>12</v>
      </c>
      <c r="G15" s="158" t="s">
        <v>13</v>
      </c>
      <c r="H15" s="158" t="s">
        <v>14</v>
      </c>
      <c r="I15" s="71" t="s">
        <v>15</v>
      </c>
      <c r="J15" s="71" t="s">
        <v>9</v>
      </c>
      <c r="K15" s="158" t="s">
        <v>10</v>
      </c>
      <c r="L15" s="158" t="s">
        <v>11</v>
      </c>
      <c r="M15" s="158" t="s">
        <v>12</v>
      </c>
      <c r="N15" s="158" t="s">
        <v>13</v>
      </c>
      <c r="O15" s="158" t="s">
        <v>14</v>
      </c>
      <c r="P15" s="71" t="s">
        <v>15</v>
      </c>
      <c r="Q15" s="71" t="s">
        <v>9</v>
      </c>
      <c r="R15" s="158" t="s">
        <v>10</v>
      </c>
      <c r="S15" s="158" t="s">
        <v>11</v>
      </c>
      <c r="T15" s="158" t="s">
        <v>12</v>
      </c>
      <c r="U15" s="158" t="s">
        <v>13</v>
      </c>
      <c r="V15" s="158" t="s">
        <v>14</v>
      </c>
      <c r="W15" s="71" t="s">
        <v>15</v>
      </c>
      <c r="X15" s="71" t="s">
        <v>9</v>
      </c>
      <c r="Y15" s="158" t="s">
        <v>10</v>
      </c>
      <c r="Z15" s="158" t="s">
        <v>11</v>
      </c>
      <c r="AA15" s="158" t="s">
        <v>12</v>
      </c>
      <c r="AB15" s="158" t="s">
        <v>13</v>
      </c>
      <c r="AC15" s="158" t="s">
        <v>14</v>
      </c>
      <c r="AD15" s="71" t="s">
        <v>15</v>
      </c>
      <c r="AE15" s="71" t="s">
        <v>9</v>
      </c>
      <c r="AF15" s="158" t="s">
        <v>10</v>
      </c>
      <c r="AG15" s="158" t="s">
        <v>11</v>
      </c>
      <c r="AH15" s="158" t="s">
        <v>11</v>
      </c>
      <c r="AI15" s="70" t="s">
        <v>63</v>
      </c>
      <c r="AJ15" s="7"/>
    </row>
    <row r="16" spans="1:36" ht="12.85" customHeight="1">
      <c r="A16" s="35" t="s">
        <v>140</v>
      </c>
      <c r="B16" s="36" t="s">
        <v>52</v>
      </c>
      <c r="C16" s="36" t="s">
        <v>53</v>
      </c>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3"/>
      <c r="AI16" s="73"/>
      <c r="AJ16" s="74"/>
    </row>
    <row r="17" spans="1:36" ht="12.85" customHeight="1">
      <c r="A17" s="5" t="str">
        <f>'Jan25'!A17</f>
        <v>EC grant no, UCD a/c no. + Project Title</v>
      </c>
      <c r="B17" s="69" t="str">
        <f>'Jan25'!B17</f>
        <v>&lt;select from list in Jan tab only&gt;</v>
      </c>
      <c r="C17" s="69" t="str">
        <f>'Jan25'!C17</f>
        <v>WP &lt;insert&gt;</v>
      </c>
      <c r="D17" s="8"/>
      <c r="E17" s="8"/>
      <c r="F17" s="8"/>
      <c r="G17" s="8"/>
      <c r="H17" s="8"/>
      <c r="I17" s="19"/>
      <c r="J17" s="19"/>
      <c r="K17" s="8"/>
      <c r="L17" s="8"/>
      <c r="M17" s="8"/>
      <c r="N17" s="8"/>
      <c r="O17" s="8"/>
      <c r="P17" s="19"/>
      <c r="Q17" s="19"/>
      <c r="R17" s="8"/>
      <c r="S17" s="8"/>
      <c r="T17" s="8"/>
      <c r="U17" s="8"/>
      <c r="V17" s="8"/>
      <c r="W17" s="19"/>
      <c r="X17" s="19"/>
      <c r="Y17" s="8"/>
      <c r="Z17" s="8"/>
      <c r="AA17" s="8"/>
      <c r="AB17" s="8"/>
      <c r="AC17" s="8"/>
      <c r="AD17" s="19"/>
      <c r="AE17" s="19"/>
      <c r="AF17" s="8"/>
      <c r="AG17" s="8"/>
      <c r="AH17" s="6">
        <f t="shared" ref="AH17:AH32" si="0">SUM(D17:AG17)</f>
        <v>0</v>
      </c>
      <c r="AI17" s="42" t="e">
        <f t="shared" ref="AI17:AI32" si="1">AH17/$AH$48</f>
        <v>#DIV/0!</v>
      </c>
      <c r="AJ17" s="269"/>
    </row>
    <row r="18" spans="1:36" ht="12.85" customHeight="1">
      <c r="A18" s="5" t="str">
        <f>'Jan25'!A18</f>
        <v>EC grant no, UCD a/c no. + Project Title</v>
      </c>
      <c r="B18" s="69" t="str">
        <f>'Jan25'!B18</f>
        <v>&lt;select from list in Jan tab only&gt;</v>
      </c>
      <c r="C18" s="69" t="str">
        <f>'Jan25'!C18</f>
        <v>WP &lt;insert&gt;</v>
      </c>
      <c r="D18" s="8"/>
      <c r="E18" s="8"/>
      <c r="F18" s="8"/>
      <c r="G18" s="8"/>
      <c r="H18" s="8"/>
      <c r="I18" s="19"/>
      <c r="J18" s="19"/>
      <c r="K18" s="8"/>
      <c r="L18" s="8"/>
      <c r="M18" s="8"/>
      <c r="N18" s="8"/>
      <c r="O18" s="8"/>
      <c r="P18" s="19"/>
      <c r="Q18" s="19"/>
      <c r="R18" s="8"/>
      <c r="S18" s="8"/>
      <c r="T18" s="8"/>
      <c r="U18" s="8"/>
      <c r="V18" s="8"/>
      <c r="W18" s="19"/>
      <c r="X18" s="19"/>
      <c r="Y18" s="8"/>
      <c r="Z18" s="8"/>
      <c r="AA18" s="8"/>
      <c r="AB18" s="8"/>
      <c r="AC18" s="8"/>
      <c r="AD18" s="19"/>
      <c r="AE18" s="19"/>
      <c r="AF18" s="8"/>
      <c r="AG18" s="8"/>
      <c r="AH18" s="6">
        <f t="shared" si="0"/>
        <v>0</v>
      </c>
      <c r="AI18" s="42" t="e">
        <f t="shared" si="1"/>
        <v>#DIV/0!</v>
      </c>
      <c r="AJ18" s="269"/>
    </row>
    <row r="19" spans="1:36" ht="12.85" customHeight="1">
      <c r="A19" s="5" t="str">
        <f>'Jan25'!A19</f>
        <v>EC grant no, UCD a/c no. + Project Title</v>
      </c>
      <c r="B19" s="69" t="str">
        <f>'Jan25'!B19</f>
        <v>&lt;select from list in Jan tab only&gt;</v>
      </c>
      <c r="C19" s="69" t="str">
        <f>'Jan25'!C19</f>
        <v>WP &lt;insert&gt;</v>
      </c>
      <c r="D19" s="8"/>
      <c r="E19" s="8"/>
      <c r="F19" s="8"/>
      <c r="G19" s="8"/>
      <c r="H19" s="8"/>
      <c r="I19" s="19"/>
      <c r="J19" s="19"/>
      <c r="K19" s="8"/>
      <c r="L19" s="8"/>
      <c r="M19" s="8"/>
      <c r="N19" s="8"/>
      <c r="O19" s="8"/>
      <c r="P19" s="19"/>
      <c r="Q19" s="19"/>
      <c r="R19" s="8"/>
      <c r="S19" s="8"/>
      <c r="T19" s="8"/>
      <c r="U19" s="8"/>
      <c r="V19" s="8"/>
      <c r="W19" s="19"/>
      <c r="X19" s="19"/>
      <c r="Y19" s="8"/>
      <c r="Z19" s="8"/>
      <c r="AA19" s="8"/>
      <c r="AB19" s="8"/>
      <c r="AC19" s="8"/>
      <c r="AD19" s="19"/>
      <c r="AE19" s="19"/>
      <c r="AF19" s="8"/>
      <c r="AG19" s="8"/>
      <c r="AH19" s="6">
        <f t="shared" si="0"/>
        <v>0</v>
      </c>
      <c r="AI19" s="42" t="e">
        <f t="shared" si="1"/>
        <v>#DIV/0!</v>
      </c>
      <c r="AJ19" s="269"/>
    </row>
    <row r="20" spans="1:36" ht="12.85" customHeight="1">
      <c r="A20" s="5" t="str">
        <f>'Jan25'!A20</f>
        <v>EC grant no, UCD a/c no. + Project Title</v>
      </c>
      <c r="B20" s="69" t="str">
        <f>'Jan25'!B20</f>
        <v>&lt;select from list in Jan tab only&gt;</v>
      </c>
      <c r="C20" s="69" t="str">
        <f>'Jan25'!C20</f>
        <v>WP &lt;insert&gt;</v>
      </c>
      <c r="D20" s="8"/>
      <c r="E20" s="8"/>
      <c r="F20" s="8"/>
      <c r="G20" s="8"/>
      <c r="H20" s="8"/>
      <c r="I20" s="19"/>
      <c r="J20" s="19"/>
      <c r="K20" s="8"/>
      <c r="L20" s="8"/>
      <c r="M20" s="8"/>
      <c r="N20" s="8"/>
      <c r="O20" s="8"/>
      <c r="P20" s="19"/>
      <c r="Q20" s="19"/>
      <c r="R20" s="8"/>
      <c r="S20" s="8"/>
      <c r="T20" s="8"/>
      <c r="U20" s="8"/>
      <c r="V20" s="8"/>
      <c r="W20" s="19"/>
      <c r="X20" s="19"/>
      <c r="Y20" s="8"/>
      <c r="Z20" s="8"/>
      <c r="AA20" s="8"/>
      <c r="AB20" s="8"/>
      <c r="AC20" s="8"/>
      <c r="AD20" s="19"/>
      <c r="AE20" s="19"/>
      <c r="AF20" s="8"/>
      <c r="AG20" s="8"/>
      <c r="AH20" s="6">
        <f t="shared" si="0"/>
        <v>0</v>
      </c>
      <c r="AI20" s="42" t="e">
        <f t="shared" si="1"/>
        <v>#DIV/0!</v>
      </c>
      <c r="AJ20" s="269"/>
    </row>
    <row r="21" spans="1:36" ht="12.85" customHeight="1">
      <c r="A21" s="5" t="str">
        <f>'Jan25'!A21</f>
        <v>EC grant no, UCD a/c no. + Project Title</v>
      </c>
      <c r="B21" s="69" t="str">
        <f>'Jan25'!B21</f>
        <v>&lt;select from list in Jan tab only&gt;</v>
      </c>
      <c r="C21" s="69" t="str">
        <f>'Jan25'!C21</f>
        <v>WP &lt;insert&gt;</v>
      </c>
      <c r="D21" s="8"/>
      <c r="E21" s="8"/>
      <c r="F21" s="8"/>
      <c r="G21" s="8"/>
      <c r="H21" s="8"/>
      <c r="I21" s="19"/>
      <c r="J21" s="19"/>
      <c r="K21" s="8"/>
      <c r="L21" s="8"/>
      <c r="M21" s="8"/>
      <c r="N21" s="8"/>
      <c r="O21" s="8"/>
      <c r="P21" s="19"/>
      <c r="Q21" s="19"/>
      <c r="R21" s="8"/>
      <c r="S21" s="8"/>
      <c r="T21" s="8"/>
      <c r="U21" s="8"/>
      <c r="V21" s="8"/>
      <c r="W21" s="19"/>
      <c r="X21" s="19"/>
      <c r="Y21" s="8"/>
      <c r="Z21" s="8"/>
      <c r="AA21" s="8"/>
      <c r="AB21" s="8"/>
      <c r="AC21" s="8"/>
      <c r="AD21" s="19"/>
      <c r="AE21" s="19"/>
      <c r="AF21" s="8"/>
      <c r="AG21" s="8"/>
      <c r="AH21" s="6">
        <f t="shared" si="0"/>
        <v>0</v>
      </c>
      <c r="AI21" s="42" t="e">
        <f t="shared" si="1"/>
        <v>#DIV/0!</v>
      </c>
      <c r="AJ21" s="269"/>
    </row>
    <row r="22" spans="1:36" ht="12.85" customHeight="1">
      <c r="A22" s="5" t="str">
        <f>'Jan25'!A22</f>
        <v>EC grant no, UCD a/c no. + Project Title</v>
      </c>
      <c r="B22" s="69" t="str">
        <f>'Jan25'!B22</f>
        <v>&lt;select from list in Jan tab only&gt;</v>
      </c>
      <c r="C22" s="69" t="str">
        <f>'Jan25'!C22</f>
        <v>WP &lt;insert&gt;</v>
      </c>
      <c r="D22" s="8"/>
      <c r="E22" s="8"/>
      <c r="F22" s="8"/>
      <c r="G22" s="8"/>
      <c r="H22" s="8"/>
      <c r="I22" s="19"/>
      <c r="J22" s="19"/>
      <c r="K22" s="8"/>
      <c r="L22" s="8"/>
      <c r="M22" s="8"/>
      <c r="N22" s="8"/>
      <c r="O22" s="8"/>
      <c r="P22" s="19"/>
      <c r="Q22" s="19"/>
      <c r="R22" s="8"/>
      <c r="S22" s="8"/>
      <c r="T22" s="8"/>
      <c r="U22" s="8"/>
      <c r="V22" s="8"/>
      <c r="W22" s="19"/>
      <c r="X22" s="19"/>
      <c r="Y22" s="8"/>
      <c r="Z22" s="8"/>
      <c r="AA22" s="8"/>
      <c r="AB22" s="8"/>
      <c r="AC22" s="8"/>
      <c r="AD22" s="19"/>
      <c r="AE22" s="19"/>
      <c r="AF22" s="8"/>
      <c r="AG22" s="8"/>
      <c r="AH22" s="6">
        <f t="shared" si="0"/>
        <v>0</v>
      </c>
      <c r="AI22" s="42" t="e">
        <f t="shared" si="1"/>
        <v>#DIV/0!</v>
      </c>
      <c r="AJ22" s="269"/>
    </row>
    <row r="23" spans="1:36" ht="12.85" customHeight="1">
      <c r="A23" s="5" t="str">
        <f>'Jan25'!A23</f>
        <v>EC grant no, UCD a/c no. + Project Title</v>
      </c>
      <c r="B23" s="69" t="str">
        <f>'Jan25'!B23</f>
        <v>&lt;select from list in Jan tab only&gt;</v>
      </c>
      <c r="C23" s="69" t="str">
        <f>'Jan25'!C23</f>
        <v>WP &lt;insert&gt;</v>
      </c>
      <c r="D23" s="8"/>
      <c r="E23" s="8"/>
      <c r="F23" s="8"/>
      <c r="G23" s="8"/>
      <c r="H23" s="8"/>
      <c r="I23" s="19"/>
      <c r="J23" s="19"/>
      <c r="K23" s="8"/>
      <c r="L23" s="8"/>
      <c r="M23" s="8"/>
      <c r="N23" s="8"/>
      <c r="O23" s="8"/>
      <c r="P23" s="19"/>
      <c r="Q23" s="19"/>
      <c r="R23" s="8"/>
      <c r="S23" s="8"/>
      <c r="T23" s="8"/>
      <c r="U23" s="8"/>
      <c r="V23" s="8"/>
      <c r="W23" s="19"/>
      <c r="X23" s="19"/>
      <c r="Y23" s="8"/>
      <c r="Z23" s="8"/>
      <c r="AA23" s="8"/>
      <c r="AB23" s="8"/>
      <c r="AC23" s="8"/>
      <c r="AD23" s="19"/>
      <c r="AE23" s="19"/>
      <c r="AF23" s="8"/>
      <c r="AG23" s="8"/>
      <c r="AH23" s="6">
        <f t="shared" si="0"/>
        <v>0</v>
      </c>
      <c r="AI23" s="42" t="e">
        <f t="shared" si="1"/>
        <v>#DIV/0!</v>
      </c>
      <c r="AJ23" s="269"/>
    </row>
    <row r="24" spans="1:36" ht="12.85" customHeight="1">
      <c r="A24" s="5" t="str">
        <f>'Jan25'!A24</f>
        <v>EC grant no, UCD a/c no. + Project Title</v>
      </c>
      <c r="B24" s="69" t="str">
        <f>'Jan25'!B24</f>
        <v>&lt;select from list in Jan tab only&gt;</v>
      </c>
      <c r="C24" s="69" t="str">
        <f>'Jan25'!C24</f>
        <v>WP &lt;insert&gt;</v>
      </c>
      <c r="D24" s="8"/>
      <c r="E24" s="8"/>
      <c r="F24" s="8"/>
      <c r="G24" s="8"/>
      <c r="H24" s="8"/>
      <c r="I24" s="19"/>
      <c r="J24" s="19"/>
      <c r="K24" s="8"/>
      <c r="L24" s="8"/>
      <c r="M24" s="8"/>
      <c r="N24" s="8"/>
      <c r="O24" s="8"/>
      <c r="P24" s="19"/>
      <c r="Q24" s="19"/>
      <c r="R24" s="8"/>
      <c r="S24" s="8"/>
      <c r="T24" s="8"/>
      <c r="U24" s="8"/>
      <c r="V24" s="8"/>
      <c r="W24" s="19"/>
      <c r="X24" s="19"/>
      <c r="Y24" s="8"/>
      <c r="Z24" s="8"/>
      <c r="AA24" s="8"/>
      <c r="AB24" s="8"/>
      <c r="AC24" s="8"/>
      <c r="AD24" s="19"/>
      <c r="AE24" s="19"/>
      <c r="AF24" s="8"/>
      <c r="AG24" s="8"/>
      <c r="AH24" s="6">
        <f t="shared" si="0"/>
        <v>0</v>
      </c>
      <c r="AI24" s="42" t="e">
        <f t="shared" si="1"/>
        <v>#DIV/0!</v>
      </c>
      <c r="AJ24" s="269"/>
    </row>
    <row r="25" spans="1:36" ht="12.85" customHeight="1">
      <c r="A25" s="5" t="str">
        <f>'Jan25'!A25</f>
        <v>EC grant no, UCD a/c no. + Project Title</v>
      </c>
      <c r="B25" s="69" t="str">
        <f>'Jan25'!B25</f>
        <v>&lt;select from list in Jan tab only&gt;</v>
      </c>
      <c r="C25" s="69" t="str">
        <f>'Jan25'!C25</f>
        <v>WP &lt;insert&gt;</v>
      </c>
      <c r="D25" s="8"/>
      <c r="E25" s="8"/>
      <c r="F25" s="8"/>
      <c r="G25" s="8"/>
      <c r="H25" s="8"/>
      <c r="I25" s="19"/>
      <c r="J25" s="19"/>
      <c r="K25" s="8"/>
      <c r="L25" s="8"/>
      <c r="M25" s="8"/>
      <c r="N25" s="8"/>
      <c r="O25" s="8"/>
      <c r="P25" s="19"/>
      <c r="Q25" s="19"/>
      <c r="R25" s="8"/>
      <c r="S25" s="8"/>
      <c r="T25" s="8"/>
      <c r="U25" s="8"/>
      <c r="V25" s="8"/>
      <c r="W25" s="19"/>
      <c r="X25" s="19"/>
      <c r="Y25" s="8"/>
      <c r="Z25" s="8"/>
      <c r="AA25" s="8"/>
      <c r="AB25" s="8"/>
      <c r="AC25" s="8"/>
      <c r="AD25" s="19"/>
      <c r="AE25" s="19"/>
      <c r="AF25" s="8"/>
      <c r="AG25" s="8"/>
      <c r="AH25" s="6">
        <f t="shared" si="0"/>
        <v>0</v>
      </c>
      <c r="AI25" s="42" t="e">
        <f t="shared" si="1"/>
        <v>#DIV/0!</v>
      </c>
      <c r="AJ25" s="269"/>
    </row>
    <row r="26" spans="1:36" ht="12.85" customHeight="1">
      <c r="A26" s="5" t="str">
        <f>'Jan25'!A26</f>
        <v>EC grant no, UCD a/c no. + Project Title</v>
      </c>
      <c r="B26" s="69" t="str">
        <f>'Jan25'!B26</f>
        <v>&lt;select from list in Jan tab only&gt;</v>
      </c>
      <c r="C26" s="69" t="str">
        <f>'Jan25'!C26</f>
        <v>WP &lt;insert&gt;</v>
      </c>
      <c r="D26" s="8"/>
      <c r="E26" s="8"/>
      <c r="F26" s="8"/>
      <c r="G26" s="8"/>
      <c r="H26" s="8"/>
      <c r="I26" s="19"/>
      <c r="J26" s="19"/>
      <c r="K26" s="8"/>
      <c r="L26" s="8"/>
      <c r="M26" s="8"/>
      <c r="N26" s="8"/>
      <c r="O26" s="8"/>
      <c r="P26" s="19"/>
      <c r="Q26" s="19"/>
      <c r="R26" s="8"/>
      <c r="S26" s="8"/>
      <c r="T26" s="8"/>
      <c r="U26" s="8"/>
      <c r="V26" s="8"/>
      <c r="W26" s="19"/>
      <c r="X26" s="19"/>
      <c r="Y26" s="8"/>
      <c r="Z26" s="8"/>
      <c r="AA26" s="8"/>
      <c r="AB26" s="8"/>
      <c r="AC26" s="8"/>
      <c r="AD26" s="19"/>
      <c r="AE26" s="19"/>
      <c r="AF26" s="8"/>
      <c r="AG26" s="8"/>
      <c r="AH26" s="6">
        <f t="shared" si="0"/>
        <v>0</v>
      </c>
      <c r="AI26" s="42" t="e">
        <f t="shared" si="1"/>
        <v>#DIV/0!</v>
      </c>
      <c r="AJ26" s="269"/>
    </row>
    <row r="27" spans="1:36" ht="12.85" customHeight="1">
      <c r="A27" s="5" t="str">
        <f>'Jan25'!A27</f>
        <v>EC grant no, UCD a/c no. + Project Title</v>
      </c>
      <c r="B27" s="69" t="str">
        <f>'Jan25'!B27</f>
        <v>&lt;select from list in Jan tab only&gt;</v>
      </c>
      <c r="C27" s="69" t="str">
        <f>'Jan25'!C27</f>
        <v>WP &lt;insert&gt;</v>
      </c>
      <c r="D27" s="8"/>
      <c r="E27" s="8"/>
      <c r="F27" s="8"/>
      <c r="G27" s="8"/>
      <c r="H27" s="8"/>
      <c r="I27" s="19"/>
      <c r="J27" s="19"/>
      <c r="K27" s="8"/>
      <c r="L27" s="8"/>
      <c r="M27" s="8"/>
      <c r="N27" s="8"/>
      <c r="O27" s="8"/>
      <c r="P27" s="19"/>
      <c r="Q27" s="19"/>
      <c r="R27" s="8"/>
      <c r="S27" s="8"/>
      <c r="T27" s="8"/>
      <c r="U27" s="8"/>
      <c r="V27" s="8"/>
      <c r="W27" s="19"/>
      <c r="X27" s="19"/>
      <c r="Y27" s="8"/>
      <c r="Z27" s="8"/>
      <c r="AA27" s="8"/>
      <c r="AB27" s="8"/>
      <c r="AC27" s="8"/>
      <c r="AD27" s="19"/>
      <c r="AE27" s="19"/>
      <c r="AF27" s="8"/>
      <c r="AG27" s="8"/>
      <c r="AH27" s="6">
        <f t="shared" si="0"/>
        <v>0</v>
      </c>
      <c r="AI27" s="42" t="e">
        <f t="shared" si="1"/>
        <v>#DIV/0!</v>
      </c>
      <c r="AJ27" s="269"/>
    </row>
    <row r="28" spans="1:36" ht="12.85" customHeight="1">
      <c r="A28" s="5" t="str">
        <f>'Jan25'!A28</f>
        <v>EC grant no, UCD a/c no. + Project Title</v>
      </c>
      <c r="B28" s="69" t="str">
        <f>'Jan25'!B28</f>
        <v>&lt;select from list in Jan tab only&gt;</v>
      </c>
      <c r="C28" s="69" t="str">
        <f>'Jan25'!C28</f>
        <v>WP &lt;insert&gt;</v>
      </c>
      <c r="D28" s="8"/>
      <c r="E28" s="8"/>
      <c r="F28" s="8"/>
      <c r="G28" s="8"/>
      <c r="H28" s="8"/>
      <c r="I28" s="19"/>
      <c r="J28" s="19"/>
      <c r="K28" s="8"/>
      <c r="L28" s="8"/>
      <c r="M28" s="8"/>
      <c r="N28" s="8"/>
      <c r="O28" s="8"/>
      <c r="P28" s="19"/>
      <c r="Q28" s="19"/>
      <c r="R28" s="8"/>
      <c r="S28" s="8"/>
      <c r="T28" s="8"/>
      <c r="U28" s="8"/>
      <c r="V28" s="8"/>
      <c r="W28" s="19"/>
      <c r="X28" s="19"/>
      <c r="Y28" s="8"/>
      <c r="Z28" s="8"/>
      <c r="AA28" s="8"/>
      <c r="AB28" s="8"/>
      <c r="AC28" s="8"/>
      <c r="AD28" s="19"/>
      <c r="AE28" s="19"/>
      <c r="AF28" s="8"/>
      <c r="AG28" s="8"/>
      <c r="AH28" s="6">
        <f t="shared" si="0"/>
        <v>0</v>
      </c>
      <c r="AI28" s="42" t="e">
        <f t="shared" si="1"/>
        <v>#DIV/0!</v>
      </c>
      <c r="AJ28" s="269"/>
    </row>
    <row r="29" spans="1:36" ht="12.85" customHeight="1">
      <c r="A29" s="5" t="str">
        <f>'Jan25'!A29</f>
        <v>EC grant no, UCD a/c no. + Project Title</v>
      </c>
      <c r="B29" s="69" t="str">
        <f>'Jan25'!B29</f>
        <v>&lt;select from list in Jan tab only&gt;</v>
      </c>
      <c r="C29" s="69" t="str">
        <f>'Jan25'!C29</f>
        <v>WP &lt;insert&gt;</v>
      </c>
      <c r="D29" s="8"/>
      <c r="E29" s="8"/>
      <c r="F29" s="8"/>
      <c r="G29" s="8"/>
      <c r="H29" s="8"/>
      <c r="I29" s="19"/>
      <c r="J29" s="19"/>
      <c r="K29" s="8"/>
      <c r="L29" s="8"/>
      <c r="M29" s="8"/>
      <c r="N29" s="8"/>
      <c r="O29" s="8"/>
      <c r="P29" s="19"/>
      <c r="Q29" s="19"/>
      <c r="R29" s="8"/>
      <c r="S29" s="8"/>
      <c r="T29" s="8"/>
      <c r="U29" s="8"/>
      <c r="V29" s="8"/>
      <c r="W29" s="19"/>
      <c r="X29" s="19"/>
      <c r="Y29" s="8"/>
      <c r="Z29" s="8"/>
      <c r="AA29" s="8"/>
      <c r="AB29" s="8"/>
      <c r="AC29" s="8"/>
      <c r="AD29" s="19"/>
      <c r="AE29" s="19"/>
      <c r="AF29" s="8"/>
      <c r="AG29" s="8"/>
      <c r="AH29" s="6">
        <f t="shared" si="0"/>
        <v>0</v>
      </c>
      <c r="AI29" s="42" t="e">
        <f t="shared" si="1"/>
        <v>#DIV/0!</v>
      </c>
      <c r="AJ29" s="269"/>
    </row>
    <row r="30" spans="1:36" ht="12.85" customHeight="1">
      <c r="A30" s="5" t="str">
        <f>'Jan25'!A30</f>
        <v>EC grant no, UCD a/c no. + Project Title</v>
      </c>
      <c r="B30" s="69" t="str">
        <f>'Jan25'!B30</f>
        <v>&lt;select from list in Jan tab only&gt;</v>
      </c>
      <c r="C30" s="69" t="str">
        <f>'Jan25'!C30</f>
        <v>WP &lt;insert&gt;</v>
      </c>
      <c r="D30" s="8"/>
      <c r="E30" s="8"/>
      <c r="F30" s="8"/>
      <c r="G30" s="8"/>
      <c r="H30" s="8"/>
      <c r="I30" s="19"/>
      <c r="J30" s="19"/>
      <c r="K30" s="8"/>
      <c r="L30" s="8"/>
      <c r="M30" s="8"/>
      <c r="N30" s="8"/>
      <c r="O30" s="8"/>
      <c r="P30" s="19"/>
      <c r="Q30" s="19"/>
      <c r="R30" s="8"/>
      <c r="S30" s="8"/>
      <c r="T30" s="8"/>
      <c r="U30" s="8"/>
      <c r="V30" s="8"/>
      <c r="W30" s="19"/>
      <c r="X30" s="19"/>
      <c r="Y30" s="8"/>
      <c r="Z30" s="8"/>
      <c r="AA30" s="8"/>
      <c r="AB30" s="8"/>
      <c r="AC30" s="8"/>
      <c r="AD30" s="19"/>
      <c r="AE30" s="19"/>
      <c r="AF30" s="8"/>
      <c r="AG30" s="8"/>
      <c r="AH30" s="6">
        <f t="shared" si="0"/>
        <v>0</v>
      </c>
      <c r="AI30" s="42" t="e">
        <f t="shared" si="1"/>
        <v>#DIV/0!</v>
      </c>
      <c r="AJ30" s="269"/>
    </row>
    <row r="31" spans="1:36" ht="12.85" customHeight="1">
      <c r="A31" s="5" t="str">
        <f>'Jan25'!A31</f>
        <v>EC grant no, UCD a/c no. + Project Title</v>
      </c>
      <c r="B31" s="69" t="str">
        <f>'Jan25'!B31</f>
        <v>&lt;select from list in Jan tab only&gt;</v>
      </c>
      <c r="C31" s="69" t="str">
        <f>'Jan25'!C31</f>
        <v>WP &lt;insert&gt;</v>
      </c>
      <c r="D31" s="8"/>
      <c r="E31" s="8"/>
      <c r="F31" s="8"/>
      <c r="G31" s="8"/>
      <c r="H31" s="8"/>
      <c r="I31" s="19"/>
      <c r="J31" s="19"/>
      <c r="K31" s="8"/>
      <c r="L31" s="8"/>
      <c r="M31" s="8"/>
      <c r="N31" s="8"/>
      <c r="O31" s="8"/>
      <c r="P31" s="19"/>
      <c r="Q31" s="19"/>
      <c r="R31" s="8"/>
      <c r="S31" s="8"/>
      <c r="T31" s="8"/>
      <c r="U31" s="8"/>
      <c r="V31" s="8"/>
      <c r="W31" s="19"/>
      <c r="X31" s="19"/>
      <c r="Y31" s="8"/>
      <c r="Z31" s="8"/>
      <c r="AA31" s="8"/>
      <c r="AB31" s="8"/>
      <c r="AC31" s="8"/>
      <c r="AD31" s="19"/>
      <c r="AE31" s="19"/>
      <c r="AF31" s="8"/>
      <c r="AG31" s="8"/>
      <c r="AH31" s="6">
        <f t="shared" si="0"/>
        <v>0</v>
      </c>
      <c r="AI31" s="42" t="e">
        <f t="shared" si="1"/>
        <v>#DIV/0!</v>
      </c>
      <c r="AJ31" s="269"/>
    </row>
    <row r="32" spans="1:36" ht="12.85" customHeight="1">
      <c r="A32" s="553" t="s">
        <v>147</v>
      </c>
      <c r="B32" s="554"/>
      <c r="C32" s="555"/>
      <c r="D32" s="6">
        <f t="shared" ref="D32:AF32" si="2">SUM(D17:D31)</f>
        <v>0</v>
      </c>
      <c r="E32" s="6">
        <f t="shared" si="2"/>
        <v>0</v>
      </c>
      <c r="F32" s="6">
        <f t="shared" si="2"/>
        <v>0</v>
      </c>
      <c r="G32" s="6">
        <f t="shared" si="2"/>
        <v>0</v>
      </c>
      <c r="H32" s="6">
        <f t="shared" si="2"/>
        <v>0</v>
      </c>
      <c r="I32" s="18">
        <f t="shared" si="2"/>
        <v>0</v>
      </c>
      <c r="J32" s="18">
        <f t="shared" si="2"/>
        <v>0</v>
      </c>
      <c r="K32" s="6">
        <f t="shared" si="2"/>
        <v>0</v>
      </c>
      <c r="L32" s="6">
        <f t="shared" si="2"/>
        <v>0</v>
      </c>
      <c r="M32" s="6">
        <f t="shared" si="2"/>
        <v>0</v>
      </c>
      <c r="N32" s="6">
        <f t="shared" si="2"/>
        <v>0</v>
      </c>
      <c r="O32" s="6">
        <f t="shared" si="2"/>
        <v>0</v>
      </c>
      <c r="P32" s="18">
        <f t="shared" si="2"/>
        <v>0</v>
      </c>
      <c r="Q32" s="18">
        <f t="shared" si="2"/>
        <v>0</v>
      </c>
      <c r="R32" s="6">
        <f t="shared" si="2"/>
        <v>0</v>
      </c>
      <c r="S32" s="6">
        <f t="shared" si="2"/>
        <v>0</v>
      </c>
      <c r="T32" s="6">
        <f t="shared" si="2"/>
        <v>0</v>
      </c>
      <c r="U32" s="6">
        <f t="shared" si="2"/>
        <v>0</v>
      </c>
      <c r="V32" s="6">
        <f t="shared" si="2"/>
        <v>0</v>
      </c>
      <c r="W32" s="18">
        <f t="shared" si="2"/>
        <v>0</v>
      </c>
      <c r="X32" s="18">
        <f t="shared" si="2"/>
        <v>0</v>
      </c>
      <c r="Y32" s="6">
        <f t="shared" si="2"/>
        <v>0</v>
      </c>
      <c r="Z32" s="6">
        <f t="shared" si="2"/>
        <v>0</v>
      </c>
      <c r="AA32" s="6">
        <f t="shared" si="2"/>
        <v>0</v>
      </c>
      <c r="AB32" s="6">
        <f t="shared" si="2"/>
        <v>0</v>
      </c>
      <c r="AC32" s="6">
        <f t="shared" si="2"/>
        <v>0</v>
      </c>
      <c r="AD32" s="18">
        <f t="shared" si="2"/>
        <v>0</v>
      </c>
      <c r="AE32" s="18">
        <f t="shared" si="2"/>
        <v>0</v>
      </c>
      <c r="AF32" s="6">
        <f t="shared" si="2"/>
        <v>0</v>
      </c>
      <c r="AG32" s="6">
        <f>SUM(AG17:AG31)</f>
        <v>0</v>
      </c>
      <c r="AH32" s="6">
        <f t="shared" si="0"/>
        <v>0</v>
      </c>
      <c r="AI32" s="42" t="e">
        <f t="shared" si="1"/>
        <v>#DIV/0!</v>
      </c>
      <c r="AJ32" s="266"/>
    </row>
    <row r="33" spans="1:36" ht="12.85" customHeight="1">
      <c r="A33" s="37" t="str">
        <f>'Jan25'!A33</f>
        <v>Internal and National Projects</v>
      </c>
      <c r="B33" s="38"/>
      <c r="C33" s="38"/>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40"/>
      <c r="AI33" s="40"/>
      <c r="AJ33" s="268"/>
    </row>
    <row r="34" spans="1:36" ht="12.85" customHeight="1">
      <c r="A34" s="160" t="str">
        <f>'Jan25'!A34</f>
        <v>Non EU/Other Activities</v>
      </c>
      <c r="B34" s="5" t="str">
        <f>'Jan25'!B34</f>
        <v>&lt;input in Jan tab only&gt;</v>
      </c>
      <c r="C34" s="160" t="str">
        <f>'Jan25'!C34</f>
        <v>WP &lt;insert&gt;</v>
      </c>
      <c r="D34" s="8"/>
      <c r="E34" s="8"/>
      <c r="F34" s="8"/>
      <c r="G34" s="8"/>
      <c r="H34" s="8"/>
      <c r="I34" s="19"/>
      <c r="J34" s="19"/>
      <c r="K34" s="8"/>
      <c r="L34" s="8"/>
      <c r="M34" s="8"/>
      <c r="N34" s="8"/>
      <c r="O34" s="8"/>
      <c r="P34" s="19"/>
      <c r="Q34" s="19"/>
      <c r="R34" s="8"/>
      <c r="S34" s="8"/>
      <c r="T34" s="8"/>
      <c r="U34" s="8"/>
      <c r="V34" s="8"/>
      <c r="W34" s="19"/>
      <c r="X34" s="19"/>
      <c r="Y34" s="8"/>
      <c r="Z34" s="8"/>
      <c r="AA34" s="8"/>
      <c r="AB34" s="8"/>
      <c r="AC34" s="8"/>
      <c r="AD34" s="19"/>
      <c r="AE34" s="19"/>
      <c r="AF34" s="8"/>
      <c r="AG34" s="8"/>
      <c r="AH34" s="6">
        <f t="shared" ref="AH34:AH40" si="3">SUM(D34:AG34)</f>
        <v>0</v>
      </c>
      <c r="AI34" s="42" t="e">
        <f>AH34/$AH$48</f>
        <v>#DIV/0!</v>
      </c>
      <c r="AJ34" s="267"/>
    </row>
    <row r="35" spans="1:36" ht="12.85" customHeight="1">
      <c r="A35" s="160" t="str">
        <f>'Jan25'!A35</f>
        <v>Non EU/Other Activities</v>
      </c>
      <c r="B35" s="5" t="str">
        <f>'Jan25'!B35</f>
        <v>&lt;input in Jan tab only&gt;</v>
      </c>
      <c r="C35" s="160" t="str">
        <f>'Jan25'!C35</f>
        <v>WP &lt;insert&gt;</v>
      </c>
      <c r="D35" s="8"/>
      <c r="E35" s="8"/>
      <c r="F35" s="8"/>
      <c r="G35" s="8"/>
      <c r="H35" s="8"/>
      <c r="I35" s="19"/>
      <c r="J35" s="19"/>
      <c r="K35" s="8"/>
      <c r="L35" s="8"/>
      <c r="M35" s="8"/>
      <c r="N35" s="8"/>
      <c r="O35" s="8"/>
      <c r="P35" s="19"/>
      <c r="Q35" s="19"/>
      <c r="R35" s="8"/>
      <c r="S35" s="8"/>
      <c r="T35" s="8"/>
      <c r="U35" s="8"/>
      <c r="V35" s="8"/>
      <c r="W35" s="19"/>
      <c r="X35" s="19"/>
      <c r="Y35" s="8"/>
      <c r="Z35" s="8"/>
      <c r="AA35" s="8"/>
      <c r="AB35" s="8"/>
      <c r="AC35" s="8"/>
      <c r="AD35" s="19"/>
      <c r="AE35" s="19"/>
      <c r="AF35" s="8"/>
      <c r="AG35" s="8"/>
      <c r="AH35" s="6">
        <f t="shared" si="3"/>
        <v>0</v>
      </c>
      <c r="AI35" s="42" t="e">
        <f t="shared" ref="AI35:AI39" si="4">AH35/$AH$48</f>
        <v>#DIV/0!</v>
      </c>
      <c r="AJ35" s="267"/>
    </row>
    <row r="36" spans="1:36" ht="12.85" customHeight="1">
      <c r="A36" s="160" t="str">
        <f>'Jan25'!A36</f>
        <v>Non EU/Other Activities</v>
      </c>
      <c r="B36" s="5" t="str">
        <f>'Jan25'!B36</f>
        <v>&lt;input in Jan tab only&gt;</v>
      </c>
      <c r="C36" s="160" t="str">
        <f>'Jan25'!C36</f>
        <v>WP &lt;insert&gt;</v>
      </c>
      <c r="D36" s="8"/>
      <c r="E36" s="8"/>
      <c r="F36" s="8"/>
      <c r="G36" s="8"/>
      <c r="H36" s="8"/>
      <c r="I36" s="19"/>
      <c r="J36" s="19"/>
      <c r="K36" s="8"/>
      <c r="L36" s="8"/>
      <c r="M36" s="8"/>
      <c r="N36" s="8"/>
      <c r="O36" s="8"/>
      <c r="P36" s="19"/>
      <c r="Q36" s="19"/>
      <c r="R36" s="8"/>
      <c r="S36" s="8"/>
      <c r="T36" s="8"/>
      <c r="U36" s="8"/>
      <c r="V36" s="8"/>
      <c r="W36" s="19"/>
      <c r="X36" s="19"/>
      <c r="Y36" s="8"/>
      <c r="Z36" s="8"/>
      <c r="AA36" s="8"/>
      <c r="AB36" s="8"/>
      <c r="AC36" s="8"/>
      <c r="AD36" s="19"/>
      <c r="AE36" s="19"/>
      <c r="AF36" s="8"/>
      <c r="AG36" s="8"/>
      <c r="AH36" s="6">
        <f t="shared" si="3"/>
        <v>0</v>
      </c>
      <c r="AI36" s="42" t="e">
        <f t="shared" si="4"/>
        <v>#DIV/0!</v>
      </c>
      <c r="AJ36" s="267"/>
    </row>
    <row r="37" spans="1:36" ht="12.85" customHeight="1">
      <c r="A37" s="160" t="str">
        <f>'Jan25'!A37</f>
        <v>Non EU/Other Activities</v>
      </c>
      <c r="B37" s="5" t="str">
        <f>'Jan25'!B37</f>
        <v>&lt;input in Jan tab only&gt;</v>
      </c>
      <c r="C37" s="160" t="str">
        <f>'Jan25'!C37</f>
        <v>WP &lt;insert&gt;</v>
      </c>
      <c r="D37" s="8"/>
      <c r="E37" s="8"/>
      <c r="F37" s="8"/>
      <c r="G37" s="8"/>
      <c r="H37" s="8"/>
      <c r="I37" s="19"/>
      <c r="J37" s="19"/>
      <c r="K37" s="8"/>
      <c r="L37" s="8"/>
      <c r="M37" s="8"/>
      <c r="N37" s="8"/>
      <c r="O37" s="8"/>
      <c r="P37" s="19"/>
      <c r="Q37" s="19"/>
      <c r="R37" s="8"/>
      <c r="S37" s="8"/>
      <c r="T37" s="8"/>
      <c r="U37" s="8"/>
      <c r="V37" s="8"/>
      <c r="W37" s="19"/>
      <c r="X37" s="19"/>
      <c r="Y37" s="8"/>
      <c r="Z37" s="8"/>
      <c r="AA37" s="8"/>
      <c r="AB37" s="8"/>
      <c r="AC37" s="8"/>
      <c r="AD37" s="19"/>
      <c r="AE37" s="19"/>
      <c r="AF37" s="8"/>
      <c r="AG37" s="8"/>
      <c r="AH37" s="6">
        <f t="shared" si="3"/>
        <v>0</v>
      </c>
      <c r="AI37" s="42" t="e">
        <f t="shared" si="4"/>
        <v>#DIV/0!</v>
      </c>
      <c r="AJ37" s="267"/>
    </row>
    <row r="38" spans="1:36" ht="12.85" customHeight="1">
      <c r="A38" s="160" t="str">
        <f>'Jan25'!A38</f>
        <v>Non EU/Other Activities</v>
      </c>
      <c r="B38" s="5" t="str">
        <f>'Jan25'!B38</f>
        <v>&lt;input in Jan tab only&gt;</v>
      </c>
      <c r="C38" s="160" t="str">
        <f>'Jan25'!C38</f>
        <v>WP &lt;insert&gt;</v>
      </c>
      <c r="D38" s="8"/>
      <c r="E38" s="8"/>
      <c r="F38" s="8"/>
      <c r="G38" s="8"/>
      <c r="H38" s="8"/>
      <c r="I38" s="19"/>
      <c r="J38" s="19"/>
      <c r="K38" s="8"/>
      <c r="L38" s="8"/>
      <c r="M38" s="8"/>
      <c r="N38" s="8"/>
      <c r="O38" s="8"/>
      <c r="P38" s="19"/>
      <c r="Q38" s="19"/>
      <c r="R38" s="8"/>
      <c r="S38" s="8"/>
      <c r="T38" s="8"/>
      <c r="U38" s="8"/>
      <c r="V38" s="8"/>
      <c r="W38" s="19"/>
      <c r="X38" s="19"/>
      <c r="Y38" s="8"/>
      <c r="Z38" s="8"/>
      <c r="AA38" s="8"/>
      <c r="AB38" s="8"/>
      <c r="AC38" s="8"/>
      <c r="AD38" s="19"/>
      <c r="AE38" s="19"/>
      <c r="AF38" s="8"/>
      <c r="AG38" s="8"/>
      <c r="AH38" s="6">
        <f t="shared" si="3"/>
        <v>0</v>
      </c>
      <c r="AI38" s="42" t="e">
        <f t="shared" si="4"/>
        <v>#DIV/0!</v>
      </c>
      <c r="AJ38" s="267"/>
    </row>
    <row r="39" spans="1:36" ht="12.85" customHeight="1">
      <c r="A39" s="160" t="str">
        <f>'Jan25'!A39</f>
        <v>Non EU/Other Activities</v>
      </c>
      <c r="B39" s="5" t="str">
        <f>'Jan25'!B39</f>
        <v>&lt;input in Jan tab only&gt;</v>
      </c>
      <c r="C39" s="160" t="str">
        <f>'Jan25'!C39</f>
        <v>WP &lt;insert&gt;</v>
      </c>
      <c r="D39" s="8"/>
      <c r="E39" s="8"/>
      <c r="F39" s="8"/>
      <c r="G39" s="8"/>
      <c r="H39" s="8"/>
      <c r="I39" s="19"/>
      <c r="J39" s="19"/>
      <c r="K39" s="8"/>
      <c r="L39" s="8"/>
      <c r="M39" s="8"/>
      <c r="N39" s="8"/>
      <c r="O39" s="8"/>
      <c r="P39" s="19"/>
      <c r="Q39" s="19"/>
      <c r="R39" s="8"/>
      <c r="S39" s="8"/>
      <c r="T39" s="8"/>
      <c r="U39" s="8"/>
      <c r="V39" s="8"/>
      <c r="W39" s="19"/>
      <c r="X39" s="19"/>
      <c r="Y39" s="8"/>
      <c r="Z39" s="8"/>
      <c r="AA39" s="8"/>
      <c r="AB39" s="8"/>
      <c r="AC39" s="8"/>
      <c r="AD39" s="19"/>
      <c r="AE39" s="19"/>
      <c r="AF39" s="8"/>
      <c r="AG39" s="8"/>
      <c r="AH39" s="6">
        <f t="shared" si="3"/>
        <v>0</v>
      </c>
      <c r="AI39" s="42" t="e">
        <f t="shared" si="4"/>
        <v>#DIV/0!</v>
      </c>
      <c r="AJ39" s="267"/>
    </row>
    <row r="40" spans="1:36" ht="12.85" customHeight="1">
      <c r="A40" s="553" t="s">
        <v>148</v>
      </c>
      <c r="B40" s="554"/>
      <c r="C40" s="555"/>
      <c r="D40" s="6">
        <f t="shared" ref="D40:AF40" si="5">SUM(D34:D39)</f>
        <v>0</v>
      </c>
      <c r="E40" s="6">
        <f t="shared" si="5"/>
        <v>0</v>
      </c>
      <c r="F40" s="6">
        <f t="shared" si="5"/>
        <v>0</v>
      </c>
      <c r="G40" s="6">
        <f t="shared" si="5"/>
        <v>0</v>
      </c>
      <c r="H40" s="6">
        <f t="shared" si="5"/>
        <v>0</v>
      </c>
      <c r="I40" s="18">
        <f t="shared" si="5"/>
        <v>0</v>
      </c>
      <c r="J40" s="18">
        <f t="shared" si="5"/>
        <v>0</v>
      </c>
      <c r="K40" s="6">
        <f t="shared" si="5"/>
        <v>0</v>
      </c>
      <c r="L40" s="6">
        <f t="shared" si="5"/>
        <v>0</v>
      </c>
      <c r="M40" s="6">
        <f t="shared" si="5"/>
        <v>0</v>
      </c>
      <c r="N40" s="6">
        <f t="shared" si="5"/>
        <v>0</v>
      </c>
      <c r="O40" s="6">
        <f t="shared" si="5"/>
        <v>0</v>
      </c>
      <c r="P40" s="18">
        <f t="shared" si="5"/>
        <v>0</v>
      </c>
      <c r="Q40" s="18">
        <f t="shared" si="5"/>
        <v>0</v>
      </c>
      <c r="R40" s="6">
        <f t="shared" si="5"/>
        <v>0</v>
      </c>
      <c r="S40" s="6">
        <f t="shared" si="5"/>
        <v>0</v>
      </c>
      <c r="T40" s="6">
        <f t="shared" si="5"/>
        <v>0</v>
      </c>
      <c r="U40" s="6">
        <f t="shared" si="5"/>
        <v>0</v>
      </c>
      <c r="V40" s="6">
        <f t="shared" si="5"/>
        <v>0</v>
      </c>
      <c r="W40" s="18">
        <f t="shared" si="5"/>
        <v>0</v>
      </c>
      <c r="X40" s="18">
        <f t="shared" si="5"/>
        <v>0</v>
      </c>
      <c r="Y40" s="6">
        <f t="shared" si="5"/>
        <v>0</v>
      </c>
      <c r="Z40" s="6">
        <f t="shared" si="5"/>
        <v>0</v>
      </c>
      <c r="AA40" s="6">
        <f t="shared" si="5"/>
        <v>0</v>
      </c>
      <c r="AB40" s="6">
        <f t="shared" si="5"/>
        <v>0</v>
      </c>
      <c r="AC40" s="6">
        <f t="shared" si="5"/>
        <v>0</v>
      </c>
      <c r="AD40" s="18">
        <f t="shared" si="5"/>
        <v>0</v>
      </c>
      <c r="AE40" s="18">
        <f t="shared" si="5"/>
        <v>0</v>
      </c>
      <c r="AF40" s="6">
        <f t="shared" si="5"/>
        <v>0</v>
      </c>
      <c r="AG40" s="6">
        <f t="shared" ref="AG40" si="6">SUM(AG34:AG39)</f>
        <v>0</v>
      </c>
      <c r="AH40" s="6">
        <f t="shared" si="3"/>
        <v>0</v>
      </c>
      <c r="AI40" s="42" t="e">
        <f>AH40/$AH$48</f>
        <v>#DIV/0!</v>
      </c>
      <c r="AJ40" s="266"/>
    </row>
    <row r="41" spans="1:36" ht="12.85" customHeight="1">
      <c r="A41" s="37" t="s">
        <v>18</v>
      </c>
      <c r="B41" s="38"/>
      <c r="C41" s="38"/>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40"/>
      <c r="AI41" s="40"/>
      <c r="AJ41" s="268"/>
    </row>
    <row r="42" spans="1:36" ht="12.85" customHeight="1">
      <c r="A42" s="5" t="s">
        <v>19</v>
      </c>
      <c r="B42" s="5"/>
      <c r="C42" s="5"/>
      <c r="D42" s="8"/>
      <c r="E42" s="8"/>
      <c r="F42" s="8"/>
      <c r="G42" s="8"/>
      <c r="H42" s="8"/>
      <c r="I42" s="19"/>
      <c r="J42" s="19"/>
      <c r="K42" s="8"/>
      <c r="L42" s="8"/>
      <c r="M42" s="8"/>
      <c r="N42" s="8"/>
      <c r="O42" s="8"/>
      <c r="P42" s="19"/>
      <c r="Q42" s="19"/>
      <c r="R42" s="8"/>
      <c r="S42" s="8"/>
      <c r="T42" s="8"/>
      <c r="U42" s="8"/>
      <c r="V42" s="8"/>
      <c r="W42" s="19"/>
      <c r="X42" s="19"/>
      <c r="Y42" s="8"/>
      <c r="Z42" s="8"/>
      <c r="AA42" s="8"/>
      <c r="AB42" s="8"/>
      <c r="AC42" s="8"/>
      <c r="AD42" s="19"/>
      <c r="AE42" s="19"/>
      <c r="AF42" s="8"/>
      <c r="AG42" s="8"/>
      <c r="AH42" s="6">
        <f>SUM(D42:AG42)</f>
        <v>0</v>
      </c>
      <c r="AI42" s="6"/>
      <c r="AJ42" s="267"/>
    </row>
    <row r="43" spans="1:36">
      <c r="A43" s="5" t="s">
        <v>20</v>
      </c>
      <c r="B43" s="5"/>
      <c r="C43" s="5"/>
      <c r="D43" s="8"/>
      <c r="E43" s="8"/>
      <c r="F43" s="8"/>
      <c r="G43" s="8"/>
      <c r="H43" s="8"/>
      <c r="I43" s="19"/>
      <c r="J43" s="19"/>
      <c r="K43" s="8"/>
      <c r="L43" s="8"/>
      <c r="M43" s="8"/>
      <c r="N43" s="8"/>
      <c r="O43" s="8"/>
      <c r="P43" s="19"/>
      <c r="Q43" s="19"/>
      <c r="R43" s="8"/>
      <c r="S43" s="8"/>
      <c r="T43" s="8"/>
      <c r="U43" s="8"/>
      <c r="V43" s="8"/>
      <c r="W43" s="19"/>
      <c r="X43" s="19"/>
      <c r="Y43" s="8"/>
      <c r="Z43" s="8"/>
      <c r="AA43" s="8"/>
      <c r="AB43" s="8"/>
      <c r="AC43" s="8"/>
      <c r="AD43" s="19"/>
      <c r="AE43" s="19"/>
      <c r="AF43" s="8"/>
      <c r="AG43" s="8"/>
      <c r="AH43" s="6">
        <f>SUM(D43:AG43)</f>
        <v>0</v>
      </c>
      <c r="AI43" s="6"/>
      <c r="AJ43" s="267"/>
    </row>
    <row r="44" spans="1:36">
      <c r="A44" s="5" t="s">
        <v>36</v>
      </c>
      <c r="B44" s="5"/>
      <c r="C44" s="5"/>
      <c r="D44" s="8"/>
      <c r="E44" s="8"/>
      <c r="F44" s="8"/>
      <c r="G44" s="8"/>
      <c r="H44" s="8"/>
      <c r="I44" s="19"/>
      <c r="J44" s="19"/>
      <c r="K44" s="8"/>
      <c r="L44" s="8"/>
      <c r="M44" s="8"/>
      <c r="N44" s="8"/>
      <c r="O44" s="8"/>
      <c r="P44" s="19"/>
      <c r="Q44" s="19"/>
      <c r="R44" s="8"/>
      <c r="S44" s="8"/>
      <c r="T44" s="8"/>
      <c r="U44" s="8"/>
      <c r="V44" s="8"/>
      <c r="W44" s="19"/>
      <c r="X44" s="19"/>
      <c r="Y44" s="8"/>
      <c r="Z44" s="8"/>
      <c r="AA44" s="8"/>
      <c r="AB44" s="8"/>
      <c r="AC44" s="8"/>
      <c r="AD44" s="19"/>
      <c r="AE44" s="19"/>
      <c r="AF44" s="8"/>
      <c r="AG44" s="8"/>
      <c r="AH44" s="6">
        <f>SUM(D44:AG44)</f>
        <v>0</v>
      </c>
      <c r="AI44" s="6"/>
      <c r="AJ44" s="267"/>
    </row>
    <row r="45" spans="1:36">
      <c r="A45" s="5" t="s">
        <v>21</v>
      </c>
      <c r="B45" s="5"/>
      <c r="C45" s="5"/>
      <c r="D45" s="8"/>
      <c r="E45" s="8"/>
      <c r="F45" s="8"/>
      <c r="G45" s="8"/>
      <c r="H45" s="8"/>
      <c r="I45" s="19"/>
      <c r="J45" s="19"/>
      <c r="K45" s="8"/>
      <c r="L45" s="8"/>
      <c r="M45" s="8"/>
      <c r="N45" s="8"/>
      <c r="O45" s="8"/>
      <c r="P45" s="19"/>
      <c r="Q45" s="19"/>
      <c r="R45" s="8"/>
      <c r="S45" s="8"/>
      <c r="T45" s="8"/>
      <c r="U45" s="8"/>
      <c r="V45" s="8"/>
      <c r="W45" s="19"/>
      <c r="X45" s="19"/>
      <c r="Y45" s="8"/>
      <c r="Z45" s="8"/>
      <c r="AA45" s="8"/>
      <c r="AB45" s="8"/>
      <c r="AC45" s="8"/>
      <c r="AD45" s="19"/>
      <c r="AE45" s="19"/>
      <c r="AF45" s="8"/>
      <c r="AG45" s="8"/>
      <c r="AH45" s="6">
        <f t="shared" ref="AH45" si="7">SUM(D45:AG45)</f>
        <v>0</v>
      </c>
      <c r="AI45" s="6"/>
      <c r="AJ45" s="267"/>
    </row>
    <row r="46" spans="1:36">
      <c r="A46" s="553" t="s">
        <v>149</v>
      </c>
      <c r="B46" s="556"/>
      <c r="C46" s="557"/>
      <c r="D46" s="6">
        <f t="shared" ref="D46:AF46" si="8">SUM(D42:D45)</f>
        <v>0</v>
      </c>
      <c r="E46" s="6">
        <f t="shared" si="8"/>
        <v>0</v>
      </c>
      <c r="F46" s="6">
        <f t="shared" si="8"/>
        <v>0</v>
      </c>
      <c r="G46" s="6">
        <f t="shared" si="8"/>
        <v>0</v>
      </c>
      <c r="H46" s="6">
        <f t="shared" si="8"/>
        <v>0</v>
      </c>
      <c r="I46" s="18">
        <f t="shared" si="8"/>
        <v>0</v>
      </c>
      <c r="J46" s="18">
        <f t="shared" si="8"/>
        <v>0</v>
      </c>
      <c r="K46" s="6">
        <f t="shared" si="8"/>
        <v>0</v>
      </c>
      <c r="L46" s="6">
        <f t="shared" si="8"/>
        <v>0</v>
      </c>
      <c r="M46" s="6">
        <f t="shared" si="8"/>
        <v>0</v>
      </c>
      <c r="N46" s="6">
        <f t="shared" si="8"/>
        <v>0</v>
      </c>
      <c r="O46" s="6">
        <f t="shared" si="8"/>
        <v>0</v>
      </c>
      <c r="P46" s="18">
        <f t="shared" si="8"/>
        <v>0</v>
      </c>
      <c r="Q46" s="18">
        <f t="shared" si="8"/>
        <v>0</v>
      </c>
      <c r="R46" s="6">
        <f t="shared" si="8"/>
        <v>0</v>
      </c>
      <c r="S46" s="6">
        <f t="shared" si="8"/>
        <v>0</v>
      </c>
      <c r="T46" s="6">
        <f t="shared" si="8"/>
        <v>0</v>
      </c>
      <c r="U46" s="6">
        <f t="shared" si="8"/>
        <v>0</v>
      </c>
      <c r="V46" s="6">
        <f t="shared" si="8"/>
        <v>0</v>
      </c>
      <c r="W46" s="18">
        <f t="shared" si="8"/>
        <v>0</v>
      </c>
      <c r="X46" s="18">
        <f t="shared" si="8"/>
        <v>0</v>
      </c>
      <c r="Y46" s="6">
        <f t="shared" si="8"/>
        <v>0</v>
      </c>
      <c r="Z46" s="6">
        <f t="shared" si="8"/>
        <v>0</v>
      </c>
      <c r="AA46" s="6">
        <f>SUM(AA42:AA45)</f>
        <v>0</v>
      </c>
      <c r="AB46" s="6">
        <f t="shared" ref="AB46" si="9">SUM(AB42:AB45)</f>
        <v>0</v>
      </c>
      <c r="AC46" s="6">
        <f>SUM(AC42:AC45)</f>
        <v>0</v>
      </c>
      <c r="AD46" s="18">
        <f t="shared" si="8"/>
        <v>0</v>
      </c>
      <c r="AE46" s="18">
        <f t="shared" si="8"/>
        <v>0</v>
      </c>
      <c r="AF46" s="6">
        <f t="shared" si="8"/>
        <v>0</v>
      </c>
      <c r="AG46" s="6">
        <f t="shared" ref="AG46" si="10">SUM(AG42:AG45)</f>
        <v>0</v>
      </c>
      <c r="AH46" s="6">
        <f>SUM(D46:AG46)</f>
        <v>0</v>
      </c>
      <c r="AI46" s="6"/>
      <c r="AJ46" s="7"/>
    </row>
    <row r="47" spans="1:36">
      <c r="A47" s="249"/>
      <c r="B47" s="250"/>
      <c r="C47" s="250"/>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258"/>
      <c r="AJ47" s="259"/>
    </row>
    <row r="48" spans="1:36">
      <c r="A48" s="553" t="s">
        <v>150</v>
      </c>
      <c r="B48" s="556"/>
      <c r="C48" s="557"/>
      <c r="D48" s="6">
        <f t="shared" ref="D48:AF48" si="11">D32+D40</f>
        <v>0</v>
      </c>
      <c r="E48" s="6">
        <f t="shared" si="11"/>
        <v>0</v>
      </c>
      <c r="F48" s="6">
        <f t="shared" si="11"/>
        <v>0</v>
      </c>
      <c r="G48" s="6">
        <f t="shared" si="11"/>
        <v>0</v>
      </c>
      <c r="H48" s="6">
        <f t="shared" si="11"/>
        <v>0</v>
      </c>
      <c r="I48" s="18">
        <f t="shared" si="11"/>
        <v>0</v>
      </c>
      <c r="J48" s="18">
        <f t="shared" si="11"/>
        <v>0</v>
      </c>
      <c r="K48" s="6">
        <f t="shared" si="11"/>
        <v>0</v>
      </c>
      <c r="L48" s="6">
        <f t="shared" si="11"/>
        <v>0</v>
      </c>
      <c r="M48" s="6">
        <f t="shared" si="11"/>
        <v>0</v>
      </c>
      <c r="N48" s="6">
        <f t="shared" si="11"/>
        <v>0</v>
      </c>
      <c r="O48" s="6">
        <f t="shared" si="11"/>
        <v>0</v>
      </c>
      <c r="P48" s="18">
        <f t="shared" si="11"/>
        <v>0</v>
      </c>
      <c r="Q48" s="18">
        <f t="shared" si="11"/>
        <v>0</v>
      </c>
      <c r="R48" s="6">
        <f t="shared" si="11"/>
        <v>0</v>
      </c>
      <c r="S48" s="6">
        <f t="shared" si="11"/>
        <v>0</v>
      </c>
      <c r="T48" s="6">
        <f t="shared" si="11"/>
        <v>0</v>
      </c>
      <c r="U48" s="6">
        <f t="shared" si="11"/>
        <v>0</v>
      </c>
      <c r="V48" s="6">
        <f t="shared" si="11"/>
        <v>0</v>
      </c>
      <c r="W48" s="18">
        <f t="shared" si="11"/>
        <v>0</v>
      </c>
      <c r="X48" s="18">
        <f t="shared" si="11"/>
        <v>0</v>
      </c>
      <c r="Y48" s="6">
        <f t="shared" si="11"/>
        <v>0</v>
      </c>
      <c r="Z48" s="6">
        <f t="shared" si="11"/>
        <v>0</v>
      </c>
      <c r="AA48" s="6">
        <f t="shared" si="11"/>
        <v>0</v>
      </c>
      <c r="AB48" s="6">
        <f t="shared" ref="AB48:AC48" si="12">AB32+AB40</f>
        <v>0</v>
      </c>
      <c r="AC48" s="6">
        <f t="shared" si="12"/>
        <v>0</v>
      </c>
      <c r="AD48" s="18">
        <f t="shared" si="11"/>
        <v>0</v>
      </c>
      <c r="AE48" s="18">
        <f t="shared" si="11"/>
        <v>0</v>
      </c>
      <c r="AF48" s="6">
        <f t="shared" si="11"/>
        <v>0</v>
      </c>
      <c r="AG48" s="6">
        <f t="shared" ref="AG48" si="13">AG32+AG40</f>
        <v>0</v>
      </c>
      <c r="AH48" s="9">
        <f>AH32+AH40</f>
        <v>0</v>
      </c>
      <c r="AI48" s="30"/>
      <c r="AJ48" s="260"/>
    </row>
    <row r="49" spans="1:36">
      <c r="A49" s="161"/>
      <c r="B49" s="252"/>
      <c r="C49" s="252"/>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257"/>
      <c r="AI49" s="29"/>
      <c r="AJ49" s="260"/>
    </row>
    <row r="50" spans="1:36">
      <c r="A50" s="553" t="s">
        <v>151</v>
      </c>
      <c r="B50" s="556"/>
      <c r="C50" s="557"/>
      <c r="D50" s="10">
        <f t="shared" ref="D50:AF50" si="14">D32+D40+D46</f>
        <v>0</v>
      </c>
      <c r="E50" s="10">
        <f t="shared" si="14"/>
        <v>0</v>
      </c>
      <c r="F50" s="10">
        <f t="shared" si="14"/>
        <v>0</v>
      </c>
      <c r="G50" s="10">
        <f t="shared" si="14"/>
        <v>0</v>
      </c>
      <c r="H50" s="10">
        <f t="shared" si="14"/>
        <v>0</v>
      </c>
      <c r="I50" s="18">
        <f t="shared" si="14"/>
        <v>0</v>
      </c>
      <c r="J50" s="18">
        <f t="shared" si="14"/>
        <v>0</v>
      </c>
      <c r="K50" s="10">
        <f t="shared" si="14"/>
        <v>0</v>
      </c>
      <c r="L50" s="10">
        <f t="shared" si="14"/>
        <v>0</v>
      </c>
      <c r="M50" s="10">
        <f t="shared" si="14"/>
        <v>0</v>
      </c>
      <c r="N50" s="10">
        <f t="shared" si="14"/>
        <v>0</v>
      </c>
      <c r="O50" s="10">
        <f t="shared" si="14"/>
        <v>0</v>
      </c>
      <c r="P50" s="18">
        <f t="shared" si="14"/>
        <v>0</v>
      </c>
      <c r="Q50" s="18">
        <f t="shared" si="14"/>
        <v>0</v>
      </c>
      <c r="R50" s="10">
        <f t="shared" si="14"/>
        <v>0</v>
      </c>
      <c r="S50" s="10">
        <f t="shared" si="14"/>
        <v>0</v>
      </c>
      <c r="T50" s="10">
        <f t="shared" si="14"/>
        <v>0</v>
      </c>
      <c r="U50" s="10">
        <f t="shared" si="14"/>
        <v>0</v>
      </c>
      <c r="V50" s="10">
        <f t="shared" si="14"/>
        <v>0</v>
      </c>
      <c r="W50" s="18">
        <f t="shared" si="14"/>
        <v>0</v>
      </c>
      <c r="X50" s="18">
        <f t="shared" si="14"/>
        <v>0</v>
      </c>
      <c r="Y50" s="10">
        <f t="shared" si="14"/>
        <v>0</v>
      </c>
      <c r="Z50" s="10">
        <f t="shared" si="14"/>
        <v>0</v>
      </c>
      <c r="AA50" s="10">
        <f t="shared" si="14"/>
        <v>0</v>
      </c>
      <c r="AB50" s="10">
        <f t="shared" ref="AB50:AC50" si="15">AB32+AB40+AB46</f>
        <v>0</v>
      </c>
      <c r="AC50" s="10">
        <f t="shared" si="15"/>
        <v>0</v>
      </c>
      <c r="AD50" s="18">
        <f t="shared" si="14"/>
        <v>0</v>
      </c>
      <c r="AE50" s="18">
        <f t="shared" si="14"/>
        <v>0</v>
      </c>
      <c r="AF50" s="10">
        <f t="shared" si="14"/>
        <v>0</v>
      </c>
      <c r="AG50" s="10">
        <f t="shared" ref="AG50" si="16">AG32+AG40+AG46</f>
        <v>0</v>
      </c>
      <c r="AH50" s="6">
        <f>AH46+AH48</f>
        <v>0</v>
      </c>
      <c r="AI50" s="261"/>
      <c r="AJ50" s="16"/>
    </row>
    <row r="53" spans="1:36">
      <c r="B53" s="55" t="s">
        <v>22</v>
      </c>
      <c r="C53" s="56"/>
      <c r="D53" s="57"/>
      <c r="E53" s="57"/>
      <c r="F53" s="57"/>
      <c r="G53" s="58"/>
      <c r="I53" s="55" t="s">
        <v>23</v>
      </c>
      <c r="J53" s="57"/>
      <c r="K53" s="57"/>
      <c r="L53" s="57"/>
      <c r="M53" s="57"/>
      <c r="N53" s="57"/>
      <c r="O53" s="57"/>
      <c r="P53" s="57"/>
      <c r="Q53" s="57"/>
      <c r="R53" s="57"/>
      <c r="S53" s="57"/>
      <c r="T53" s="57"/>
      <c r="U53" s="58"/>
      <c r="Y53" s="20" t="s">
        <v>71</v>
      </c>
      <c r="Z53" s="12"/>
      <c r="AA53" s="12"/>
      <c r="AB53" s="12"/>
      <c r="AC53" s="12"/>
      <c r="AD53" s="12"/>
      <c r="AF53" s="20"/>
      <c r="AG53" s="12"/>
      <c r="AH53" s="12"/>
      <c r="AI53" s="12"/>
      <c r="AJ53" s="13"/>
    </row>
    <row r="54" spans="1:36">
      <c r="B54" s="234"/>
      <c r="C54" s="162"/>
      <c r="D54" s="162"/>
      <c r="E54" s="162"/>
      <c r="F54" s="162"/>
      <c r="G54" s="59"/>
      <c r="I54" s="241"/>
      <c r="J54" s="242"/>
      <c r="K54" s="242"/>
      <c r="L54" s="242"/>
      <c r="M54" s="242"/>
      <c r="N54" s="242"/>
      <c r="O54" s="242"/>
      <c r="P54" s="242"/>
      <c r="Q54" s="242"/>
      <c r="R54" s="242"/>
      <c r="S54" s="242"/>
      <c r="T54" s="242"/>
      <c r="U54" s="59"/>
      <c r="Y54" s="13"/>
      <c r="AF54" s="13"/>
      <c r="AI54" s="29" t="s">
        <v>37</v>
      </c>
      <c r="AJ54" s="30"/>
    </row>
    <row r="55" spans="1:36">
      <c r="B55" s="234"/>
      <c r="C55" s="162"/>
      <c r="D55" s="162"/>
      <c r="E55" s="162"/>
      <c r="F55" s="162"/>
      <c r="G55" s="59"/>
      <c r="I55" s="241"/>
      <c r="J55" s="242"/>
      <c r="K55" s="242"/>
      <c r="L55" s="242"/>
      <c r="M55" s="242"/>
      <c r="N55" s="242"/>
      <c r="O55" s="242"/>
      <c r="P55" s="242"/>
      <c r="Q55" s="242"/>
      <c r="R55" s="242"/>
      <c r="S55" s="242"/>
      <c r="T55" s="242"/>
      <c r="U55" s="59"/>
      <c r="Y55" s="43" t="s">
        <v>38</v>
      </c>
      <c r="AF55" s="43"/>
      <c r="AH55" s="263">
        <f>AH48</f>
        <v>0</v>
      </c>
      <c r="AI55" s="229" t="e">
        <f>AH55/AH48</f>
        <v>#DIV/0!</v>
      </c>
      <c r="AJ55" s="231"/>
    </row>
    <row r="56" spans="1:36">
      <c r="B56" s="234"/>
      <c r="C56" s="162"/>
      <c r="D56" s="162"/>
      <c r="E56" s="162"/>
      <c r="F56" s="162"/>
      <c r="G56" s="59"/>
      <c r="I56" s="241"/>
      <c r="J56" s="242"/>
      <c r="K56" s="242"/>
      <c r="L56" s="242"/>
      <c r="M56" s="242"/>
      <c r="N56" s="242"/>
      <c r="O56" s="242"/>
      <c r="P56" s="242"/>
      <c r="Q56" s="242"/>
      <c r="R56" s="242"/>
      <c r="S56" s="242"/>
      <c r="T56" s="242"/>
      <c r="U56" s="59"/>
      <c r="Y56" s="13"/>
      <c r="AF56" s="13"/>
      <c r="AH56" s="263"/>
      <c r="AI56" s="165"/>
      <c r="AJ56" s="13"/>
    </row>
    <row r="57" spans="1:36">
      <c r="B57" s="234"/>
      <c r="C57" s="162"/>
      <c r="D57" s="162"/>
      <c r="E57" s="162"/>
      <c r="F57" s="162"/>
      <c r="G57" s="59"/>
      <c r="I57" s="243"/>
      <c r="J57" s="244"/>
      <c r="K57" s="244"/>
      <c r="L57" s="244"/>
      <c r="M57" s="244"/>
      <c r="N57" s="244"/>
      <c r="O57" s="244"/>
      <c r="P57" s="244"/>
      <c r="Q57" s="244"/>
      <c r="R57" s="244"/>
      <c r="S57" s="244"/>
      <c r="T57" s="244"/>
      <c r="U57" s="59"/>
      <c r="Y57" s="163" t="str">
        <f>$A$16</f>
        <v>EU Projects</v>
      </c>
      <c r="AD57" s="164"/>
      <c r="AF57" s="163"/>
      <c r="AH57" s="264">
        <f>AH32</f>
        <v>0</v>
      </c>
      <c r="AI57" s="165" t="e">
        <f>AH57/AH55</f>
        <v>#DIV/0!</v>
      </c>
      <c r="AJ57" s="13"/>
    </row>
    <row r="58" spans="1:36">
      <c r="B58" s="248" t="str">
        <f>C4</f>
        <v>&lt;input name in Jan tab only&gt;</v>
      </c>
      <c r="C58" s="57"/>
      <c r="D58" s="57"/>
      <c r="E58" s="57"/>
      <c r="F58" s="57"/>
      <c r="G58" s="59"/>
      <c r="I58" s="248" t="str">
        <f>'Jan25'!J58</f>
        <v>&lt;input approver's name here in Jan tab only&gt;</v>
      </c>
      <c r="J58" s="254"/>
      <c r="K58" s="254"/>
      <c r="L58" s="254"/>
      <c r="M58" s="254"/>
      <c r="N58" s="254"/>
      <c r="O58" s="254"/>
      <c r="P58" s="254"/>
      <c r="Q58" s="254"/>
      <c r="R58" s="254"/>
      <c r="S58" s="254"/>
      <c r="T58" s="254"/>
      <c r="U58" s="59"/>
      <c r="Y58" s="163" t="str">
        <f>$A$33</f>
        <v>Internal and National Projects</v>
      </c>
      <c r="AF58" s="163"/>
      <c r="AH58" s="265">
        <f>AH40</f>
        <v>0</v>
      </c>
      <c r="AI58" s="230" t="e">
        <f>AH58/AH55</f>
        <v>#DIV/0!</v>
      </c>
      <c r="AJ58" s="232"/>
    </row>
    <row r="59" spans="1:36">
      <c r="B59" s="236"/>
      <c r="C59" s="162"/>
      <c r="D59" s="162"/>
      <c r="E59" s="162"/>
      <c r="F59" s="162"/>
      <c r="G59" s="59"/>
      <c r="I59" s="236"/>
      <c r="J59" s="235"/>
      <c r="K59" s="235"/>
      <c r="L59" s="235"/>
      <c r="M59" s="235"/>
      <c r="N59" s="235"/>
      <c r="O59" s="235"/>
      <c r="P59" s="235"/>
      <c r="Q59" s="235"/>
      <c r="R59" s="235"/>
      <c r="S59" s="235"/>
      <c r="T59" s="235"/>
      <c r="U59" s="59"/>
      <c r="Y59" s="13"/>
      <c r="AF59" s="13"/>
      <c r="AH59" s="264">
        <f>AH57+AH58</f>
        <v>0</v>
      </c>
      <c r="AI59" s="165" t="e">
        <f>AI57+AI58</f>
        <v>#DIV/0!</v>
      </c>
      <c r="AJ59" s="13"/>
    </row>
    <row r="60" spans="1:36">
      <c r="B60" s="233" t="s">
        <v>64</v>
      </c>
      <c r="C60" s="237"/>
      <c r="D60" s="237"/>
      <c r="E60" s="237"/>
      <c r="F60" s="237"/>
      <c r="G60" s="239"/>
      <c r="I60" s="233" t="s">
        <v>64</v>
      </c>
      <c r="J60" s="237"/>
      <c r="K60" s="237"/>
      <c r="L60" s="237"/>
      <c r="M60" s="237"/>
      <c r="N60" s="237"/>
      <c r="O60" s="237"/>
      <c r="P60" s="237"/>
      <c r="Q60" s="237"/>
      <c r="R60" s="162"/>
      <c r="S60" s="162"/>
      <c r="T60" s="162"/>
      <c r="U60" s="59"/>
      <c r="Y60" s="21"/>
      <c r="Z60" s="15"/>
      <c r="AA60" s="15"/>
      <c r="AB60" s="15"/>
      <c r="AC60" s="15"/>
      <c r="AD60" s="15"/>
      <c r="AF60" s="21"/>
      <c r="AG60" s="15"/>
      <c r="AH60" s="15"/>
      <c r="AI60" s="15"/>
      <c r="AJ60" s="13"/>
    </row>
    <row r="61" spans="1:36">
      <c r="B61" s="240"/>
      <c r="C61" s="238"/>
      <c r="D61" s="237"/>
      <c r="E61" s="237"/>
      <c r="F61" s="237"/>
      <c r="G61" s="239"/>
      <c r="I61" s="240"/>
      <c r="J61" s="245"/>
      <c r="K61" s="245"/>
      <c r="L61" s="245"/>
      <c r="M61" s="245"/>
      <c r="N61" s="245"/>
      <c r="O61" s="245"/>
      <c r="P61" s="245"/>
      <c r="Q61" s="245"/>
      <c r="R61" s="162"/>
      <c r="S61" s="162"/>
      <c r="T61" s="162"/>
      <c r="U61" s="59"/>
    </row>
    <row r="62" spans="1:36">
      <c r="B62" s="61"/>
      <c r="C62" s="62"/>
      <c r="D62" s="60"/>
      <c r="E62" s="60"/>
      <c r="F62" s="60"/>
      <c r="G62" s="63"/>
      <c r="I62" s="61"/>
      <c r="J62" s="60"/>
      <c r="K62" s="60"/>
      <c r="L62" s="60"/>
      <c r="M62" s="60"/>
      <c r="N62" s="60"/>
      <c r="O62" s="60"/>
      <c r="P62" s="60"/>
      <c r="Q62" s="60"/>
      <c r="R62" s="60"/>
      <c r="S62" s="60"/>
      <c r="T62" s="60"/>
      <c r="U62" s="63"/>
    </row>
    <row r="63" spans="1:36">
      <c r="A63" s="25"/>
      <c r="B63" s="25"/>
      <c r="C63" s="25"/>
      <c r="I63" s="25"/>
    </row>
    <row r="64" spans="1:36">
      <c r="B64" s="166" t="s">
        <v>108</v>
      </c>
      <c r="C64" s="25"/>
      <c r="H64" s="550" t="s">
        <v>61</v>
      </c>
      <c r="I64" s="550"/>
      <c r="J64" s="157" t="s">
        <v>65</v>
      </c>
    </row>
    <row r="65" spans="2:10">
      <c r="B65" s="157" t="s">
        <v>145</v>
      </c>
      <c r="J65" s="157" t="s">
        <v>146</v>
      </c>
    </row>
    <row r="66" spans="2:10">
      <c r="B66" s="157"/>
    </row>
    <row r="67" spans="2:10">
      <c r="J67" s="157" t="s">
        <v>143</v>
      </c>
    </row>
    <row r="68" spans="2:10">
      <c r="J68" s="157" t="s">
        <v>144</v>
      </c>
    </row>
  </sheetData>
  <protectedRanges>
    <protectedRange sqref="C9" name="Range1_2"/>
    <protectedRange sqref="C4:C6" name="Range1_1_1"/>
    <protectedRange sqref="A53:A62" name="Range9_1_1_1"/>
    <protectedRange sqref="A53:A62" name="Range8_1_1_1"/>
    <protectedRange sqref="AJ17:AJ31" name="Range4"/>
    <protectedRange sqref="AJ34:AJ39" name="Range6"/>
    <protectedRange sqref="AJ42:AJ45" name="Range8"/>
  </protectedRanges>
  <mergeCells count="13">
    <mergeCell ref="A9:B9"/>
    <mergeCell ref="A4:B4"/>
    <mergeCell ref="A6:B6"/>
    <mergeCell ref="A7:B7"/>
    <mergeCell ref="C4:G4"/>
    <mergeCell ref="C5:G5"/>
    <mergeCell ref="C6:G6"/>
    <mergeCell ref="A32:C32"/>
    <mergeCell ref="A46:C46"/>
    <mergeCell ref="A48:C48"/>
    <mergeCell ref="A50:C50"/>
    <mergeCell ref="H64:I64"/>
    <mergeCell ref="A40:C40"/>
  </mergeCells>
  <phoneticPr fontId="0" type="noConversion"/>
  <dataValidations count="2">
    <dataValidation allowBlank="1" showInputMessage="1" showErrorMessage="1" prompt="Please complete these cells on Jan13 sheet - please refer to Guidance for further detail" sqref="C17:C31" xr:uid="{00000000-0002-0000-0900-000000000000}"/>
    <dataValidation allowBlank="1" showErrorMessage="1" sqref="A17:B31" xr:uid="{37F708C8-2E11-4B87-A132-BD5A6F19EF61}"/>
  </dataValidations>
  <pageMargins left="0.19685039370078741" right="0.19685039370078741" top="0.19685039370078741" bottom="0.19685039370078741" header="0.51181102362204722" footer="0.51181102362204722"/>
  <pageSetup paperSize="9" scale="57" orientation="landscape" r:id="rId1"/>
  <extLst>
    <ext xmlns:x14="http://schemas.microsoft.com/office/spreadsheetml/2009/9/main" uri="{CCE6A557-97BC-4b89-ADB6-D9C93CAAB3DF}">
      <x14:dataValidations xmlns:xm="http://schemas.microsoft.com/office/excel/2006/main" count="1">
        <x14:dataValidation type="list" showErrorMessage="1" xr:uid="{9AE1E92F-FADC-4D96-AFDB-98250707D495}">
          <x14:formula1>
            <xm:f>'Dropdown Options'!$B$2:$B$8</xm:f>
          </x14:formula1>
          <xm:sqref>C6:G6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68"/>
  <sheetViews>
    <sheetView zoomScale="70" zoomScaleNormal="70" workbookViewId="0">
      <pane xSplit="3" ySplit="16" topLeftCell="D17" activePane="bottomRight" state="frozen"/>
      <selection activeCell="A34" sqref="A34:A39"/>
      <selection pane="topRight" activeCell="A34" sqref="A34:A39"/>
      <selection pane="bottomLeft" activeCell="A34" sqref="A34:A39"/>
      <selection pane="bottomRight" activeCell="N15" sqref="N15:O50"/>
    </sheetView>
  </sheetViews>
  <sheetFormatPr defaultColWidth="11.375" defaultRowHeight="12.85"/>
  <cols>
    <col min="1" max="2" width="29.75" customWidth="1"/>
    <col min="3" max="3" width="11.375" bestFit="1" customWidth="1"/>
    <col min="4" max="34" width="5" customWidth="1"/>
    <col min="35" max="35" width="8.375" bestFit="1" customWidth="1"/>
    <col min="36" max="36" width="8.875" bestFit="1" customWidth="1"/>
    <col min="37" max="37" width="16.375" customWidth="1"/>
  </cols>
  <sheetData>
    <row r="1" spans="1:37" ht="11.95" customHeight="1"/>
    <row r="2" spans="1:37" ht="31.55" customHeight="1">
      <c r="A2" s="2" t="s">
        <v>0</v>
      </c>
      <c r="B2" s="68" t="s">
        <v>72</v>
      </c>
    </row>
    <row r="3" spans="1:37" ht="11.95" customHeight="1">
      <c r="I3" s="4"/>
      <c r="J3" s="4"/>
      <c r="K3" s="4"/>
      <c r="L3" s="4"/>
    </row>
    <row r="4" spans="1:37" ht="17.850000000000001">
      <c r="A4" s="570" t="s">
        <v>2</v>
      </c>
      <c r="B4" s="571"/>
      <c r="C4" s="572" t="str">
        <f>'Jan25'!C4</f>
        <v>&lt;input name in Jan tab only&gt;</v>
      </c>
      <c r="D4" s="573"/>
      <c r="E4" s="573"/>
      <c r="F4" s="573"/>
      <c r="G4" s="574"/>
      <c r="I4" s="4"/>
      <c r="J4" s="4"/>
      <c r="K4" s="4"/>
      <c r="L4" s="4"/>
    </row>
    <row r="5" spans="1:37" ht="17.850000000000001">
      <c r="A5" s="220" t="s">
        <v>112</v>
      </c>
      <c r="B5" s="226"/>
      <c r="C5" s="572" t="str">
        <f>'Jan25'!C5</f>
        <v>&lt;input personnel no. in Jan tab only&gt;</v>
      </c>
      <c r="D5" s="573"/>
      <c r="E5" s="573"/>
      <c r="F5" s="573"/>
      <c r="G5" s="574"/>
      <c r="I5" s="4"/>
      <c r="J5" s="4"/>
      <c r="K5" s="4"/>
      <c r="L5" s="4"/>
    </row>
    <row r="6" spans="1:37" ht="17.850000000000001">
      <c r="A6" s="570" t="s">
        <v>59</v>
      </c>
      <c r="B6" s="571"/>
      <c r="C6" s="575" t="str">
        <f>'Jan25'!C6</f>
        <v>&lt;select from list in Jan tab only&gt;</v>
      </c>
      <c r="D6" s="576"/>
      <c r="E6" s="576"/>
      <c r="F6" s="576"/>
      <c r="G6" s="577"/>
      <c r="I6" s="4"/>
      <c r="J6" s="4"/>
      <c r="K6" s="4"/>
      <c r="L6" s="4"/>
    </row>
    <row r="7" spans="1:37" ht="18" customHeight="1">
      <c r="A7" s="570" t="s">
        <v>3</v>
      </c>
      <c r="B7" s="571"/>
      <c r="C7" s="283" t="s">
        <v>33</v>
      </c>
    </row>
    <row r="8" spans="1:37" ht="20.350000000000001" customHeight="1">
      <c r="A8" s="219" t="s">
        <v>4</v>
      </c>
      <c r="B8" s="219"/>
      <c r="C8" s="227">
        <f>'Jan25'!C8</f>
        <v>2025</v>
      </c>
      <c r="D8" s="45"/>
      <c r="E8" s="45"/>
      <c r="F8" s="45"/>
      <c r="J8" s="3"/>
    </row>
    <row r="9" spans="1:37" ht="36.75" customHeight="1">
      <c r="A9" s="551" t="s">
        <v>60</v>
      </c>
      <c r="B9" s="552"/>
      <c r="C9" s="285" t="str">
        <f>'Jan25'!C9</f>
        <v>&lt;enter no. in Jan tab&gt;</v>
      </c>
      <c r="D9" s="221"/>
      <c r="E9" s="221"/>
      <c r="F9" s="221"/>
      <c r="G9" s="221"/>
      <c r="H9" s="221"/>
      <c r="I9" s="221"/>
      <c r="J9" s="221"/>
      <c r="K9" s="221"/>
      <c r="L9" s="221"/>
      <c r="M9" s="221"/>
      <c r="N9" s="221"/>
      <c r="O9" s="221"/>
    </row>
    <row r="10" spans="1:37" ht="21.75" customHeight="1">
      <c r="D10" s="41"/>
      <c r="E10" s="223" t="s">
        <v>78</v>
      </c>
      <c r="I10" s="4"/>
      <c r="J10" s="4"/>
      <c r="K10" s="4"/>
      <c r="L10" s="4"/>
    </row>
    <row r="11" spans="1:37" ht="12.85" customHeight="1">
      <c r="A11" s="224" t="str">
        <f>'Jan25'!A11</f>
        <v>Only the yellow cells are writeable. Input the time in hours.</v>
      </c>
    </row>
    <row r="12" spans="1:37" ht="18" customHeight="1">
      <c r="A12" s="225" t="str">
        <f>'Jan25'!A12</f>
        <v>Please ensure that all timesheets are signed by the employee and the Principal Investigator.</v>
      </c>
    </row>
    <row r="13" spans="1:37" ht="12.85" customHeight="1"/>
    <row r="14" spans="1:37" ht="12.85" customHeight="1">
      <c r="A14" s="5" t="s">
        <v>5</v>
      </c>
      <c r="B14" s="5"/>
      <c r="C14" s="5"/>
      <c r="D14" s="6">
        <v>1</v>
      </c>
      <c r="E14" s="6">
        <v>2</v>
      </c>
      <c r="F14" s="6">
        <v>3</v>
      </c>
      <c r="G14" s="6">
        <v>4</v>
      </c>
      <c r="H14" s="6">
        <v>5</v>
      </c>
      <c r="I14" s="6">
        <v>6</v>
      </c>
      <c r="J14" s="6">
        <v>7</v>
      </c>
      <c r="K14" s="6">
        <v>8</v>
      </c>
      <c r="L14" s="6">
        <v>9</v>
      </c>
      <c r="M14" s="6">
        <v>10</v>
      </c>
      <c r="N14" s="6">
        <v>11</v>
      </c>
      <c r="O14" s="6">
        <v>12</v>
      </c>
      <c r="P14" s="6">
        <v>13</v>
      </c>
      <c r="Q14" s="6">
        <v>14</v>
      </c>
      <c r="R14" s="6">
        <v>15</v>
      </c>
      <c r="S14" s="6">
        <v>16</v>
      </c>
      <c r="T14" s="6">
        <v>17</v>
      </c>
      <c r="U14" s="6">
        <v>18</v>
      </c>
      <c r="V14" s="6">
        <v>19</v>
      </c>
      <c r="W14" s="6">
        <v>20</v>
      </c>
      <c r="X14" s="6">
        <v>21</v>
      </c>
      <c r="Y14" s="6">
        <v>22</v>
      </c>
      <c r="Z14" s="6">
        <v>23</v>
      </c>
      <c r="AA14" s="6">
        <v>24</v>
      </c>
      <c r="AB14" s="6">
        <v>25</v>
      </c>
      <c r="AC14" s="6">
        <v>26</v>
      </c>
      <c r="AD14" s="6">
        <v>27</v>
      </c>
      <c r="AE14" s="6">
        <v>28</v>
      </c>
      <c r="AF14" s="6">
        <v>29</v>
      </c>
      <c r="AG14" s="6">
        <v>30</v>
      </c>
      <c r="AH14" s="6">
        <v>31</v>
      </c>
      <c r="AI14" s="6" t="s">
        <v>6</v>
      </c>
      <c r="AJ14" s="70" t="s">
        <v>62</v>
      </c>
      <c r="AK14" s="266" t="s">
        <v>7</v>
      </c>
    </row>
    <row r="15" spans="1:37" ht="12.85" customHeight="1">
      <c r="A15" s="5" t="s">
        <v>8</v>
      </c>
      <c r="B15" s="5"/>
      <c r="C15" s="5"/>
      <c r="D15" s="158" t="s">
        <v>12</v>
      </c>
      <c r="E15" s="158" t="s">
        <v>13</v>
      </c>
      <c r="F15" s="158" t="s">
        <v>14</v>
      </c>
      <c r="G15" s="71" t="s">
        <v>15</v>
      </c>
      <c r="H15" s="71" t="s">
        <v>9</v>
      </c>
      <c r="I15" s="158" t="s">
        <v>10</v>
      </c>
      <c r="J15" s="158" t="s">
        <v>11</v>
      </c>
      <c r="K15" s="158" t="s">
        <v>12</v>
      </c>
      <c r="L15" s="158" t="s">
        <v>13</v>
      </c>
      <c r="M15" s="158" t="s">
        <v>14</v>
      </c>
      <c r="N15" s="71" t="s">
        <v>15</v>
      </c>
      <c r="O15" s="71" t="s">
        <v>9</v>
      </c>
      <c r="P15" s="158" t="s">
        <v>10</v>
      </c>
      <c r="Q15" s="158" t="s">
        <v>11</v>
      </c>
      <c r="R15" s="158" t="s">
        <v>12</v>
      </c>
      <c r="S15" s="158" t="s">
        <v>13</v>
      </c>
      <c r="T15" s="158" t="s">
        <v>14</v>
      </c>
      <c r="U15" s="71" t="s">
        <v>15</v>
      </c>
      <c r="V15" s="71" t="s">
        <v>9</v>
      </c>
      <c r="W15" s="158" t="s">
        <v>10</v>
      </c>
      <c r="X15" s="158" t="s">
        <v>11</v>
      </c>
      <c r="Y15" s="158" t="s">
        <v>12</v>
      </c>
      <c r="Z15" s="158" t="s">
        <v>13</v>
      </c>
      <c r="AA15" s="158" t="s">
        <v>14</v>
      </c>
      <c r="AB15" s="71" t="s">
        <v>15</v>
      </c>
      <c r="AC15" s="71" t="s">
        <v>9</v>
      </c>
      <c r="AD15" s="9" t="s">
        <v>10</v>
      </c>
      <c r="AE15" s="158" t="s">
        <v>11</v>
      </c>
      <c r="AF15" s="158" t="s">
        <v>12</v>
      </c>
      <c r="AG15" s="158" t="s">
        <v>13</v>
      </c>
      <c r="AH15" s="158" t="s">
        <v>14</v>
      </c>
      <c r="AI15" s="6"/>
      <c r="AJ15" s="70" t="s">
        <v>63</v>
      </c>
      <c r="AK15" s="7"/>
    </row>
    <row r="16" spans="1:37" ht="12.85" customHeight="1">
      <c r="A16" s="35" t="s">
        <v>140</v>
      </c>
      <c r="B16" s="36" t="s">
        <v>52</v>
      </c>
      <c r="C16" s="36" t="s">
        <v>53</v>
      </c>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3"/>
      <c r="AJ16" s="73"/>
      <c r="AK16" s="74"/>
    </row>
    <row r="17" spans="1:37" ht="12.85" customHeight="1">
      <c r="A17" s="5" t="str">
        <f>'Jan25'!A17</f>
        <v>EC grant no, UCD a/c no. + Project Title</v>
      </c>
      <c r="B17" s="69" t="str">
        <f>'Jan25'!B17</f>
        <v>&lt;select from list in Jan tab only&gt;</v>
      </c>
      <c r="C17" s="69" t="str">
        <f>'Jan25'!C17</f>
        <v>WP &lt;insert&gt;</v>
      </c>
      <c r="D17" s="8"/>
      <c r="E17" s="8"/>
      <c r="F17" s="8"/>
      <c r="G17" s="19"/>
      <c r="H17" s="19"/>
      <c r="I17" s="8"/>
      <c r="J17" s="8"/>
      <c r="K17" s="8"/>
      <c r="L17" s="8"/>
      <c r="M17" s="8"/>
      <c r="N17" s="19"/>
      <c r="O17" s="19"/>
      <c r="P17" s="8"/>
      <c r="Q17" s="8"/>
      <c r="R17" s="8"/>
      <c r="S17" s="8"/>
      <c r="T17" s="8"/>
      <c r="U17" s="19"/>
      <c r="V17" s="19"/>
      <c r="W17" s="8"/>
      <c r="X17" s="8"/>
      <c r="Y17" s="8"/>
      <c r="Z17" s="8"/>
      <c r="AA17" s="8"/>
      <c r="AB17" s="19"/>
      <c r="AC17" s="19"/>
      <c r="AD17" s="104"/>
      <c r="AE17" s="8"/>
      <c r="AF17" s="8"/>
      <c r="AG17" s="8"/>
      <c r="AH17" s="8"/>
      <c r="AI17" s="6">
        <f>SUM(D17:AH17)</f>
        <v>0</v>
      </c>
      <c r="AJ17" s="42" t="e">
        <f t="shared" ref="AJ17:AJ32" si="0">AI17/$AI$48</f>
        <v>#DIV/0!</v>
      </c>
      <c r="AK17" s="269"/>
    </row>
    <row r="18" spans="1:37" ht="12.85" customHeight="1">
      <c r="A18" s="5" t="str">
        <f>'Jan25'!A18</f>
        <v>EC grant no, UCD a/c no. + Project Title</v>
      </c>
      <c r="B18" s="69" t="str">
        <f>'Jan25'!B18</f>
        <v>&lt;select from list in Jan tab only&gt;</v>
      </c>
      <c r="C18" s="69" t="str">
        <f>'Jan25'!C18</f>
        <v>WP &lt;insert&gt;</v>
      </c>
      <c r="D18" s="8"/>
      <c r="E18" s="8"/>
      <c r="F18" s="8"/>
      <c r="G18" s="19"/>
      <c r="H18" s="19"/>
      <c r="I18" s="8"/>
      <c r="J18" s="8"/>
      <c r="K18" s="8"/>
      <c r="L18" s="8"/>
      <c r="M18" s="8"/>
      <c r="N18" s="19"/>
      <c r="O18" s="19"/>
      <c r="P18" s="8"/>
      <c r="Q18" s="8"/>
      <c r="R18" s="8"/>
      <c r="S18" s="8"/>
      <c r="T18" s="8"/>
      <c r="U18" s="19"/>
      <c r="V18" s="19"/>
      <c r="W18" s="8"/>
      <c r="X18" s="8"/>
      <c r="Y18" s="8"/>
      <c r="Z18" s="8"/>
      <c r="AA18" s="8"/>
      <c r="AB18" s="19"/>
      <c r="AC18" s="19"/>
      <c r="AD18" s="104"/>
      <c r="AE18" s="8"/>
      <c r="AF18" s="8"/>
      <c r="AG18" s="8"/>
      <c r="AH18" s="8"/>
      <c r="AI18" s="6">
        <f t="shared" ref="AI18:AI32" si="1">SUM(D18:AH18)</f>
        <v>0</v>
      </c>
      <c r="AJ18" s="42" t="e">
        <f t="shared" si="0"/>
        <v>#DIV/0!</v>
      </c>
      <c r="AK18" s="269"/>
    </row>
    <row r="19" spans="1:37" ht="12.85" customHeight="1">
      <c r="A19" s="5" t="str">
        <f>'Jan25'!A19</f>
        <v>EC grant no, UCD a/c no. + Project Title</v>
      </c>
      <c r="B19" s="69" t="str">
        <f>'Jan25'!B19</f>
        <v>&lt;select from list in Jan tab only&gt;</v>
      </c>
      <c r="C19" s="69" t="str">
        <f>'Jan25'!C19</f>
        <v>WP &lt;insert&gt;</v>
      </c>
      <c r="D19" s="8"/>
      <c r="E19" s="8"/>
      <c r="F19" s="8"/>
      <c r="G19" s="19"/>
      <c r="H19" s="19"/>
      <c r="I19" s="8"/>
      <c r="J19" s="8"/>
      <c r="K19" s="8"/>
      <c r="L19" s="8"/>
      <c r="M19" s="8"/>
      <c r="N19" s="19"/>
      <c r="O19" s="19"/>
      <c r="P19" s="8"/>
      <c r="Q19" s="8"/>
      <c r="R19" s="8"/>
      <c r="S19" s="8"/>
      <c r="T19" s="8"/>
      <c r="U19" s="19"/>
      <c r="V19" s="19"/>
      <c r="W19" s="8"/>
      <c r="X19" s="8"/>
      <c r="Y19" s="8"/>
      <c r="Z19" s="8"/>
      <c r="AA19" s="8"/>
      <c r="AB19" s="19"/>
      <c r="AC19" s="19"/>
      <c r="AD19" s="104"/>
      <c r="AE19" s="8"/>
      <c r="AF19" s="8"/>
      <c r="AG19" s="8"/>
      <c r="AH19" s="8"/>
      <c r="AI19" s="6">
        <f t="shared" si="1"/>
        <v>0</v>
      </c>
      <c r="AJ19" s="42" t="e">
        <f t="shared" si="0"/>
        <v>#DIV/0!</v>
      </c>
      <c r="AK19" s="269"/>
    </row>
    <row r="20" spans="1:37" ht="12.85" customHeight="1">
      <c r="A20" s="5" t="str">
        <f>'Jan25'!A20</f>
        <v>EC grant no, UCD a/c no. + Project Title</v>
      </c>
      <c r="B20" s="69" t="str">
        <f>'Jan25'!B20</f>
        <v>&lt;select from list in Jan tab only&gt;</v>
      </c>
      <c r="C20" s="69" t="str">
        <f>'Jan25'!C20</f>
        <v>WP &lt;insert&gt;</v>
      </c>
      <c r="D20" s="8"/>
      <c r="E20" s="8"/>
      <c r="F20" s="8"/>
      <c r="G20" s="19"/>
      <c r="H20" s="19"/>
      <c r="I20" s="8"/>
      <c r="J20" s="8"/>
      <c r="K20" s="8"/>
      <c r="L20" s="8"/>
      <c r="M20" s="8"/>
      <c r="N20" s="19"/>
      <c r="O20" s="19"/>
      <c r="P20" s="8"/>
      <c r="Q20" s="8"/>
      <c r="R20" s="8"/>
      <c r="S20" s="8"/>
      <c r="T20" s="8"/>
      <c r="U20" s="19"/>
      <c r="V20" s="19"/>
      <c r="W20" s="8"/>
      <c r="X20" s="8"/>
      <c r="Y20" s="8"/>
      <c r="Z20" s="8"/>
      <c r="AA20" s="8"/>
      <c r="AB20" s="19"/>
      <c r="AC20" s="19"/>
      <c r="AD20" s="104"/>
      <c r="AE20" s="8"/>
      <c r="AF20" s="8"/>
      <c r="AG20" s="8"/>
      <c r="AH20" s="8"/>
      <c r="AI20" s="6">
        <f t="shared" si="1"/>
        <v>0</v>
      </c>
      <c r="AJ20" s="42" t="e">
        <f t="shared" si="0"/>
        <v>#DIV/0!</v>
      </c>
      <c r="AK20" s="269"/>
    </row>
    <row r="21" spans="1:37" ht="12.85" customHeight="1">
      <c r="A21" s="5" t="str">
        <f>'Jan25'!A21</f>
        <v>EC grant no, UCD a/c no. + Project Title</v>
      </c>
      <c r="B21" s="69" t="str">
        <f>'Jan25'!B21</f>
        <v>&lt;select from list in Jan tab only&gt;</v>
      </c>
      <c r="C21" s="69" t="str">
        <f>'Jan25'!C21</f>
        <v>WP &lt;insert&gt;</v>
      </c>
      <c r="D21" s="8"/>
      <c r="E21" s="8"/>
      <c r="F21" s="8"/>
      <c r="G21" s="19"/>
      <c r="H21" s="19"/>
      <c r="I21" s="8"/>
      <c r="J21" s="8"/>
      <c r="K21" s="8"/>
      <c r="L21" s="8"/>
      <c r="M21" s="8"/>
      <c r="N21" s="19"/>
      <c r="O21" s="19"/>
      <c r="P21" s="8"/>
      <c r="Q21" s="8"/>
      <c r="R21" s="8"/>
      <c r="S21" s="8"/>
      <c r="T21" s="8"/>
      <c r="U21" s="19"/>
      <c r="V21" s="19"/>
      <c r="W21" s="8"/>
      <c r="X21" s="8"/>
      <c r="Y21" s="8"/>
      <c r="Z21" s="8"/>
      <c r="AA21" s="8"/>
      <c r="AB21" s="19"/>
      <c r="AC21" s="19"/>
      <c r="AD21" s="104"/>
      <c r="AE21" s="8"/>
      <c r="AF21" s="8"/>
      <c r="AG21" s="8"/>
      <c r="AH21" s="8"/>
      <c r="AI21" s="6">
        <f t="shared" si="1"/>
        <v>0</v>
      </c>
      <c r="AJ21" s="42" t="e">
        <f t="shared" si="0"/>
        <v>#DIV/0!</v>
      </c>
      <c r="AK21" s="269"/>
    </row>
    <row r="22" spans="1:37" ht="12.85" customHeight="1">
      <c r="A22" s="5" t="str">
        <f>'Jan25'!A22</f>
        <v>EC grant no, UCD a/c no. + Project Title</v>
      </c>
      <c r="B22" s="69" t="str">
        <f>'Jan25'!B22</f>
        <v>&lt;select from list in Jan tab only&gt;</v>
      </c>
      <c r="C22" s="69" t="str">
        <f>'Jan25'!C22</f>
        <v>WP &lt;insert&gt;</v>
      </c>
      <c r="D22" s="8"/>
      <c r="E22" s="8"/>
      <c r="F22" s="8"/>
      <c r="G22" s="19"/>
      <c r="H22" s="19"/>
      <c r="I22" s="8"/>
      <c r="J22" s="8"/>
      <c r="K22" s="8"/>
      <c r="L22" s="8"/>
      <c r="M22" s="8"/>
      <c r="N22" s="19"/>
      <c r="O22" s="19"/>
      <c r="P22" s="8"/>
      <c r="Q22" s="8"/>
      <c r="R22" s="8"/>
      <c r="S22" s="8"/>
      <c r="T22" s="8"/>
      <c r="U22" s="19"/>
      <c r="V22" s="19"/>
      <c r="W22" s="8"/>
      <c r="X22" s="8"/>
      <c r="Y22" s="8"/>
      <c r="Z22" s="8"/>
      <c r="AA22" s="8"/>
      <c r="AB22" s="19"/>
      <c r="AC22" s="19"/>
      <c r="AD22" s="104"/>
      <c r="AE22" s="8"/>
      <c r="AF22" s="8"/>
      <c r="AG22" s="8"/>
      <c r="AH22" s="8"/>
      <c r="AI22" s="6">
        <f t="shared" si="1"/>
        <v>0</v>
      </c>
      <c r="AJ22" s="42" t="e">
        <f t="shared" si="0"/>
        <v>#DIV/0!</v>
      </c>
      <c r="AK22" s="269"/>
    </row>
    <row r="23" spans="1:37" ht="12.85" customHeight="1">
      <c r="A23" s="5" t="str">
        <f>'Jan25'!A23</f>
        <v>EC grant no, UCD a/c no. + Project Title</v>
      </c>
      <c r="B23" s="69" t="str">
        <f>'Jan25'!B23</f>
        <v>&lt;select from list in Jan tab only&gt;</v>
      </c>
      <c r="C23" s="69" t="str">
        <f>'Jan25'!C23</f>
        <v>WP &lt;insert&gt;</v>
      </c>
      <c r="D23" s="8"/>
      <c r="E23" s="8"/>
      <c r="F23" s="8"/>
      <c r="G23" s="19"/>
      <c r="H23" s="19"/>
      <c r="I23" s="8"/>
      <c r="J23" s="8"/>
      <c r="K23" s="8"/>
      <c r="L23" s="8"/>
      <c r="M23" s="8"/>
      <c r="N23" s="19"/>
      <c r="O23" s="19"/>
      <c r="P23" s="8"/>
      <c r="Q23" s="8"/>
      <c r="R23" s="8"/>
      <c r="S23" s="8"/>
      <c r="T23" s="8"/>
      <c r="U23" s="19"/>
      <c r="V23" s="19"/>
      <c r="W23" s="8"/>
      <c r="X23" s="8"/>
      <c r="Y23" s="8"/>
      <c r="Z23" s="8"/>
      <c r="AA23" s="8"/>
      <c r="AB23" s="19"/>
      <c r="AC23" s="19"/>
      <c r="AD23" s="104"/>
      <c r="AE23" s="8"/>
      <c r="AF23" s="8"/>
      <c r="AG23" s="8"/>
      <c r="AH23" s="8"/>
      <c r="AI23" s="6">
        <f t="shared" si="1"/>
        <v>0</v>
      </c>
      <c r="AJ23" s="42" t="e">
        <f t="shared" si="0"/>
        <v>#DIV/0!</v>
      </c>
      <c r="AK23" s="269"/>
    </row>
    <row r="24" spans="1:37" ht="12.85" customHeight="1">
      <c r="A24" s="5" t="str">
        <f>'Jan25'!A24</f>
        <v>EC grant no, UCD a/c no. + Project Title</v>
      </c>
      <c r="B24" s="69" t="str">
        <f>'Jan25'!B24</f>
        <v>&lt;select from list in Jan tab only&gt;</v>
      </c>
      <c r="C24" s="69" t="str">
        <f>'Jan25'!C24</f>
        <v>WP &lt;insert&gt;</v>
      </c>
      <c r="D24" s="8"/>
      <c r="E24" s="8"/>
      <c r="F24" s="8"/>
      <c r="G24" s="19"/>
      <c r="H24" s="19"/>
      <c r="I24" s="8"/>
      <c r="J24" s="8"/>
      <c r="K24" s="8"/>
      <c r="L24" s="8"/>
      <c r="M24" s="8"/>
      <c r="N24" s="19"/>
      <c r="O24" s="19"/>
      <c r="P24" s="8"/>
      <c r="Q24" s="8"/>
      <c r="R24" s="8"/>
      <c r="S24" s="8"/>
      <c r="T24" s="8"/>
      <c r="U24" s="19"/>
      <c r="V24" s="19"/>
      <c r="W24" s="8"/>
      <c r="X24" s="8"/>
      <c r="Y24" s="8"/>
      <c r="Z24" s="8"/>
      <c r="AA24" s="8"/>
      <c r="AB24" s="19"/>
      <c r="AC24" s="19"/>
      <c r="AD24" s="104"/>
      <c r="AE24" s="8"/>
      <c r="AF24" s="8"/>
      <c r="AG24" s="8"/>
      <c r="AH24" s="8"/>
      <c r="AI24" s="6">
        <f t="shared" si="1"/>
        <v>0</v>
      </c>
      <c r="AJ24" s="42" t="e">
        <f t="shared" si="0"/>
        <v>#DIV/0!</v>
      </c>
      <c r="AK24" s="269"/>
    </row>
    <row r="25" spans="1:37" ht="12.85" customHeight="1">
      <c r="A25" s="5" t="str">
        <f>'Jan25'!A25</f>
        <v>EC grant no, UCD a/c no. + Project Title</v>
      </c>
      <c r="B25" s="69" t="str">
        <f>'Jan25'!B25</f>
        <v>&lt;select from list in Jan tab only&gt;</v>
      </c>
      <c r="C25" s="69" t="str">
        <f>'Jan25'!C25</f>
        <v>WP &lt;insert&gt;</v>
      </c>
      <c r="D25" s="8"/>
      <c r="E25" s="8"/>
      <c r="F25" s="8"/>
      <c r="G25" s="19"/>
      <c r="H25" s="19"/>
      <c r="I25" s="8"/>
      <c r="J25" s="8"/>
      <c r="K25" s="8"/>
      <c r="L25" s="8"/>
      <c r="M25" s="8"/>
      <c r="N25" s="19"/>
      <c r="O25" s="19"/>
      <c r="P25" s="8"/>
      <c r="Q25" s="8"/>
      <c r="R25" s="8"/>
      <c r="S25" s="8"/>
      <c r="T25" s="8"/>
      <c r="U25" s="19"/>
      <c r="V25" s="19"/>
      <c r="W25" s="8"/>
      <c r="X25" s="8"/>
      <c r="Y25" s="8"/>
      <c r="Z25" s="8"/>
      <c r="AA25" s="8"/>
      <c r="AB25" s="19"/>
      <c r="AC25" s="19"/>
      <c r="AD25" s="104"/>
      <c r="AE25" s="8"/>
      <c r="AF25" s="8"/>
      <c r="AG25" s="8"/>
      <c r="AH25" s="8"/>
      <c r="AI25" s="6">
        <f t="shared" si="1"/>
        <v>0</v>
      </c>
      <c r="AJ25" s="42" t="e">
        <f t="shared" si="0"/>
        <v>#DIV/0!</v>
      </c>
      <c r="AK25" s="269"/>
    </row>
    <row r="26" spans="1:37" ht="12.85" customHeight="1">
      <c r="A26" s="5" t="str">
        <f>'Jan25'!A26</f>
        <v>EC grant no, UCD a/c no. + Project Title</v>
      </c>
      <c r="B26" s="69" t="str">
        <f>'Jan25'!B26</f>
        <v>&lt;select from list in Jan tab only&gt;</v>
      </c>
      <c r="C26" s="69" t="str">
        <f>'Jan25'!C26</f>
        <v>WP &lt;insert&gt;</v>
      </c>
      <c r="D26" s="8"/>
      <c r="E26" s="8"/>
      <c r="F26" s="8"/>
      <c r="G26" s="19"/>
      <c r="H26" s="19"/>
      <c r="I26" s="8"/>
      <c r="J26" s="8"/>
      <c r="K26" s="8"/>
      <c r="L26" s="8"/>
      <c r="M26" s="8"/>
      <c r="N26" s="19"/>
      <c r="O26" s="19"/>
      <c r="P26" s="8"/>
      <c r="Q26" s="8"/>
      <c r="R26" s="8"/>
      <c r="S26" s="8"/>
      <c r="T26" s="8"/>
      <c r="U26" s="19"/>
      <c r="V26" s="19"/>
      <c r="W26" s="8"/>
      <c r="X26" s="8"/>
      <c r="Y26" s="8"/>
      <c r="Z26" s="8"/>
      <c r="AA26" s="8"/>
      <c r="AB26" s="19"/>
      <c r="AC26" s="19"/>
      <c r="AD26" s="104"/>
      <c r="AE26" s="8"/>
      <c r="AF26" s="8"/>
      <c r="AG26" s="8"/>
      <c r="AH26" s="8"/>
      <c r="AI26" s="6">
        <f t="shared" si="1"/>
        <v>0</v>
      </c>
      <c r="AJ26" s="42" t="e">
        <f t="shared" si="0"/>
        <v>#DIV/0!</v>
      </c>
      <c r="AK26" s="269"/>
    </row>
    <row r="27" spans="1:37" ht="12.85" customHeight="1">
      <c r="A27" s="5" t="str">
        <f>'Jan25'!A27</f>
        <v>EC grant no, UCD a/c no. + Project Title</v>
      </c>
      <c r="B27" s="69" t="str">
        <f>'Jan25'!B27</f>
        <v>&lt;select from list in Jan tab only&gt;</v>
      </c>
      <c r="C27" s="69" t="str">
        <f>'Jan25'!C27</f>
        <v>WP &lt;insert&gt;</v>
      </c>
      <c r="D27" s="8"/>
      <c r="E27" s="8"/>
      <c r="F27" s="8"/>
      <c r="G27" s="19"/>
      <c r="H27" s="19"/>
      <c r="I27" s="8"/>
      <c r="J27" s="8"/>
      <c r="K27" s="8"/>
      <c r="L27" s="8"/>
      <c r="M27" s="8"/>
      <c r="N27" s="19"/>
      <c r="O27" s="19"/>
      <c r="P27" s="8"/>
      <c r="Q27" s="8"/>
      <c r="R27" s="8"/>
      <c r="S27" s="8"/>
      <c r="T27" s="8"/>
      <c r="U27" s="19"/>
      <c r="V27" s="19"/>
      <c r="W27" s="8"/>
      <c r="X27" s="8"/>
      <c r="Y27" s="8"/>
      <c r="Z27" s="8"/>
      <c r="AA27" s="8"/>
      <c r="AB27" s="19"/>
      <c r="AC27" s="19"/>
      <c r="AD27" s="104"/>
      <c r="AE27" s="8"/>
      <c r="AF27" s="8"/>
      <c r="AG27" s="8"/>
      <c r="AH27" s="8"/>
      <c r="AI27" s="6">
        <f t="shared" si="1"/>
        <v>0</v>
      </c>
      <c r="AJ27" s="42" t="e">
        <f t="shared" si="0"/>
        <v>#DIV/0!</v>
      </c>
      <c r="AK27" s="269"/>
    </row>
    <row r="28" spans="1:37" ht="12.85" customHeight="1">
      <c r="A28" s="5" t="str">
        <f>'Jan25'!A28</f>
        <v>EC grant no, UCD a/c no. + Project Title</v>
      </c>
      <c r="B28" s="69" t="str">
        <f>'Jan25'!B28</f>
        <v>&lt;select from list in Jan tab only&gt;</v>
      </c>
      <c r="C28" s="69" t="str">
        <f>'Jan25'!C28</f>
        <v>WP &lt;insert&gt;</v>
      </c>
      <c r="D28" s="8"/>
      <c r="E28" s="8"/>
      <c r="F28" s="8"/>
      <c r="G28" s="19"/>
      <c r="H28" s="19"/>
      <c r="I28" s="8"/>
      <c r="J28" s="8"/>
      <c r="K28" s="8"/>
      <c r="L28" s="8"/>
      <c r="M28" s="8"/>
      <c r="N28" s="19"/>
      <c r="O28" s="19"/>
      <c r="P28" s="8"/>
      <c r="Q28" s="8"/>
      <c r="R28" s="8"/>
      <c r="S28" s="8"/>
      <c r="T28" s="8"/>
      <c r="U28" s="19"/>
      <c r="V28" s="19"/>
      <c r="W28" s="8"/>
      <c r="X28" s="8"/>
      <c r="Y28" s="8"/>
      <c r="Z28" s="8"/>
      <c r="AA28" s="8"/>
      <c r="AB28" s="19"/>
      <c r="AC28" s="19"/>
      <c r="AD28" s="104"/>
      <c r="AE28" s="8"/>
      <c r="AF28" s="8"/>
      <c r="AG28" s="8"/>
      <c r="AH28" s="8"/>
      <c r="AI28" s="6">
        <f t="shared" si="1"/>
        <v>0</v>
      </c>
      <c r="AJ28" s="42" t="e">
        <f t="shared" si="0"/>
        <v>#DIV/0!</v>
      </c>
      <c r="AK28" s="269"/>
    </row>
    <row r="29" spans="1:37" ht="12.85" customHeight="1">
      <c r="A29" s="5" t="str">
        <f>'Jan25'!A29</f>
        <v>EC grant no, UCD a/c no. + Project Title</v>
      </c>
      <c r="B29" s="69" t="str">
        <f>'Jan25'!B29</f>
        <v>&lt;select from list in Jan tab only&gt;</v>
      </c>
      <c r="C29" s="69" t="str">
        <f>'Jan25'!C29</f>
        <v>WP &lt;insert&gt;</v>
      </c>
      <c r="D29" s="8"/>
      <c r="E29" s="8"/>
      <c r="F29" s="8"/>
      <c r="G29" s="19"/>
      <c r="H29" s="19"/>
      <c r="I29" s="8"/>
      <c r="J29" s="8"/>
      <c r="K29" s="8"/>
      <c r="L29" s="8"/>
      <c r="M29" s="8"/>
      <c r="N29" s="19"/>
      <c r="O29" s="19"/>
      <c r="P29" s="8"/>
      <c r="Q29" s="8"/>
      <c r="R29" s="8"/>
      <c r="S29" s="8"/>
      <c r="T29" s="8"/>
      <c r="U29" s="19"/>
      <c r="V29" s="19"/>
      <c r="W29" s="8"/>
      <c r="X29" s="8"/>
      <c r="Y29" s="8"/>
      <c r="Z29" s="8"/>
      <c r="AA29" s="8"/>
      <c r="AB29" s="19"/>
      <c r="AC29" s="19"/>
      <c r="AD29" s="104"/>
      <c r="AE29" s="8"/>
      <c r="AF29" s="8"/>
      <c r="AG29" s="8"/>
      <c r="AH29" s="8"/>
      <c r="AI29" s="6">
        <f t="shared" si="1"/>
        <v>0</v>
      </c>
      <c r="AJ29" s="42" t="e">
        <f t="shared" si="0"/>
        <v>#DIV/0!</v>
      </c>
      <c r="AK29" s="269"/>
    </row>
    <row r="30" spans="1:37" ht="12.85" customHeight="1">
      <c r="A30" s="5" t="str">
        <f>'Jan25'!A30</f>
        <v>EC grant no, UCD a/c no. + Project Title</v>
      </c>
      <c r="B30" s="69" t="str">
        <f>'Jan25'!B30</f>
        <v>&lt;select from list in Jan tab only&gt;</v>
      </c>
      <c r="C30" s="69" t="str">
        <f>'Jan25'!C30</f>
        <v>WP &lt;insert&gt;</v>
      </c>
      <c r="D30" s="8"/>
      <c r="E30" s="8"/>
      <c r="F30" s="8"/>
      <c r="G30" s="19"/>
      <c r="H30" s="19"/>
      <c r="I30" s="8"/>
      <c r="J30" s="8"/>
      <c r="K30" s="8"/>
      <c r="L30" s="8"/>
      <c r="M30" s="8"/>
      <c r="N30" s="19"/>
      <c r="O30" s="19"/>
      <c r="P30" s="8"/>
      <c r="Q30" s="8"/>
      <c r="R30" s="8"/>
      <c r="S30" s="8"/>
      <c r="T30" s="8"/>
      <c r="U30" s="19"/>
      <c r="V30" s="19"/>
      <c r="W30" s="8"/>
      <c r="X30" s="8"/>
      <c r="Y30" s="8"/>
      <c r="Z30" s="8"/>
      <c r="AA30" s="8"/>
      <c r="AB30" s="19"/>
      <c r="AC30" s="19"/>
      <c r="AD30" s="104"/>
      <c r="AE30" s="8"/>
      <c r="AF30" s="8"/>
      <c r="AG30" s="8"/>
      <c r="AH30" s="8"/>
      <c r="AI30" s="6">
        <f t="shared" si="1"/>
        <v>0</v>
      </c>
      <c r="AJ30" s="42" t="e">
        <f t="shared" si="0"/>
        <v>#DIV/0!</v>
      </c>
      <c r="AK30" s="269"/>
    </row>
    <row r="31" spans="1:37" ht="12.85" customHeight="1">
      <c r="A31" s="5" t="str">
        <f>'Jan25'!A31</f>
        <v>EC grant no, UCD a/c no. + Project Title</v>
      </c>
      <c r="B31" s="69" t="str">
        <f>'Jan25'!B31</f>
        <v>&lt;select from list in Jan tab only&gt;</v>
      </c>
      <c r="C31" s="69" t="str">
        <f>'Jan25'!C31</f>
        <v>WP &lt;insert&gt;</v>
      </c>
      <c r="D31" s="8"/>
      <c r="E31" s="8"/>
      <c r="F31" s="8"/>
      <c r="G31" s="19"/>
      <c r="H31" s="19"/>
      <c r="I31" s="8"/>
      <c r="J31" s="8"/>
      <c r="K31" s="8"/>
      <c r="L31" s="8"/>
      <c r="M31" s="8"/>
      <c r="N31" s="19"/>
      <c r="O31" s="19"/>
      <c r="P31" s="8"/>
      <c r="Q31" s="8"/>
      <c r="R31" s="8"/>
      <c r="S31" s="8"/>
      <c r="T31" s="8"/>
      <c r="U31" s="19"/>
      <c r="V31" s="19"/>
      <c r="W31" s="8"/>
      <c r="X31" s="8"/>
      <c r="Y31" s="8"/>
      <c r="Z31" s="8"/>
      <c r="AA31" s="8"/>
      <c r="AB31" s="19"/>
      <c r="AC31" s="19"/>
      <c r="AD31" s="104"/>
      <c r="AE31" s="8"/>
      <c r="AF31" s="8"/>
      <c r="AG31" s="8"/>
      <c r="AH31" s="8"/>
      <c r="AI31" s="6">
        <f t="shared" si="1"/>
        <v>0</v>
      </c>
      <c r="AJ31" s="42" t="e">
        <f t="shared" si="0"/>
        <v>#DIV/0!</v>
      </c>
      <c r="AK31" s="269"/>
    </row>
    <row r="32" spans="1:37" ht="12.85" customHeight="1">
      <c r="A32" s="553" t="s">
        <v>147</v>
      </c>
      <c r="B32" s="554"/>
      <c r="C32" s="555"/>
      <c r="D32" s="6">
        <f t="shared" ref="D32:AG32" si="2">SUM(D17:D31)</f>
        <v>0</v>
      </c>
      <c r="E32" s="6">
        <f t="shared" si="2"/>
        <v>0</v>
      </c>
      <c r="F32" s="6">
        <f t="shared" si="2"/>
        <v>0</v>
      </c>
      <c r="G32" s="18">
        <f t="shared" si="2"/>
        <v>0</v>
      </c>
      <c r="H32" s="18">
        <f t="shared" si="2"/>
        <v>0</v>
      </c>
      <c r="I32" s="6">
        <f t="shared" si="2"/>
        <v>0</v>
      </c>
      <c r="J32" s="6">
        <f t="shared" si="2"/>
        <v>0</v>
      </c>
      <c r="K32" s="6">
        <f t="shared" si="2"/>
        <v>0</v>
      </c>
      <c r="L32" s="6">
        <f t="shared" si="2"/>
        <v>0</v>
      </c>
      <c r="M32" s="6">
        <f t="shared" si="2"/>
        <v>0</v>
      </c>
      <c r="N32" s="18">
        <f t="shared" si="2"/>
        <v>0</v>
      </c>
      <c r="O32" s="18">
        <f t="shared" si="2"/>
        <v>0</v>
      </c>
      <c r="P32" s="6">
        <f t="shared" si="2"/>
        <v>0</v>
      </c>
      <c r="Q32" s="6">
        <f t="shared" si="2"/>
        <v>0</v>
      </c>
      <c r="R32" s="6">
        <f t="shared" si="2"/>
        <v>0</v>
      </c>
      <c r="S32" s="6">
        <f t="shared" si="2"/>
        <v>0</v>
      </c>
      <c r="T32" s="6">
        <f t="shared" si="2"/>
        <v>0</v>
      </c>
      <c r="U32" s="18">
        <f t="shared" si="2"/>
        <v>0</v>
      </c>
      <c r="V32" s="18">
        <f t="shared" si="2"/>
        <v>0</v>
      </c>
      <c r="W32" s="6">
        <f t="shared" si="2"/>
        <v>0</v>
      </c>
      <c r="X32" s="6">
        <f t="shared" si="2"/>
        <v>0</v>
      </c>
      <c r="Y32" s="6">
        <f t="shared" si="2"/>
        <v>0</v>
      </c>
      <c r="Z32" s="6">
        <f t="shared" si="2"/>
        <v>0</v>
      </c>
      <c r="AA32" s="6">
        <f t="shared" si="2"/>
        <v>0</v>
      </c>
      <c r="AB32" s="18">
        <f t="shared" si="2"/>
        <v>0</v>
      </c>
      <c r="AC32" s="18">
        <f t="shared" si="2"/>
        <v>0</v>
      </c>
      <c r="AD32" s="104">
        <f t="shared" si="2"/>
        <v>0</v>
      </c>
      <c r="AE32" s="6">
        <f t="shared" si="2"/>
        <v>0</v>
      </c>
      <c r="AF32" s="6">
        <f t="shared" si="2"/>
        <v>0</v>
      </c>
      <c r="AG32" s="6">
        <f t="shared" si="2"/>
        <v>0</v>
      </c>
      <c r="AH32" s="6">
        <f t="shared" ref="AH32" si="3">SUM(AH17:AH31)</f>
        <v>0</v>
      </c>
      <c r="AI32" s="6">
        <f t="shared" si="1"/>
        <v>0</v>
      </c>
      <c r="AJ32" s="42" t="e">
        <f t="shared" si="0"/>
        <v>#DIV/0!</v>
      </c>
      <c r="AK32" s="266"/>
    </row>
    <row r="33" spans="1:37" ht="12.85" customHeight="1">
      <c r="A33" s="37" t="str">
        <f>'Jan25'!A33</f>
        <v>Internal and National Projects</v>
      </c>
      <c r="B33" s="38"/>
      <c r="C33" s="38"/>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40"/>
      <c r="AJ33" s="40"/>
      <c r="AK33" s="268"/>
    </row>
    <row r="34" spans="1:37" ht="12.85" customHeight="1">
      <c r="A34" s="160" t="str">
        <f>'Jan25'!A34</f>
        <v>Non EU/Other Activities</v>
      </c>
      <c r="B34" s="5" t="str">
        <f>'Jan25'!B34</f>
        <v>&lt;input in Jan tab only&gt;</v>
      </c>
      <c r="C34" s="160" t="str">
        <f>'Jan25'!C34</f>
        <v>WP &lt;insert&gt;</v>
      </c>
      <c r="D34" s="8"/>
      <c r="E34" s="8"/>
      <c r="F34" s="8"/>
      <c r="G34" s="19"/>
      <c r="H34" s="19"/>
      <c r="I34" s="8"/>
      <c r="J34" s="8"/>
      <c r="K34" s="8"/>
      <c r="L34" s="8"/>
      <c r="M34" s="8"/>
      <c r="N34" s="19"/>
      <c r="O34" s="19"/>
      <c r="P34" s="8"/>
      <c r="Q34" s="8"/>
      <c r="R34" s="8"/>
      <c r="S34" s="8"/>
      <c r="T34" s="8"/>
      <c r="U34" s="19"/>
      <c r="V34" s="19"/>
      <c r="W34" s="8"/>
      <c r="X34" s="8"/>
      <c r="Y34" s="8"/>
      <c r="Z34" s="8"/>
      <c r="AA34" s="8"/>
      <c r="AB34" s="19"/>
      <c r="AC34" s="19"/>
      <c r="AD34" s="104"/>
      <c r="AE34" s="8"/>
      <c r="AF34" s="8"/>
      <c r="AG34" s="8"/>
      <c r="AH34" s="8"/>
      <c r="AI34" s="6">
        <f t="shared" ref="AI34:AI40" si="4">SUM(D34:AH34)</f>
        <v>0</v>
      </c>
      <c r="AJ34" s="42" t="e">
        <f>AI34/$AI$48</f>
        <v>#DIV/0!</v>
      </c>
      <c r="AK34" s="267"/>
    </row>
    <row r="35" spans="1:37" ht="12.85" customHeight="1">
      <c r="A35" s="160" t="str">
        <f>'Jan25'!A35</f>
        <v>Non EU/Other Activities</v>
      </c>
      <c r="B35" s="5" t="str">
        <f>'Jan25'!B35</f>
        <v>&lt;input in Jan tab only&gt;</v>
      </c>
      <c r="C35" s="160" t="str">
        <f>'Jan25'!C35</f>
        <v>WP &lt;insert&gt;</v>
      </c>
      <c r="D35" s="8"/>
      <c r="E35" s="8"/>
      <c r="F35" s="8"/>
      <c r="G35" s="19"/>
      <c r="H35" s="19"/>
      <c r="I35" s="8"/>
      <c r="J35" s="8"/>
      <c r="K35" s="8"/>
      <c r="L35" s="8"/>
      <c r="M35" s="8"/>
      <c r="N35" s="19"/>
      <c r="O35" s="19"/>
      <c r="P35" s="8"/>
      <c r="Q35" s="8"/>
      <c r="R35" s="8"/>
      <c r="S35" s="8"/>
      <c r="T35" s="8"/>
      <c r="U35" s="19"/>
      <c r="V35" s="19"/>
      <c r="W35" s="8"/>
      <c r="X35" s="8"/>
      <c r="Y35" s="8"/>
      <c r="Z35" s="8"/>
      <c r="AA35" s="8"/>
      <c r="AB35" s="19"/>
      <c r="AC35" s="19"/>
      <c r="AD35" s="104"/>
      <c r="AE35" s="8"/>
      <c r="AF35" s="8"/>
      <c r="AG35" s="8"/>
      <c r="AH35" s="8"/>
      <c r="AI35" s="6">
        <f t="shared" si="4"/>
        <v>0</v>
      </c>
      <c r="AJ35" s="42" t="e">
        <f t="shared" ref="AJ35:AJ39" si="5">AI35/$AI$48</f>
        <v>#DIV/0!</v>
      </c>
      <c r="AK35" s="267"/>
    </row>
    <row r="36" spans="1:37" ht="12.85" customHeight="1">
      <c r="A36" s="160" t="str">
        <f>'Jan25'!A36</f>
        <v>Non EU/Other Activities</v>
      </c>
      <c r="B36" s="5" t="str">
        <f>'Jan25'!B36</f>
        <v>&lt;input in Jan tab only&gt;</v>
      </c>
      <c r="C36" s="160" t="str">
        <f>'Jan25'!C36</f>
        <v>WP &lt;insert&gt;</v>
      </c>
      <c r="D36" s="8"/>
      <c r="E36" s="8"/>
      <c r="F36" s="8"/>
      <c r="G36" s="19"/>
      <c r="H36" s="19"/>
      <c r="I36" s="8"/>
      <c r="J36" s="8"/>
      <c r="K36" s="8"/>
      <c r="L36" s="8"/>
      <c r="M36" s="8"/>
      <c r="N36" s="19"/>
      <c r="O36" s="19"/>
      <c r="P36" s="8"/>
      <c r="Q36" s="8"/>
      <c r="R36" s="8"/>
      <c r="S36" s="8"/>
      <c r="T36" s="8"/>
      <c r="U36" s="19"/>
      <c r="V36" s="19"/>
      <c r="W36" s="8"/>
      <c r="X36" s="8"/>
      <c r="Y36" s="8"/>
      <c r="Z36" s="8"/>
      <c r="AA36" s="8"/>
      <c r="AB36" s="19"/>
      <c r="AC36" s="19"/>
      <c r="AD36" s="104"/>
      <c r="AE36" s="8"/>
      <c r="AF36" s="8"/>
      <c r="AG36" s="8"/>
      <c r="AH36" s="8"/>
      <c r="AI36" s="6">
        <f t="shared" si="4"/>
        <v>0</v>
      </c>
      <c r="AJ36" s="42" t="e">
        <f t="shared" si="5"/>
        <v>#DIV/0!</v>
      </c>
      <c r="AK36" s="267"/>
    </row>
    <row r="37" spans="1:37" ht="12.85" customHeight="1">
      <c r="A37" s="160" t="str">
        <f>'Jan25'!A37</f>
        <v>Non EU/Other Activities</v>
      </c>
      <c r="B37" s="5" t="str">
        <f>'Jan25'!B37</f>
        <v>&lt;input in Jan tab only&gt;</v>
      </c>
      <c r="C37" s="160" t="str">
        <f>'Jan25'!C37</f>
        <v>WP &lt;insert&gt;</v>
      </c>
      <c r="D37" s="8"/>
      <c r="E37" s="8"/>
      <c r="F37" s="8"/>
      <c r="G37" s="19"/>
      <c r="H37" s="19"/>
      <c r="I37" s="8"/>
      <c r="J37" s="8"/>
      <c r="K37" s="8"/>
      <c r="L37" s="8"/>
      <c r="M37" s="8"/>
      <c r="N37" s="19"/>
      <c r="O37" s="19"/>
      <c r="P37" s="8"/>
      <c r="Q37" s="8"/>
      <c r="R37" s="8"/>
      <c r="S37" s="8"/>
      <c r="T37" s="8"/>
      <c r="U37" s="19"/>
      <c r="V37" s="19"/>
      <c r="W37" s="8"/>
      <c r="X37" s="8"/>
      <c r="Y37" s="8"/>
      <c r="Z37" s="8"/>
      <c r="AA37" s="8"/>
      <c r="AB37" s="19"/>
      <c r="AC37" s="19"/>
      <c r="AD37" s="104"/>
      <c r="AE37" s="8"/>
      <c r="AF37" s="8"/>
      <c r="AG37" s="8"/>
      <c r="AH37" s="8"/>
      <c r="AI37" s="6">
        <f t="shared" si="4"/>
        <v>0</v>
      </c>
      <c r="AJ37" s="42" t="e">
        <f t="shared" si="5"/>
        <v>#DIV/0!</v>
      </c>
      <c r="AK37" s="267"/>
    </row>
    <row r="38" spans="1:37" ht="12.85" customHeight="1">
      <c r="A38" s="160" t="str">
        <f>'Jan25'!A38</f>
        <v>Non EU/Other Activities</v>
      </c>
      <c r="B38" s="5" t="str">
        <f>'Jan25'!B38</f>
        <v>&lt;input in Jan tab only&gt;</v>
      </c>
      <c r="C38" s="160" t="str">
        <f>'Jan25'!C38</f>
        <v>WP &lt;insert&gt;</v>
      </c>
      <c r="D38" s="8"/>
      <c r="E38" s="8"/>
      <c r="F38" s="8"/>
      <c r="G38" s="19"/>
      <c r="H38" s="19"/>
      <c r="I38" s="8"/>
      <c r="J38" s="8"/>
      <c r="K38" s="8"/>
      <c r="L38" s="8"/>
      <c r="M38" s="8"/>
      <c r="N38" s="19"/>
      <c r="O38" s="19"/>
      <c r="P38" s="8"/>
      <c r="Q38" s="8"/>
      <c r="R38" s="8"/>
      <c r="S38" s="8"/>
      <c r="T38" s="8"/>
      <c r="U38" s="19"/>
      <c r="V38" s="19"/>
      <c r="W38" s="8"/>
      <c r="X38" s="8"/>
      <c r="Y38" s="8"/>
      <c r="Z38" s="8"/>
      <c r="AA38" s="8"/>
      <c r="AB38" s="19"/>
      <c r="AC38" s="19"/>
      <c r="AD38" s="104"/>
      <c r="AE38" s="8"/>
      <c r="AF38" s="8"/>
      <c r="AG38" s="8"/>
      <c r="AH38" s="8"/>
      <c r="AI38" s="6">
        <f t="shared" si="4"/>
        <v>0</v>
      </c>
      <c r="AJ38" s="42" t="e">
        <f t="shared" si="5"/>
        <v>#DIV/0!</v>
      </c>
      <c r="AK38" s="267"/>
    </row>
    <row r="39" spans="1:37" ht="12.85" customHeight="1">
      <c r="A39" s="160" t="str">
        <f>'Jan25'!A39</f>
        <v>Non EU/Other Activities</v>
      </c>
      <c r="B39" s="5" t="str">
        <f>'Jan25'!B39</f>
        <v>&lt;input in Jan tab only&gt;</v>
      </c>
      <c r="C39" s="160" t="str">
        <f>'Jan25'!C39</f>
        <v>WP &lt;insert&gt;</v>
      </c>
      <c r="D39" s="8"/>
      <c r="E39" s="8"/>
      <c r="F39" s="8"/>
      <c r="G39" s="19"/>
      <c r="H39" s="19"/>
      <c r="I39" s="8"/>
      <c r="J39" s="8"/>
      <c r="K39" s="8"/>
      <c r="L39" s="8"/>
      <c r="M39" s="8"/>
      <c r="N39" s="19"/>
      <c r="O39" s="19"/>
      <c r="P39" s="8"/>
      <c r="Q39" s="8"/>
      <c r="R39" s="8"/>
      <c r="S39" s="8"/>
      <c r="T39" s="8"/>
      <c r="U39" s="19"/>
      <c r="V39" s="19"/>
      <c r="W39" s="8"/>
      <c r="X39" s="8"/>
      <c r="Y39" s="8"/>
      <c r="Z39" s="8"/>
      <c r="AA39" s="8"/>
      <c r="AB39" s="19"/>
      <c r="AC39" s="19"/>
      <c r="AD39" s="104"/>
      <c r="AE39" s="8"/>
      <c r="AF39" s="8"/>
      <c r="AG39" s="8"/>
      <c r="AH39" s="8"/>
      <c r="AI39" s="6">
        <f t="shared" si="4"/>
        <v>0</v>
      </c>
      <c r="AJ39" s="42" t="e">
        <f t="shared" si="5"/>
        <v>#DIV/0!</v>
      </c>
      <c r="AK39" s="267"/>
    </row>
    <row r="40" spans="1:37" ht="12.85" customHeight="1">
      <c r="A40" s="553" t="s">
        <v>148</v>
      </c>
      <c r="B40" s="554"/>
      <c r="C40" s="555"/>
      <c r="D40" s="6">
        <f t="shared" ref="D40:AG40" si="6">SUM(D34:D39)</f>
        <v>0</v>
      </c>
      <c r="E40" s="6">
        <f t="shared" si="6"/>
        <v>0</v>
      </c>
      <c r="F40" s="6">
        <f t="shared" si="6"/>
        <v>0</v>
      </c>
      <c r="G40" s="18">
        <f t="shared" si="6"/>
        <v>0</v>
      </c>
      <c r="H40" s="18">
        <f t="shared" si="6"/>
        <v>0</v>
      </c>
      <c r="I40" s="6">
        <f t="shared" si="6"/>
        <v>0</v>
      </c>
      <c r="J40" s="6">
        <f t="shared" si="6"/>
        <v>0</v>
      </c>
      <c r="K40" s="6">
        <f t="shared" si="6"/>
        <v>0</v>
      </c>
      <c r="L40" s="6">
        <f t="shared" si="6"/>
        <v>0</v>
      </c>
      <c r="M40" s="6">
        <f t="shared" si="6"/>
        <v>0</v>
      </c>
      <c r="N40" s="18">
        <f t="shared" si="6"/>
        <v>0</v>
      </c>
      <c r="O40" s="18">
        <f t="shared" si="6"/>
        <v>0</v>
      </c>
      <c r="P40" s="6">
        <f t="shared" si="6"/>
        <v>0</v>
      </c>
      <c r="Q40" s="6">
        <f t="shared" si="6"/>
        <v>0</v>
      </c>
      <c r="R40" s="6">
        <f t="shared" si="6"/>
        <v>0</v>
      </c>
      <c r="S40" s="6">
        <f t="shared" si="6"/>
        <v>0</v>
      </c>
      <c r="T40" s="6">
        <f t="shared" si="6"/>
        <v>0</v>
      </c>
      <c r="U40" s="18">
        <f t="shared" si="6"/>
        <v>0</v>
      </c>
      <c r="V40" s="18">
        <f t="shared" si="6"/>
        <v>0</v>
      </c>
      <c r="W40" s="6">
        <f t="shared" si="6"/>
        <v>0</v>
      </c>
      <c r="X40" s="6">
        <f t="shared" si="6"/>
        <v>0</v>
      </c>
      <c r="Y40" s="6">
        <f t="shared" si="6"/>
        <v>0</v>
      </c>
      <c r="Z40" s="6">
        <f t="shared" si="6"/>
        <v>0</v>
      </c>
      <c r="AA40" s="6">
        <f t="shared" si="6"/>
        <v>0</v>
      </c>
      <c r="AB40" s="18">
        <f t="shared" si="6"/>
        <v>0</v>
      </c>
      <c r="AC40" s="18">
        <f t="shared" si="6"/>
        <v>0</v>
      </c>
      <c r="AD40" s="104">
        <f t="shared" si="6"/>
        <v>0</v>
      </c>
      <c r="AE40" s="6">
        <f t="shared" si="6"/>
        <v>0</v>
      </c>
      <c r="AF40" s="6">
        <f t="shared" si="6"/>
        <v>0</v>
      </c>
      <c r="AG40" s="6">
        <f t="shared" si="6"/>
        <v>0</v>
      </c>
      <c r="AH40" s="6">
        <f>SUM(AH34:AH39)</f>
        <v>0</v>
      </c>
      <c r="AI40" s="6">
        <f t="shared" si="4"/>
        <v>0</v>
      </c>
      <c r="AJ40" s="42" t="e">
        <f>AI40/$AI$48</f>
        <v>#DIV/0!</v>
      </c>
      <c r="AK40" s="266"/>
    </row>
    <row r="41" spans="1:37" ht="12.85" customHeight="1">
      <c r="A41" s="37" t="s">
        <v>18</v>
      </c>
      <c r="B41" s="38"/>
      <c r="C41" s="38"/>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40"/>
      <c r="AJ41" s="40"/>
      <c r="AK41" s="268"/>
    </row>
    <row r="42" spans="1:37" ht="12.85" customHeight="1">
      <c r="A42" s="5" t="s">
        <v>19</v>
      </c>
      <c r="B42" s="5"/>
      <c r="C42" s="5"/>
      <c r="D42" s="8"/>
      <c r="E42" s="8"/>
      <c r="F42" s="8"/>
      <c r="G42" s="19"/>
      <c r="H42" s="19"/>
      <c r="I42" s="8"/>
      <c r="J42" s="8"/>
      <c r="K42" s="8"/>
      <c r="L42" s="8"/>
      <c r="M42" s="8"/>
      <c r="N42" s="19"/>
      <c r="O42" s="19"/>
      <c r="P42" s="8"/>
      <c r="Q42" s="8"/>
      <c r="R42" s="8"/>
      <c r="S42" s="8"/>
      <c r="T42" s="8"/>
      <c r="U42" s="19"/>
      <c r="V42" s="19"/>
      <c r="W42" s="8"/>
      <c r="X42" s="8"/>
      <c r="Y42" s="8"/>
      <c r="Z42" s="8"/>
      <c r="AA42" s="8"/>
      <c r="AB42" s="19"/>
      <c r="AC42" s="19"/>
      <c r="AD42" s="104"/>
      <c r="AE42" s="8"/>
      <c r="AF42" s="8"/>
      <c r="AG42" s="8"/>
      <c r="AH42" s="8"/>
      <c r="AI42" s="6">
        <f>SUM(D42:AH42)</f>
        <v>0</v>
      </c>
      <c r="AJ42" s="6"/>
      <c r="AK42" s="267"/>
    </row>
    <row r="43" spans="1:37">
      <c r="A43" s="5" t="s">
        <v>20</v>
      </c>
      <c r="B43" s="5"/>
      <c r="C43" s="5"/>
      <c r="D43" s="8"/>
      <c r="E43" s="8"/>
      <c r="F43" s="8"/>
      <c r="G43" s="19"/>
      <c r="H43" s="19"/>
      <c r="I43" s="8"/>
      <c r="J43" s="8"/>
      <c r="K43" s="8"/>
      <c r="L43" s="8"/>
      <c r="M43" s="8"/>
      <c r="N43" s="19"/>
      <c r="O43" s="19"/>
      <c r="P43" s="8"/>
      <c r="Q43" s="8"/>
      <c r="R43" s="8"/>
      <c r="S43" s="8"/>
      <c r="T43" s="8"/>
      <c r="U43" s="19"/>
      <c r="V43" s="19"/>
      <c r="W43" s="8"/>
      <c r="X43" s="8"/>
      <c r="Y43" s="8"/>
      <c r="Z43" s="8"/>
      <c r="AA43" s="8"/>
      <c r="AB43" s="19"/>
      <c r="AC43" s="19"/>
      <c r="AD43" s="104"/>
      <c r="AE43" s="8"/>
      <c r="AF43" s="8"/>
      <c r="AG43" s="8"/>
      <c r="AH43" s="8"/>
      <c r="AI43" s="6">
        <f>SUM(D43:AH43)</f>
        <v>0</v>
      </c>
      <c r="AJ43" s="6"/>
      <c r="AK43" s="267"/>
    </row>
    <row r="44" spans="1:37">
      <c r="A44" s="5" t="s">
        <v>36</v>
      </c>
      <c r="B44" s="5"/>
      <c r="C44" s="5"/>
      <c r="D44" s="8"/>
      <c r="E44" s="8"/>
      <c r="F44" s="8"/>
      <c r="G44" s="19"/>
      <c r="H44" s="19"/>
      <c r="I44" s="8"/>
      <c r="J44" s="8"/>
      <c r="K44" s="8"/>
      <c r="L44" s="8"/>
      <c r="M44" s="8"/>
      <c r="N44" s="19"/>
      <c r="O44" s="19"/>
      <c r="P44" s="8"/>
      <c r="Q44" s="8"/>
      <c r="R44" s="8"/>
      <c r="S44" s="8"/>
      <c r="T44" s="8"/>
      <c r="U44" s="19"/>
      <c r="V44" s="19"/>
      <c r="W44" s="8"/>
      <c r="X44" s="8"/>
      <c r="Y44" s="8"/>
      <c r="Z44" s="8"/>
      <c r="AA44" s="8"/>
      <c r="AB44" s="19"/>
      <c r="AC44" s="19"/>
      <c r="AD44" s="104"/>
      <c r="AE44" s="8"/>
      <c r="AF44" s="8"/>
      <c r="AG44" s="8"/>
      <c r="AH44" s="8"/>
      <c r="AI44" s="6">
        <f>SUM(D44:AH44)</f>
        <v>0</v>
      </c>
      <c r="AJ44" s="6"/>
      <c r="AK44" s="267"/>
    </row>
    <row r="45" spans="1:37">
      <c r="A45" s="5" t="s">
        <v>21</v>
      </c>
      <c r="B45" s="5"/>
      <c r="C45" s="5"/>
      <c r="D45" s="8"/>
      <c r="E45" s="8"/>
      <c r="F45" s="8"/>
      <c r="G45" s="19"/>
      <c r="H45" s="19"/>
      <c r="I45" s="8"/>
      <c r="J45" s="8"/>
      <c r="K45" s="8"/>
      <c r="L45" s="8"/>
      <c r="M45" s="8"/>
      <c r="N45" s="19"/>
      <c r="O45" s="19"/>
      <c r="P45" s="8"/>
      <c r="Q45" s="8"/>
      <c r="R45" s="8"/>
      <c r="S45" s="8"/>
      <c r="T45" s="8"/>
      <c r="U45" s="19"/>
      <c r="V45" s="19"/>
      <c r="W45" s="8"/>
      <c r="X45" s="8"/>
      <c r="Y45" s="8"/>
      <c r="Z45" s="8"/>
      <c r="AA45" s="8"/>
      <c r="AB45" s="19"/>
      <c r="AC45" s="19"/>
      <c r="AD45" s="104"/>
      <c r="AE45" s="8"/>
      <c r="AF45" s="8"/>
      <c r="AG45" s="8"/>
      <c r="AH45" s="8"/>
      <c r="AI45" s="6">
        <f>SUM(D45:AH45)</f>
        <v>0</v>
      </c>
      <c r="AJ45" s="6"/>
      <c r="AK45" s="267"/>
    </row>
    <row r="46" spans="1:37">
      <c r="A46" s="553" t="s">
        <v>149</v>
      </c>
      <c r="B46" s="556"/>
      <c r="C46" s="557"/>
      <c r="D46" s="6">
        <f t="shared" ref="D46:AG46" si="7">SUM(D42:D45)</f>
        <v>0</v>
      </c>
      <c r="E46" s="6">
        <f t="shared" si="7"/>
        <v>0</v>
      </c>
      <c r="F46" s="6">
        <f t="shared" si="7"/>
        <v>0</v>
      </c>
      <c r="G46" s="18">
        <f t="shared" si="7"/>
        <v>0</v>
      </c>
      <c r="H46" s="18">
        <f t="shared" si="7"/>
        <v>0</v>
      </c>
      <c r="I46" s="6">
        <f t="shared" si="7"/>
        <v>0</v>
      </c>
      <c r="J46" s="6">
        <f t="shared" si="7"/>
        <v>0</v>
      </c>
      <c r="K46" s="6">
        <f t="shared" si="7"/>
        <v>0</v>
      </c>
      <c r="L46" s="6">
        <f t="shared" si="7"/>
        <v>0</v>
      </c>
      <c r="M46" s="6">
        <f t="shared" si="7"/>
        <v>0</v>
      </c>
      <c r="N46" s="18">
        <f t="shared" si="7"/>
        <v>0</v>
      </c>
      <c r="O46" s="18">
        <f t="shared" si="7"/>
        <v>0</v>
      </c>
      <c r="P46" s="6">
        <f t="shared" si="7"/>
        <v>0</v>
      </c>
      <c r="Q46" s="6">
        <f t="shared" si="7"/>
        <v>0</v>
      </c>
      <c r="R46" s="6">
        <f t="shared" si="7"/>
        <v>0</v>
      </c>
      <c r="S46" s="6">
        <f t="shared" si="7"/>
        <v>0</v>
      </c>
      <c r="T46" s="6">
        <f t="shared" si="7"/>
        <v>0</v>
      </c>
      <c r="U46" s="18">
        <f t="shared" si="7"/>
        <v>0</v>
      </c>
      <c r="V46" s="18">
        <f t="shared" si="7"/>
        <v>0</v>
      </c>
      <c r="W46" s="6">
        <f t="shared" si="7"/>
        <v>0</v>
      </c>
      <c r="X46" s="6">
        <f t="shared" si="7"/>
        <v>0</v>
      </c>
      <c r="Y46" s="6">
        <f t="shared" ref="Y46:Z46" si="8">SUM(Y42:Y45)</f>
        <v>0</v>
      </c>
      <c r="Z46" s="6">
        <f t="shared" si="8"/>
        <v>0</v>
      </c>
      <c r="AA46" s="6">
        <f t="shared" si="7"/>
        <v>0</v>
      </c>
      <c r="AB46" s="18">
        <f t="shared" si="7"/>
        <v>0</v>
      </c>
      <c r="AC46" s="18">
        <f t="shared" si="7"/>
        <v>0</v>
      </c>
      <c r="AD46" s="104">
        <f t="shared" si="7"/>
        <v>0</v>
      </c>
      <c r="AE46" s="6">
        <f t="shared" si="7"/>
        <v>0</v>
      </c>
      <c r="AF46" s="6">
        <f t="shared" si="7"/>
        <v>0</v>
      </c>
      <c r="AG46" s="6">
        <f t="shared" si="7"/>
        <v>0</v>
      </c>
      <c r="AH46" s="6">
        <f>SUM(AH42:AH45)</f>
        <v>0</v>
      </c>
      <c r="AI46" s="6">
        <f>SUM(D46:AH46)</f>
        <v>0</v>
      </c>
      <c r="AJ46" s="6"/>
      <c r="AK46" s="7"/>
    </row>
    <row r="47" spans="1:37">
      <c r="A47" s="249"/>
      <c r="B47" s="250"/>
      <c r="C47" s="250"/>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262"/>
      <c r="AE47" s="11"/>
      <c r="AF47" s="11"/>
      <c r="AG47" s="11"/>
      <c r="AH47" s="11"/>
      <c r="AI47" s="11"/>
      <c r="AJ47" s="258"/>
      <c r="AK47" s="259"/>
    </row>
    <row r="48" spans="1:37">
      <c r="A48" s="553" t="s">
        <v>150</v>
      </c>
      <c r="B48" s="556"/>
      <c r="C48" s="557"/>
      <c r="D48" s="6">
        <f t="shared" ref="D48:AG48" si="9">D32+D40</f>
        <v>0</v>
      </c>
      <c r="E48" s="6">
        <f t="shared" si="9"/>
        <v>0</v>
      </c>
      <c r="F48" s="6">
        <f t="shared" si="9"/>
        <v>0</v>
      </c>
      <c r="G48" s="18">
        <f t="shared" si="9"/>
        <v>0</v>
      </c>
      <c r="H48" s="18">
        <f t="shared" si="9"/>
        <v>0</v>
      </c>
      <c r="I48" s="6">
        <f t="shared" si="9"/>
        <v>0</v>
      </c>
      <c r="J48" s="6">
        <f t="shared" si="9"/>
        <v>0</v>
      </c>
      <c r="K48" s="6">
        <f t="shared" si="9"/>
        <v>0</v>
      </c>
      <c r="L48" s="6">
        <f t="shared" si="9"/>
        <v>0</v>
      </c>
      <c r="M48" s="6">
        <f t="shared" si="9"/>
        <v>0</v>
      </c>
      <c r="N48" s="18">
        <f t="shared" si="9"/>
        <v>0</v>
      </c>
      <c r="O48" s="18">
        <f t="shared" si="9"/>
        <v>0</v>
      </c>
      <c r="P48" s="6">
        <f t="shared" si="9"/>
        <v>0</v>
      </c>
      <c r="Q48" s="6">
        <f t="shared" si="9"/>
        <v>0</v>
      </c>
      <c r="R48" s="6">
        <f t="shared" si="9"/>
        <v>0</v>
      </c>
      <c r="S48" s="6">
        <f t="shared" si="9"/>
        <v>0</v>
      </c>
      <c r="T48" s="6">
        <f t="shared" si="9"/>
        <v>0</v>
      </c>
      <c r="U48" s="18">
        <f t="shared" si="9"/>
        <v>0</v>
      </c>
      <c r="V48" s="18">
        <f t="shared" si="9"/>
        <v>0</v>
      </c>
      <c r="W48" s="6">
        <f t="shared" si="9"/>
        <v>0</v>
      </c>
      <c r="X48" s="6">
        <f t="shared" si="9"/>
        <v>0</v>
      </c>
      <c r="Y48" s="6">
        <f t="shared" ref="Y48:Z48" si="10">Y32+Y40</f>
        <v>0</v>
      </c>
      <c r="Z48" s="6">
        <f t="shared" si="10"/>
        <v>0</v>
      </c>
      <c r="AA48" s="6">
        <f t="shared" si="9"/>
        <v>0</v>
      </c>
      <c r="AB48" s="18">
        <f t="shared" si="9"/>
        <v>0</v>
      </c>
      <c r="AC48" s="18">
        <f t="shared" si="9"/>
        <v>0</v>
      </c>
      <c r="AD48" s="104">
        <f t="shared" si="9"/>
        <v>0</v>
      </c>
      <c r="AE48" s="6">
        <f t="shared" si="9"/>
        <v>0</v>
      </c>
      <c r="AF48" s="6">
        <f t="shared" si="9"/>
        <v>0</v>
      </c>
      <c r="AG48" s="6">
        <f t="shared" si="9"/>
        <v>0</v>
      </c>
      <c r="AH48" s="6">
        <f>AH32+AH40</f>
        <v>0</v>
      </c>
      <c r="AI48" s="9">
        <f>AI32+AI40</f>
        <v>0</v>
      </c>
      <c r="AJ48" s="30"/>
      <c r="AK48" s="260"/>
    </row>
    <row r="49" spans="1:37">
      <c r="A49" s="161"/>
      <c r="B49" s="252"/>
      <c r="C49" s="252"/>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257"/>
      <c r="AJ49" s="29"/>
      <c r="AK49" s="260"/>
    </row>
    <row r="50" spans="1:37">
      <c r="A50" s="553" t="s">
        <v>151</v>
      </c>
      <c r="B50" s="556"/>
      <c r="C50" s="557"/>
      <c r="D50" s="10">
        <f t="shared" ref="D50:AG50" si="11">D32+D40+D46</f>
        <v>0</v>
      </c>
      <c r="E50" s="10">
        <f t="shared" si="11"/>
        <v>0</v>
      </c>
      <c r="F50" s="10">
        <f t="shared" si="11"/>
        <v>0</v>
      </c>
      <c r="G50" s="18">
        <f t="shared" si="11"/>
        <v>0</v>
      </c>
      <c r="H50" s="18">
        <f t="shared" si="11"/>
        <v>0</v>
      </c>
      <c r="I50" s="10">
        <f t="shared" si="11"/>
        <v>0</v>
      </c>
      <c r="J50" s="10">
        <f t="shared" si="11"/>
        <v>0</v>
      </c>
      <c r="K50" s="10">
        <f t="shared" si="11"/>
        <v>0</v>
      </c>
      <c r="L50" s="10">
        <f t="shared" si="11"/>
        <v>0</v>
      </c>
      <c r="M50" s="10">
        <f t="shared" si="11"/>
        <v>0</v>
      </c>
      <c r="N50" s="18">
        <f t="shared" si="11"/>
        <v>0</v>
      </c>
      <c r="O50" s="18">
        <f t="shared" si="11"/>
        <v>0</v>
      </c>
      <c r="P50" s="10">
        <f t="shared" si="11"/>
        <v>0</v>
      </c>
      <c r="Q50" s="10">
        <f t="shared" si="11"/>
        <v>0</v>
      </c>
      <c r="R50" s="10">
        <f t="shared" si="11"/>
        <v>0</v>
      </c>
      <c r="S50" s="10">
        <f t="shared" si="11"/>
        <v>0</v>
      </c>
      <c r="T50" s="10">
        <f t="shared" si="11"/>
        <v>0</v>
      </c>
      <c r="U50" s="18">
        <f t="shared" si="11"/>
        <v>0</v>
      </c>
      <c r="V50" s="18">
        <f t="shared" si="11"/>
        <v>0</v>
      </c>
      <c r="W50" s="10">
        <f t="shared" si="11"/>
        <v>0</v>
      </c>
      <c r="X50" s="10">
        <f t="shared" si="11"/>
        <v>0</v>
      </c>
      <c r="Y50" s="10">
        <f t="shared" ref="Y50:Z50" si="12">Y32+Y40+Y46</f>
        <v>0</v>
      </c>
      <c r="Z50" s="10">
        <f t="shared" si="12"/>
        <v>0</v>
      </c>
      <c r="AA50" s="10">
        <f t="shared" si="11"/>
        <v>0</v>
      </c>
      <c r="AB50" s="18">
        <f t="shared" si="11"/>
        <v>0</v>
      </c>
      <c r="AC50" s="18">
        <f t="shared" si="11"/>
        <v>0</v>
      </c>
      <c r="AD50" s="104">
        <f t="shared" si="11"/>
        <v>0</v>
      </c>
      <c r="AE50" s="10">
        <f t="shared" si="11"/>
        <v>0</v>
      </c>
      <c r="AF50" s="10">
        <f t="shared" si="11"/>
        <v>0</v>
      </c>
      <c r="AG50" s="10">
        <f t="shared" si="11"/>
        <v>0</v>
      </c>
      <c r="AH50" s="10">
        <f t="shared" ref="AH50" si="13">AH32+AH40+AH46</f>
        <v>0</v>
      </c>
      <c r="AI50" s="6">
        <f>AI46+AI48</f>
        <v>0</v>
      </c>
      <c r="AJ50" s="261"/>
      <c r="AK50" s="16"/>
    </row>
    <row r="53" spans="1:37">
      <c r="B53" s="55" t="s">
        <v>22</v>
      </c>
      <c r="C53" s="56"/>
      <c r="D53" s="57"/>
      <c r="E53" s="57"/>
      <c r="F53" s="57"/>
      <c r="G53" s="58"/>
      <c r="I53" s="55" t="s">
        <v>23</v>
      </c>
      <c r="J53" s="57"/>
      <c r="K53" s="57"/>
      <c r="L53" s="57"/>
      <c r="M53" s="57"/>
      <c r="N53" s="57"/>
      <c r="O53" s="57"/>
      <c r="P53" s="57"/>
      <c r="Q53" s="57"/>
      <c r="R53" s="57"/>
      <c r="S53" s="57"/>
      <c r="T53" s="57"/>
      <c r="U53" s="58"/>
      <c r="AB53" s="20" t="s">
        <v>71</v>
      </c>
      <c r="AC53" s="12"/>
      <c r="AD53" s="23"/>
      <c r="AE53" s="12"/>
      <c r="AI53" s="12"/>
      <c r="AJ53" s="12"/>
      <c r="AK53" s="13"/>
    </row>
    <row r="54" spans="1:37">
      <c r="B54" s="234"/>
      <c r="C54" s="162"/>
      <c r="D54" s="162"/>
      <c r="E54" s="162"/>
      <c r="F54" s="162"/>
      <c r="G54" s="59"/>
      <c r="I54" s="241"/>
      <c r="J54" s="242"/>
      <c r="K54" s="242"/>
      <c r="L54" s="242"/>
      <c r="M54" s="242"/>
      <c r="N54" s="242"/>
      <c r="O54" s="242"/>
      <c r="P54" s="242"/>
      <c r="Q54" s="242"/>
      <c r="R54" s="242"/>
      <c r="S54" s="242"/>
      <c r="T54" s="242"/>
      <c r="U54" s="59"/>
      <c r="AB54" s="13"/>
      <c r="AJ54" s="29" t="s">
        <v>37</v>
      </c>
      <c r="AK54" s="30"/>
    </row>
    <row r="55" spans="1:37">
      <c r="B55" s="234"/>
      <c r="C55" s="162"/>
      <c r="D55" s="162"/>
      <c r="E55" s="162"/>
      <c r="F55" s="162"/>
      <c r="G55" s="59"/>
      <c r="I55" s="241"/>
      <c r="J55" s="242"/>
      <c r="K55" s="242"/>
      <c r="L55" s="242"/>
      <c r="M55" s="242"/>
      <c r="N55" s="242"/>
      <c r="O55" s="242"/>
      <c r="P55" s="242"/>
      <c r="Q55" s="242"/>
      <c r="R55" s="242"/>
      <c r="S55" s="242"/>
      <c r="T55" s="242"/>
      <c r="U55" s="59"/>
      <c r="AB55" s="43" t="s">
        <v>38</v>
      </c>
      <c r="AI55" s="263">
        <f>AI48</f>
        <v>0</v>
      </c>
      <c r="AJ55" s="229" t="e">
        <f>AI55/AI48</f>
        <v>#DIV/0!</v>
      </c>
      <c r="AK55" s="231"/>
    </row>
    <row r="56" spans="1:37">
      <c r="B56" s="234"/>
      <c r="C56" s="162"/>
      <c r="D56" s="162"/>
      <c r="E56" s="162"/>
      <c r="F56" s="162"/>
      <c r="G56" s="59"/>
      <c r="I56" s="241"/>
      <c r="J56" s="242"/>
      <c r="K56" s="242"/>
      <c r="L56" s="242"/>
      <c r="M56" s="242"/>
      <c r="N56" s="242"/>
      <c r="O56" s="242"/>
      <c r="P56" s="242"/>
      <c r="Q56" s="242"/>
      <c r="R56" s="242"/>
      <c r="S56" s="242"/>
      <c r="T56" s="242"/>
      <c r="U56" s="59"/>
      <c r="AB56" s="13"/>
      <c r="AE56" s="3"/>
      <c r="AI56" s="263"/>
      <c r="AJ56" s="165"/>
      <c r="AK56" s="13"/>
    </row>
    <row r="57" spans="1:37">
      <c r="B57" s="234"/>
      <c r="C57" s="162"/>
      <c r="D57" s="162"/>
      <c r="E57" s="162"/>
      <c r="F57" s="162"/>
      <c r="G57" s="59"/>
      <c r="I57" s="243"/>
      <c r="J57" s="244"/>
      <c r="K57" s="244"/>
      <c r="L57" s="244"/>
      <c r="M57" s="244"/>
      <c r="N57" s="244"/>
      <c r="O57" s="244"/>
      <c r="P57" s="244"/>
      <c r="Q57" s="244"/>
      <c r="R57" s="244"/>
      <c r="S57" s="244"/>
      <c r="T57" s="244"/>
      <c r="U57" s="59"/>
      <c r="AB57" s="163" t="str">
        <f>$A$16</f>
        <v>EU Projects</v>
      </c>
      <c r="AC57" s="164"/>
      <c r="AI57" s="264">
        <f>AI32</f>
        <v>0</v>
      </c>
      <c r="AJ57" s="165" t="e">
        <f>AI57/AI55</f>
        <v>#DIV/0!</v>
      </c>
      <c r="AK57" s="13"/>
    </row>
    <row r="58" spans="1:37">
      <c r="B58" s="248" t="str">
        <f>C4</f>
        <v>&lt;input name in Jan tab only&gt;</v>
      </c>
      <c r="C58" s="57"/>
      <c r="D58" s="57"/>
      <c r="E58" s="57"/>
      <c r="F58" s="57"/>
      <c r="G58" s="59"/>
      <c r="I58" s="248" t="str">
        <f>'Jan25'!J58</f>
        <v>&lt;input approver's name here in Jan tab only&gt;</v>
      </c>
      <c r="J58" s="254"/>
      <c r="K58" s="254"/>
      <c r="L58" s="254"/>
      <c r="M58" s="254"/>
      <c r="N58" s="254"/>
      <c r="O58" s="254"/>
      <c r="P58" s="254"/>
      <c r="Q58" s="254"/>
      <c r="R58" s="254"/>
      <c r="S58" s="254"/>
      <c r="T58" s="254"/>
      <c r="U58" s="59"/>
      <c r="AB58" s="163" t="str">
        <f>$A$33</f>
        <v>Internal and National Projects</v>
      </c>
      <c r="AI58" s="265">
        <f>AI40</f>
        <v>0</v>
      </c>
      <c r="AJ58" s="230" t="e">
        <f>AI58/AI55</f>
        <v>#DIV/0!</v>
      </c>
      <c r="AK58" s="232"/>
    </row>
    <row r="59" spans="1:37">
      <c r="B59" s="236"/>
      <c r="C59" s="162"/>
      <c r="D59" s="162"/>
      <c r="E59" s="162"/>
      <c r="F59" s="162"/>
      <c r="G59" s="59"/>
      <c r="I59" s="236"/>
      <c r="J59" s="235"/>
      <c r="K59" s="235"/>
      <c r="L59" s="235"/>
      <c r="M59" s="235"/>
      <c r="N59" s="235"/>
      <c r="O59" s="235"/>
      <c r="P59" s="235"/>
      <c r="Q59" s="235"/>
      <c r="R59" s="235"/>
      <c r="S59" s="235"/>
      <c r="T59" s="235"/>
      <c r="U59" s="59"/>
      <c r="AB59" s="13"/>
      <c r="AI59" s="264">
        <f>AI57+AI58</f>
        <v>0</v>
      </c>
      <c r="AJ59" s="165" t="e">
        <f>AJ57+AJ58</f>
        <v>#DIV/0!</v>
      </c>
      <c r="AK59" s="13"/>
    </row>
    <row r="60" spans="1:37">
      <c r="B60" s="233" t="s">
        <v>64</v>
      </c>
      <c r="C60" s="237"/>
      <c r="D60" s="237"/>
      <c r="E60" s="237"/>
      <c r="F60" s="237"/>
      <c r="G60" s="239"/>
      <c r="I60" s="233" t="s">
        <v>64</v>
      </c>
      <c r="J60" s="237"/>
      <c r="K60" s="237"/>
      <c r="L60" s="237"/>
      <c r="M60" s="237"/>
      <c r="N60" s="237"/>
      <c r="O60" s="237"/>
      <c r="P60" s="237"/>
      <c r="Q60" s="237"/>
      <c r="R60" s="162"/>
      <c r="S60" s="162"/>
      <c r="T60" s="162"/>
      <c r="U60" s="59"/>
      <c r="AB60" s="21"/>
      <c r="AC60" s="15"/>
      <c r="AD60" s="15"/>
      <c r="AE60" s="15"/>
      <c r="AI60" s="15"/>
      <c r="AJ60" s="15"/>
      <c r="AK60" s="13"/>
    </row>
    <row r="61" spans="1:37">
      <c r="B61" s="240"/>
      <c r="C61" s="238"/>
      <c r="D61" s="237"/>
      <c r="E61" s="237"/>
      <c r="F61" s="237"/>
      <c r="G61" s="239"/>
      <c r="I61" s="240"/>
      <c r="J61" s="245"/>
      <c r="K61" s="245"/>
      <c r="L61" s="245"/>
      <c r="M61" s="245"/>
      <c r="N61" s="245"/>
      <c r="O61" s="245"/>
      <c r="P61" s="245"/>
      <c r="Q61" s="245"/>
      <c r="R61" s="162"/>
      <c r="S61" s="162"/>
      <c r="T61" s="162"/>
      <c r="U61" s="59"/>
    </row>
    <row r="62" spans="1:37">
      <c r="B62" s="61"/>
      <c r="C62" s="62"/>
      <c r="D62" s="60"/>
      <c r="E62" s="60"/>
      <c r="F62" s="60"/>
      <c r="G62" s="63"/>
      <c r="I62" s="61"/>
      <c r="J62" s="60"/>
      <c r="K62" s="60"/>
      <c r="L62" s="60"/>
      <c r="M62" s="60"/>
      <c r="N62" s="60"/>
      <c r="O62" s="60"/>
      <c r="P62" s="60"/>
      <c r="Q62" s="60"/>
      <c r="R62" s="60"/>
      <c r="S62" s="60"/>
      <c r="T62" s="60"/>
      <c r="U62" s="63"/>
    </row>
    <row r="63" spans="1:37">
      <c r="A63" s="25"/>
      <c r="B63" s="25"/>
      <c r="C63" s="25"/>
      <c r="I63" s="25"/>
    </row>
    <row r="64" spans="1:37">
      <c r="B64" s="166" t="s">
        <v>108</v>
      </c>
      <c r="C64" s="25"/>
      <c r="H64" s="550" t="s">
        <v>61</v>
      </c>
      <c r="I64" s="550"/>
      <c r="J64" s="157" t="s">
        <v>65</v>
      </c>
    </row>
    <row r="65" spans="2:10">
      <c r="B65" s="157" t="s">
        <v>145</v>
      </c>
      <c r="J65" s="157" t="s">
        <v>146</v>
      </c>
    </row>
    <row r="66" spans="2:10">
      <c r="B66" s="157"/>
    </row>
    <row r="67" spans="2:10">
      <c r="J67" s="157" t="s">
        <v>143</v>
      </c>
    </row>
    <row r="68" spans="2:10">
      <c r="J68" s="157" t="s">
        <v>144</v>
      </c>
    </row>
  </sheetData>
  <protectedRanges>
    <protectedRange sqref="AG17:AG31 AG34:AG39 AG43:AG45" name="Range3_1"/>
    <protectedRange sqref="C9" name="Range1_2"/>
    <protectedRange sqref="C4:C6" name="Range1_1_1"/>
    <protectedRange sqref="A53:A62" name="Range9_1_1_1"/>
    <protectedRange sqref="A53:A62" name="Range8_1_1_1"/>
    <protectedRange sqref="AK17:AK31" name="Range4"/>
    <protectedRange sqref="AK34:AK39" name="Range6"/>
    <protectedRange sqref="AK42:AK45" name="Range8"/>
  </protectedRanges>
  <mergeCells count="13">
    <mergeCell ref="A9:B9"/>
    <mergeCell ref="A4:B4"/>
    <mergeCell ref="A6:B6"/>
    <mergeCell ref="A7:B7"/>
    <mergeCell ref="C4:G4"/>
    <mergeCell ref="C5:G5"/>
    <mergeCell ref="C6:G6"/>
    <mergeCell ref="A32:C32"/>
    <mergeCell ref="A46:C46"/>
    <mergeCell ref="A48:C48"/>
    <mergeCell ref="A50:C50"/>
    <mergeCell ref="H64:I64"/>
    <mergeCell ref="A40:C40"/>
  </mergeCells>
  <phoneticPr fontId="0" type="noConversion"/>
  <dataValidations count="3">
    <dataValidation allowBlank="1" showInputMessage="1" showErrorMessage="1" prompt="Please complete these cells on Jan13 sheet - please refer to Guidance for further detail" sqref="C17:C31" xr:uid="{00000000-0002-0000-0A00-000000000000}"/>
    <dataValidation type="whole" errorStyle="warning" allowBlank="1" showInputMessage="1" showErrorMessage="1" errorTitle="Public Holiday/UCD Closure Day" error="This is a bank holiday. Your standard daily hours should be recorded in the cell highlighted in purple on row 36 below." sqref="AG34:AG39 AG43:AG45 AG17:AG31" xr:uid="{00000000-0002-0000-0A00-000001000000}">
      <formula1>0</formula1>
      <formula2>0</formula2>
    </dataValidation>
    <dataValidation allowBlank="1" showErrorMessage="1" sqref="A17:B31" xr:uid="{737DCD01-C862-4AF3-9E0B-1EF08C399FC4}"/>
  </dataValidations>
  <pageMargins left="0.19685039370078741" right="0.19685039370078741" top="0.19685039370078741" bottom="0.19685039370078741" header="0.51181102362204722" footer="0.51181102362204722"/>
  <pageSetup paperSize="9" scale="57" orientation="landscape" r:id="rId1"/>
  <extLst>
    <ext xmlns:x14="http://schemas.microsoft.com/office/spreadsheetml/2009/9/main" uri="{CCE6A557-97BC-4b89-ADB6-D9C93CAAB3DF}">
      <x14:dataValidations xmlns:xm="http://schemas.microsoft.com/office/excel/2006/main" count="1">
        <x14:dataValidation type="list" showErrorMessage="1" xr:uid="{F553FA94-28C5-485D-976C-296077C065FC}">
          <x14:formula1>
            <xm:f>'Dropdown Options'!$B$2:$B$8</xm:f>
          </x14:formula1>
          <xm:sqref>C6:G6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J68"/>
  <sheetViews>
    <sheetView zoomScale="70" zoomScaleNormal="70" workbookViewId="0">
      <pane xSplit="3" ySplit="16" topLeftCell="D17" activePane="bottomRight" state="frozen"/>
      <selection activeCell="A34" sqref="A34:A39"/>
      <selection pane="topRight" activeCell="A34" sqref="A34:A39"/>
      <selection pane="bottomLeft" activeCell="A34" sqref="A34:A39"/>
      <selection pane="bottomRight" activeCell="L33" sqref="L33"/>
    </sheetView>
  </sheetViews>
  <sheetFormatPr defaultColWidth="11.375" defaultRowHeight="12.85"/>
  <cols>
    <col min="1" max="2" width="29.75" customWidth="1"/>
    <col min="3" max="3" width="11.375" bestFit="1" customWidth="1"/>
    <col min="4" max="33" width="5" customWidth="1"/>
    <col min="34" max="34" width="8.375" bestFit="1" customWidth="1"/>
    <col min="35" max="35" width="8.875" bestFit="1" customWidth="1"/>
    <col min="36" max="36" width="16.375" customWidth="1"/>
  </cols>
  <sheetData>
    <row r="1" spans="1:36" ht="11.95" customHeight="1"/>
    <row r="2" spans="1:36" ht="31.55" customHeight="1">
      <c r="A2" s="2" t="s">
        <v>0</v>
      </c>
      <c r="B2" s="68" t="s">
        <v>72</v>
      </c>
    </row>
    <row r="3" spans="1:36" ht="11.95" customHeight="1">
      <c r="I3" s="4"/>
      <c r="J3" s="4"/>
      <c r="K3" s="4"/>
      <c r="L3" s="4"/>
    </row>
    <row r="4" spans="1:36" ht="17.850000000000001">
      <c r="A4" s="570" t="s">
        <v>2</v>
      </c>
      <c r="B4" s="571"/>
      <c r="C4" s="572" t="str">
        <f>'Jan25'!C4</f>
        <v>&lt;input name in Jan tab only&gt;</v>
      </c>
      <c r="D4" s="573"/>
      <c r="E4" s="573"/>
      <c r="F4" s="573"/>
      <c r="G4" s="574"/>
      <c r="I4" s="4"/>
      <c r="J4" s="4"/>
      <c r="K4" s="4"/>
      <c r="L4" s="4"/>
    </row>
    <row r="5" spans="1:36" ht="17.850000000000001">
      <c r="A5" s="220" t="s">
        <v>112</v>
      </c>
      <c r="B5" s="226"/>
      <c r="C5" s="572" t="str">
        <f>'Jan25'!C5</f>
        <v>&lt;input personnel no. in Jan tab only&gt;</v>
      </c>
      <c r="D5" s="573"/>
      <c r="E5" s="573"/>
      <c r="F5" s="573"/>
      <c r="G5" s="574"/>
      <c r="I5" s="4"/>
      <c r="J5" s="4"/>
      <c r="K5" s="4"/>
      <c r="L5" s="4"/>
    </row>
    <row r="6" spans="1:36" ht="17.850000000000001">
      <c r="A6" s="570" t="s">
        <v>59</v>
      </c>
      <c r="B6" s="571"/>
      <c r="C6" s="575" t="str">
        <f>'Jan25'!C6</f>
        <v>&lt;select from list in Jan tab only&gt;</v>
      </c>
      <c r="D6" s="576"/>
      <c r="E6" s="576"/>
      <c r="F6" s="576"/>
      <c r="G6" s="577"/>
      <c r="I6" s="4"/>
      <c r="J6" s="4"/>
      <c r="K6" s="4"/>
      <c r="L6" s="4"/>
    </row>
    <row r="7" spans="1:36" ht="18" customHeight="1">
      <c r="A7" s="570" t="s">
        <v>3</v>
      </c>
      <c r="B7" s="571"/>
      <c r="C7" s="283" t="s">
        <v>34</v>
      </c>
    </row>
    <row r="8" spans="1:36" ht="20.350000000000001" customHeight="1">
      <c r="A8" s="219" t="s">
        <v>4</v>
      </c>
      <c r="B8" s="219"/>
      <c r="C8" s="227">
        <f>'Jan25'!C8</f>
        <v>2025</v>
      </c>
      <c r="D8" s="45"/>
      <c r="E8" s="45"/>
      <c r="F8" s="45"/>
      <c r="J8" s="3"/>
    </row>
    <row r="9" spans="1:36" ht="36.75" customHeight="1">
      <c r="A9" s="551" t="s">
        <v>60</v>
      </c>
      <c r="B9" s="552"/>
      <c r="C9" s="285" t="str">
        <f>'Jan25'!C9</f>
        <v>&lt;enter no. in Jan tab&gt;</v>
      </c>
      <c r="D9" s="221"/>
      <c r="E9" s="221"/>
      <c r="F9" s="221"/>
      <c r="G9" s="221"/>
      <c r="H9" s="221"/>
      <c r="I9" s="221"/>
      <c r="J9" s="221"/>
      <c r="K9" s="221"/>
      <c r="L9" s="221"/>
      <c r="M9" s="221"/>
      <c r="N9" s="221"/>
      <c r="O9" s="221"/>
    </row>
    <row r="10" spans="1:36" ht="21.75" customHeight="1">
      <c r="D10" s="41"/>
      <c r="E10" s="223" t="s">
        <v>78</v>
      </c>
      <c r="I10" s="4"/>
      <c r="J10" s="4"/>
      <c r="K10" s="4"/>
      <c r="L10" s="4"/>
    </row>
    <row r="11" spans="1:36" ht="12.85" customHeight="1">
      <c r="A11" s="224" t="str">
        <f>'Jan25'!A11</f>
        <v>Only the yellow cells are writeable. Input the time in hours.</v>
      </c>
    </row>
    <row r="12" spans="1:36" ht="18" customHeight="1">
      <c r="A12" s="225" t="str">
        <f>'Jan25'!A12</f>
        <v>Please ensure that all timesheets are signed by the employee and the Principal Investigator.</v>
      </c>
    </row>
    <row r="13" spans="1:36" ht="12.85" customHeight="1"/>
    <row r="14" spans="1:36" ht="12.85" customHeight="1">
      <c r="A14" s="5" t="s">
        <v>5</v>
      </c>
      <c r="B14" s="5"/>
      <c r="C14" s="5"/>
      <c r="D14" s="6">
        <v>1</v>
      </c>
      <c r="E14" s="6">
        <v>2</v>
      </c>
      <c r="F14" s="6">
        <v>3</v>
      </c>
      <c r="G14" s="6">
        <v>4</v>
      </c>
      <c r="H14" s="6">
        <v>5</v>
      </c>
      <c r="I14" s="6">
        <v>6</v>
      </c>
      <c r="J14" s="6">
        <v>7</v>
      </c>
      <c r="K14" s="6">
        <v>8</v>
      </c>
      <c r="L14" s="6">
        <v>9</v>
      </c>
      <c r="M14" s="6">
        <v>10</v>
      </c>
      <c r="N14" s="6">
        <v>11</v>
      </c>
      <c r="O14" s="6">
        <v>12</v>
      </c>
      <c r="P14" s="6">
        <v>13</v>
      </c>
      <c r="Q14" s="6">
        <v>14</v>
      </c>
      <c r="R14" s="6">
        <v>15</v>
      </c>
      <c r="S14" s="6">
        <v>16</v>
      </c>
      <c r="T14" s="6">
        <v>17</v>
      </c>
      <c r="U14" s="6">
        <v>18</v>
      </c>
      <c r="V14" s="6">
        <v>19</v>
      </c>
      <c r="W14" s="6">
        <v>20</v>
      </c>
      <c r="X14" s="6">
        <v>21</v>
      </c>
      <c r="Y14" s="6">
        <v>22</v>
      </c>
      <c r="Z14" s="6">
        <v>23</v>
      </c>
      <c r="AA14" s="6">
        <v>24</v>
      </c>
      <c r="AB14" s="6">
        <v>25</v>
      </c>
      <c r="AC14" s="6">
        <v>26</v>
      </c>
      <c r="AD14" s="6">
        <v>27</v>
      </c>
      <c r="AE14" s="6">
        <v>28</v>
      </c>
      <c r="AF14" s="6">
        <v>29</v>
      </c>
      <c r="AG14" s="6">
        <v>30</v>
      </c>
      <c r="AH14" s="6" t="s">
        <v>6</v>
      </c>
      <c r="AI14" s="70" t="s">
        <v>62</v>
      </c>
      <c r="AJ14" s="266" t="s">
        <v>7</v>
      </c>
    </row>
    <row r="15" spans="1:36" ht="12.85" customHeight="1">
      <c r="A15" s="5" t="s">
        <v>8</v>
      </c>
      <c r="B15" s="5"/>
      <c r="C15" s="5"/>
      <c r="D15" s="71" t="s">
        <v>15</v>
      </c>
      <c r="E15" s="71" t="s">
        <v>9</v>
      </c>
      <c r="F15" s="158" t="s">
        <v>10</v>
      </c>
      <c r="G15" s="158" t="s">
        <v>11</v>
      </c>
      <c r="H15" s="158" t="s">
        <v>12</v>
      </c>
      <c r="I15" s="158" t="s">
        <v>13</v>
      </c>
      <c r="J15" s="158" t="s">
        <v>14</v>
      </c>
      <c r="K15" s="71" t="s">
        <v>15</v>
      </c>
      <c r="L15" s="71" t="s">
        <v>9</v>
      </c>
      <c r="M15" s="158" t="s">
        <v>10</v>
      </c>
      <c r="N15" s="158" t="s">
        <v>11</v>
      </c>
      <c r="O15" s="158" t="s">
        <v>12</v>
      </c>
      <c r="P15" s="158" t="s">
        <v>13</v>
      </c>
      <c r="Q15" s="158" t="s">
        <v>14</v>
      </c>
      <c r="R15" s="71" t="s">
        <v>15</v>
      </c>
      <c r="S15" s="71" t="s">
        <v>9</v>
      </c>
      <c r="T15" s="158" t="s">
        <v>10</v>
      </c>
      <c r="U15" s="158" t="s">
        <v>11</v>
      </c>
      <c r="V15" s="158" t="s">
        <v>12</v>
      </c>
      <c r="W15" s="158" t="s">
        <v>13</v>
      </c>
      <c r="X15" s="158" t="s">
        <v>14</v>
      </c>
      <c r="Y15" s="71" t="s">
        <v>15</v>
      </c>
      <c r="Z15" s="71" t="s">
        <v>9</v>
      </c>
      <c r="AA15" s="158" t="s">
        <v>10</v>
      </c>
      <c r="AB15" s="158" t="s">
        <v>11</v>
      </c>
      <c r="AC15" s="158" t="s">
        <v>12</v>
      </c>
      <c r="AD15" s="158" t="s">
        <v>13</v>
      </c>
      <c r="AE15" s="158" t="s">
        <v>14</v>
      </c>
      <c r="AF15" s="71" t="s">
        <v>15</v>
      </c>
      <c r="AG15" s="71" t="s">
        <v>15</v>
      </c>
      <c r="AH15" s="6"/>
      <c r="AI15" s="70" t="s">
        <v>63</v>
      </c>
      <c r="AJ15" s="7"/>
    </row>
    <row r="16" spans="1:36" ht="12.85" customHeight="1">
      <c r="A16" s="35" t="s">
        <v>140</v>
      </c>
      <c r="B16" s="36" t="s">
        <v>52</v>
      </c>
      <c r="C16" s="36" t="s">
        <v>53</v>
      </c>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3"/>
      <c r="AI16" s="73"/>
      <c r="AJ16" s="74"/>
    </row>
    <row r="17" spans="1:36" ht="12.85" customHeight="1">
      <c r="A17" s="5" t="str">
        <f>'Jan25'!A17</f>
        <v>EC grant no, UCD a/c no. + Project Title</v>
      </c>
      <c r="B17" s="69" t="str">
        <f>'Jan25'!B17</f>
        <v>&lt;select from list in Jan tab only&gt;</v>
      </c>
      <c r="C17" s="69" t="str">
        <f>'Jan25'!C17</f>
        <v>WP &lt;insert&gt;</v>
      </c>
      <c r="D17" s="19"/>
      <c r="E17" s="19"/>
      <c r="F17" s="8"/>
      <c r="G17" s="8"/>
      <c r="H17" s="8"/>
      <c r="I17" s="8"/>
      <c r="J17" s="8"/>
      <c r="K17" s="19"/>
      <c r="L17" s="19"/>
      <c r="M17" s="8"/>
      <c r="N17" s="8"/>
      <c r="O17" s="8"/>
      <c r="P17" s="8"/>
      <c r="Q17" s="8"/>
      <c r="R17" s="19"/>
      <c r="S17" s="19"/>
      <c r="T17" s="8"/>
      <c r="U17" s="8"/>
      <c r="V17" s="8"/>
      <c r="W17" s="8"/>
      <c r="X17" s="8"/>
      <c r="Y17" s="19"/>
      <c r="Z17" s="19"/>
      <c r="AA17" s="8"/>
      <c r="AB17" s="8"/>
      <c r="AC17" s="8"/>
      <c r="AD17" s="8"/>
      <c r="AE17" s="8"/>
      <c r="AF17" s="19"/>
      <c r="AG17" s="19"/>
      <c r="AH17" s="6">
        <f t="shared" ref="AH17:AH32" si="0">SUM(D17:AG17)</f>
        <v>0</v>
      </c>
      <c r="AI17" s="42" t="e">
        <f t="shared" ref="AI17:AI32" si="1">AH17/$AH$48</f>
        <v>#DIV/0!</v>
      </c>
      <c r="AJ17" s="269"/>
    </row>
    <row r="18" spans="1:36" ht="12.85" customHeight="1">
      <c r="A18" s="5" t="str">
        <f>'Jan25'!A18</f>
        <v>EC grant no, UCD a/c no. + Project Title</v>
      </c>
      <c r="B18" s="69" t="str">
        <f>'Jan25'!B18</f>
        <v>&lt;select from list in Jan tab only&gt;</v>
      </c>
      <c r="C18" s="69" t="str">
        <f>'Jan25'!C18</f>
        <v>WP &lt;insert&gt;</v>
      </c>
      <c r="D18" s="19"/>
      <c r="E18" s="19"/>
      <c r="F18" s="8"/>
      <c r="G18" s="8"/>
      <c r="H18" s="8"/>
      <c r="I18" s="8"/>
      <c r="J18" s="8"/>
      <c r="K18" s="19"/>
      <c r="L18" s="19"/>
      <c r="M18" s="8"/>
      <c r="N18" s="8"/>
      <c r="O18" s="8"/>
      <c r="P18" s="8"/>
      <c r="Q18" s="8"/>
      <c r="R18" s="19"/>
      <c r="S18" s="19"/>
      <c r="T18" s="8"/>
      <c r="U18" s="8"/>
      <c r="V18" s="8"/>
      <c r="W18" s="8"/>
      <c r="X18" s="8"/>
      <c r="Y18" s="19"/>
      <c r="Z18" s="19"/>
      <c r="AA18" s="8"/>
      <c r="AB18" s="8"/>
      <c r="AC18" s="8"/>
      <c r="AD18" s="8"/>
      <c r="AE18" s="8"/>
      <c r="AF18" s="19"/>
      <c r="AG18" s="19"/>
      <c r="AH18" s="6">
        <f t="shared" si="0"/>
        <v>0</v>
      </c>
      <c r="AI18" s="42" t="e">
        <f t="shared" si="1"/>
        <v>#DIV/0!</v>
      </c>
      <c r="AJ18" s="269"/>
    </row>
    <row r="19" spans="1:36" ht="12.85" customHeight="1">
      <c r="A19" s="5" t="str">
        <f>'Jan25'!A19</f>
        <v>EC grant no, UCD a/c no. + Project Title</v>
      </c>
      <c r="B19" s="69" t="str">
        <f>'Jan25'!B19</f>
        <v>&lt;select from list in Jan tab only&gt;</v>
      </c>
      <c r="C19" s="69" t="str">
        <f>'Jan25'!C19</f>
        <v>WP &lt;insert&gt;</v>
      </c>
      <c r="D19" s="19"/>
      <c r="E19" s="19"/>
      <c r="F19" s="8"/>
      <c r="G19" s="8"/>
      <c r="H19" s="8"/>
      <c r="I19" s="8"/>
      <c r="J19" s="8"/>
      <c r="K19" s="19"/>
      <c r="L19" s="19"/>
      <c r="M19" s="8"/>
      <c r="N19" s="8"/>
      <c r="O19" s="8"/>
      <c r="P19" s="8"/>
      <c r="Q19" s="8"/>
      <c r="R19" s="19"/>
      <c r="S19" s="19"/>
      <c r="T19" s="8"/>
      <c r="U19" s="8"/>
      <c r="V19" s="8"/>
      <c r="W19" s="8"/>
      <c r="X19" s="8"/>
      <c r="Y19" s="19"/>
      <c r="Z19" s="19"/>
      <c r="AA19" s="8"/>
      <c r="AB19" s="8"/>
      <c r="AC19" s="8"/>
      <c r="AD19" s="8"/>
      <c r="AE19" s="8"/>
      <c r="AF19" s="19"/>
      <c r="AG19" s="19"/>
      <c r="AH19" s="6">
        <f t="shared" si="0"/>
        <v>0</v>
      </c>
      <c r="AI19" s="42" t="e">
        <f t="shared" si="1"/>
        <v>#DIV/0!</v>
      </c>
      <c r="AJ19" s="269"/>
    </row>
    <row r="20" spans="1:36" ht="12.85" customHeight="1">
      <c r="A20" s="5" t="str">
        <f>'Jan25'!A20</f>
        <v>EC grant no, UCD a/c no. + Project Title</v>
      </c>
      <c r="B20" s="69" t="str">
        <f>'Jan25'!B20</f>
        <v>&lt;select from list in Jan tab only&gt;</v>
      </c>
      <c r="C20" s="69" t="str">
        <f>'Jan25'!C20</f>
        <v>WP &lt;insert&gt;</v>
      </c>
      <c r="D20" s="19"/>
      <c r="E20" s="19"/>
      <c r="F20" s="8"/>
      <c r="G20" s="8"/>
      <c r="H20" s="8"/>
      <c r="I20" s="8"/>
      <c r="J20" s="8"/>
      <c r="K20" s="19"/>
      <c r="L20" s="19"/>
      <c r="M20" s="8"/>
      <c r="N20" s="8"/>
      <c r="O20" s="8"/>
      <c r="P20" s="8"/>
      <c r="Q20" s="8"/>
      <c r="R20" s="19"/>
      <c r="S20" s="19"/>
      <c r="T20" s="8"/>
      <c r="U20" s="8"/>
      <c r="V20" s="8"/>
      <c r="W20" s="8"/>
      <c r="X20" s="8"/>
      <c r="Y20" s="19"/>
      <c r="Z20" s="19"/>
      <c r="AA20" s="8"/>
      <c r="AB20" s="8"/>
      <c r="AC20" s="8"/>
      <c r="AD20" s="8"/>
      <c r="AE20" s="8"/>
      <c r="AF20" s="19"/>
      <c r="AG20" s="19"/>
      <c r="AH20" s="6">
        <f t="shared" si="0"/>
        <v>0</v>
      </c>
      <c r="AI20" s="42" t="e">
        <f t="shared" si="1"/>
        <v>#DIV/0!</v>
      </c>
      <c r="AJ20" s="269"/>
    </row>
    <row r="21" spans="1:36" ht="12.85" customHeight="1">
      <c r="A21" s="5" t="str">
        <f>'Jan25'!A21</f>
        <v>EC grant no, UCD a/c no. + Project Title</v>
      </c>
      <c r="B21" s="69" t="str">
        <f>'Jan25'!B21</f>
        <v>&lt;select from list in Jan tab only&gt;</v>
      </c>
      <c r="C21" s="69" t="str">
        <f>'Jan25'!C21</f>
        <v>WP &lt;insert&gt;</v>
      </c>
      <c r="D21" s="19"/>
      <c r="E21" s="19"/>
      <c r="F21" s="8"/>
      <c r="G21" s="8"/>
      <c r="H21" s="8"/>
      <c r="I21" s="8"/>
      <c r="J21" s="8"/>
      <c r="K21" s="19"/>
      <c r="L21" s="19"/>
      <c r="M21" s="8"/>
      <c r="N21" s="8"/>
      <c r="O21" s="8"/>
      <c r="P21" s="8"/>
      <c r="Q21" s="8"/>
      <c r="R21" s="19"/>
      <c r="S21" s="19"/>
      <c r="T21" s="8"/>
      <c r="U21" s="8"/>
      <c r="V21" s="8"/>
      <c r="W21" s="8"/>
      <c r="X21" s="8"/>
      <c r="Y21" s="19"/>
      <c r="Z21" s="19"/>
      <c r="AA21" s="8"/>
      <c r="AB21" s="8"/>
      <c r="AC21" s="8"/>
      <c r="AD21" s="8"/>
      <c r="AE21" s="8"/>
      <c r="AF21" s="19"/>
      <c r="AG21" s="19"/>
      <c r="AH21" s="6">
        <f t="shared" si="0"/>
        <v>0</v>
      </c>
      <c r="AI21" s="42" t="e">
        <f t="shared" si="1"/>
        <v>#DIV/0!</v>
      </c>
      <c r="AJ21" s="269"/>
    </row>
    <row r="22" spans="1:36" ht="12.85" customHeight="1">
      <c r="A22" s="5" t="str">
        <f>'Jan25'!A22</f>
        <v>EC grant no, UCD a/c no. + Project Title</v>
      </c>
      <c r="B22" s="69" t="str">
        <f>'Jan25'!B22</f>
        <v>&lt;select from list in Jan tab only&gt;</v>
      </c>
      <c r="C22" s="69" t="str">
        <f>'Jan25'!C22</f>
        <v>WP &lt;insert&gt;</v>
      </c>
      <c r="D22" s="19"/>
      <c r="E22" s="19"/>
      <c r="F22" s="8"/>
      <c r="G22" s="8"/>
      <c r="H22" s="8"/>
      <c r="I22" s="8"/>
      <c r="J22" s="8"/>
      <c r="K22" s="19"/>
      <c r="L22" s="19"/>
      <c r="M22" s="8"/>
      <c r="N22" s="8"/>
      <c r="O22" s="8"/>
      <c r="P22" s="8"/>
      <c r="Q22" s="8"/>
      <c r="R22" s="19"/>
      <c r="S22" s="19"/>
      <c r="T22" s="8"/>
      <c r="U22" s="8"/>
      <c r="V22" s="8"/>
      <c r="W22" s="8"/>
      <c r="X22" s="8"/>
      <c r="Y22" s="19"/>
      <c r="Z22" s="19"/>
      <c r="AA22" s="8"/>
      <c r="AB22" s="8"/>
      <c r="AC22" s="8"/>
      <c r="AD22" s="8"/>
      <c r="AE22" s="8"/>
      <c r="AF22" s="19"/>
      <c r="AG22" s="19"/>
      <c r="AH22" s="6">
        <f t="shared" si="0"/>
        <v>0</v>
      </c>
      <c r="AI22" s="42" t="e">
        <f t="shared" si="1"/>
        <v>#DIV/0!</v>
      </c>
      <c r="AJ22" s="269"/>
    </row>
    <row r="23" spans="1:36" ht="12.85" customHeight="1">
      <c r="A23" s="5" t="str">
        <f>'Jan25'!A23</f>
        <v>EC grant no, UCD a/c no. + Project Title</v>
      </c>
      <c r="B23" s="69" t="str">
        <f>'Jan25'!B23</f>
        <v>&lt;select from list in Jan tab only&gt;</v>
      </c>
      <c r="C23" s="69" t="str">
        <f>'Jan25'!C23</f>
        <v>WP &lt;insert&gt;</v>
      </c>
      <c r="D23" s="19"/>
      <c r="E23" s="19"/>
      <c r="F23" s="8"/>
      <c r="G23" s="8"/>
      <c r="H23" s="8"/>
      <c r="I23" s="8"/>
      <c r="J23" s="8"/>
      <c r="K23" s="19"/>
      <c r="L23" s="19"/>
      <c r="M23" s="8"/>
      <c r="N23" s="8"/>
      <c r="O23" s="8"/>
      <c r="P23" s="8"/>
      <c r="Q23" s="8"/>
      <c r="R23" s="19"/>
      <c r="S23" s="19"/>
      <c r="T23" s="8"/>
      <c r="U23" s="8"/>
      <c r="V23" s="8"/>
      <c r="W23" s="8"/>
      <c r="X23" s="8"/>
      <c r="Y23" s="19"/>
      <c r="Z23" s="19"/>
      <c r="AA23" s="8"/>
      <c r="AB23" s="8"/>
      <c r="AC23" s="8"/>
      <c r="AD23" s="8"/>
      <c r="AE23" s="8"/>
      <c r="AF23" s="19"/>
      <c r="AG23" s="19"/>
      <c r="AH23" s="6">
        <f t="shared" si="0"/>
        <v>0</v>
      </c>
      <c r="AI23" s="42" t="e">
        <f t="shared" si="1"/>
        <v>#DIV/0!</v>
      </c>
      <c r="AJ23" s="269"/>
    </row>
    <row r="24" spans="1:36" ht="12.85" customHeight="1">
      <c r="A24" s="5" t="str">
        <f>'Jan25'!A24</f>
        <v>EC grant no, UCD a/c no. + Project Title</v>
      </c>
      <c r="B24" s="69" t="str">
        <f>'Jan25'!B24</f>
        <v>&lt;select from list in Jan tab only&gt;</v>
      </c>
      <c r="C24" s="69" t="str">
        <f>'Jan25'!C24</f>
        <v>WP &lt;insert&gt;</v>
      </c>
      <c r="D24" s="19"/>
      <c r="E24" s="19"/>
      <c r="F24" s="8"/>
      <c r="G24" s="8"/>
      <c r="H24" s="8"/>
      <c r="I24" s="8"/>
      <c r="J24" s="8"/>
      <c r="K24" s="19"/>
      <c r="L24" s="19"/>
      <c r="M24" s="8"/>
      <c r="N24" s="8"/>
      <c r="O24" s="8"/>
      <c r="P24" s="8"/>
      <c r="Q24" s="8"/>
      <c r="R24" s="19"/>
      <c r="S24" s="19"/>
      <c r="T24" s="8"/>
      <c r="U24" s="8"/>
      <c r="V24" s="8"/>
      <c r="W24" s="8"/>
      <c r="X24" s="8"/>
      <c r="Y24" s="19"/>
      <c r="Z24" s="19"/>
      <c r="AA24" s="8"/>
      <c r="AB24" s="8"/>
      <c r="AC24" s="8"/>
      <c r="AD24" s="8"/>
      <c r="AE24" s="8"/>
      <c r="AF24" s="19"/>
      <c r="AG24" s="19"/>
      <c r="AH24" s="6">
        <f t="shared" si="0"/>
        <v>0</v>
      </c>
      <c r="AI24" s="42" t="e">
        <f t="shared" si="1"/>
        <v>#DIV/0!</v>
      </c>
      <c r="AJ24" s="269"/>
    </row>
    <row r="25" spans="1:36" ht="12.85" customHeight="1">
      <c r="A25" s="5" t="str">
        <f>'Jan25'!A25</f>
        <v>EC grant no, UCD a/c no. + Project Title</v>
      </c>
      <c r="B25" s="69" t="str">
        <f>'Jan25'!B25</f>
        <v>&lt;select from list in Jan tab only&gt;</v>
      </c>
      <c r="C25" s="69" t="str">
        <f>'Jan25'!C25</f>
        <v>WP &lt;insert&gt;</v>
      </c>
      <c r="D25" s="19"/>
      <c r="E25" s="19"/>
      <c r="F25" s="8"/>
      <c r="G25" s="8"/>
      <c r="H25" s="8"/>
      <c r="I25" s="8"/>
      <c r="J25" s="8"/>
      <c r="K25" s="19"/>
      <c r="L25" s="19"/>
      <c r="M25" s="8"/>
      <c r="N25" s="8"/>
      <c r="O25" s="8"/>
      <c r="P25" s="8"/>
      <c r="Q25" s="8"/>
      <c r="R25" s="19"/>
      <c r="S25" s="19"/>
      <c r="T25" s="8"/>
      <c r="U25" s="8"/>
      <c r="V25" s="8"/>
      <c r="W25" s="8"/>
      <c r="X25" s="8"/>
      <c r="Y25" s="19"/>
      <c r="Z25" s="19"/>
      <c r="AA25" s="8"/>
      <c r="AB25" s="8"/>
      <c r="AC25" s="8"/>
      <c r="AD25" s="8"/>
      <c r="AE25" s="8"/>
      <c r="AF25" s="19"/>
      <c r="AG25" s="19"/>
      <c r="AH25" s="6">
        <f t="shared" si="0"/>
        <v>0</v>
      </c>
      <c r="AI25" s="42" t="e">
        <f t="shared" si="1"/>
        <v>#DIV/0!</v>
      </c>
      <c r="AJ25" s="269"/>
    </row>
    <row r="26" spans="1:36" ht="12.85" customHeight="1">
      <c r="A26" s="5" t="str">
        <f>'Jan25'!A26</f>
        <v>EC grant no, UCD a/c no. + Project Title</v>
      </c>
      <c r="B26" s="69" t="str">
        <f>'Jan25'!B26</f>
        <v>&lt;select from list in Jan tab only&gt;</v>
      </c>
      <c r="C26" s="69" t="str">
        <f>'Jan25'!C26</f>
        <v>WP &lt;insert&gt;</v>
      </c>
      <c r="D26" s="19"/>
      <c r="E26" s="19"/>
      <c r="F26" s="8"/>
      <c r="G26" s="8"/>
      <c r="H26" s="8"/>
      <c r="I26" s="8"/>
      <c r="J26" s="8"/>
      <c r="K26" s="19"/>
      <c r="L26" s="19"/>
      <c r="M26" s="8"/>
      <c r="N26" s="8"/>
      <c r="O26" s="8"/>
      <c r="P26" s="8"/>
      <c r="Q26" s="8"/>
      <c r="R26" s="19"/>
      <c r="S26" s="19"/>
      <c r="T26" s="8"/>
      <c r="U26" s="8"/>
      <c r="V26" s="8"/>
      <c r="W26" s="8"/>
      <c r="X26" s="8"/>
      <c r="Y26" s="19"/>
      <c r="Z26" s="19"/>
      <c r="AA26" s="8"/>
      <c r="AB26" s="8"/>
      <c r="AC26" s="8"/>
      <c r="AD26" s="8"/>
      <c r="AE26" s="8"/>
      <c r="AF26" s="19"/>
      <c r="AG26" s="19"/>
      <c r="AH26" s="6">
        <f t="shared" si="0"/>
        <v>0</v>
      </c>
      <c r="AI26" s="42" t="e">
        <f t="shared" si="1"/>
        <v>#DIV/0!</v>
      </c>
      <c r="AJ26" s="269"/>
    </row>
    <row r="27" spans="1:36" ht="12.85" customHeight="1">
      <c r="A27" s="5" t="str">
        <f>'Jan25'!A27</f>
        <v>EC grant no, UCD a/c no. + Project Title</v>
      </c>
      <c r="B27" s="69" t="str">
        <f>'Jan25'!B27</f>
        <v>&lt;select from list in Jan tab only&gt;</v>
      </c>
      <c r="C27" s="69" t="str">
        <f>'Jan25'!C27</f>
        <v>WP &lt;insert&gt;</v>
      </c>
      <c r="D27" s="19"/>
      <c r="E27" s="19"/>
      <c r="F27" s="8"/>
      <c r="G27" s="8"/>
      <c r="H27" s="8"/>
      <c r="I27" s="8"/>
      <c r="J27" s="8"/>
      <c r="K27" s="19"/>
      <c r="L27" s="19"/>
      <c r="M27" s="8"/>
      <c r="N27" s="8"/>
      <c r="O27" s="8"/>
      <c r="P27" s="8"/>
      <c r="Q27" s="8"/>
      <c r="R27" s="19"/>
      <c r="S27" s="19"/>
      <c r="T27" s="8"/>
      <c r="U27" s="8"/>
      <c r="V27" s="8"/>
      <c r="W27" s="8"/>
      <c r="X27" s="8"/>
      <c r="Y27" s="19"/>
      <c r="Z27" s="19"/>
      <c r="AA27" s="8"/>
      <c r="AB27" s="8"/>
      <c r="AC27" s="8"/>
      <c r="AD27" s="8"/>
      <c r="AE27" s="8"/>
      <c r="AF27" s="19"/>
      <c r="AG27" s="19"/>
      <c r="AH27" s="6">
        <f t="shared" si="0"/>
        <v>0</v>
      </c>
      <c r="AI27" s="42" t="e">
        <f t="shared" si="1"/>
        <v>#DIV/0!</v>
      </c>
      <c r="AJ27" s="269"/>
    </row>
    <row r="28" spans="1:36" ht="12.85" customHeight="1">
      <c r="A28" s="5" t="str">
        <f>'Jan25'!A28</f>
        <v>EC grant no, UCD a/c no. + Project Title</v>
      </c>
      <c r="B28" s="69" t="str">
        <f>'Jan25'!B28</f>
        <v>&lt;select from list in Jan tab only&gt;</v>
      </c>
      <c r="C28" s="69" t="str">
        <f>'Jan25'!C28</f>
        <v>WP &lt;insert&gt;</v>
      </c>
      <c r="D28" s="19"/>
      <c r="E28" s="19"/>
      <c r="F28" s="8"/>
      <c r="G28" s="8"/>
      <c r="H28" s="8"/>
      <c r="I28" s="8"/>
      <c r="J28" s="8"/>
      <c r="K28" s="19"/>
      <c r="L28" s="19"/>
      <c r="M28" s="8"/>
      <c r="N28" s="8"/>
      <c r="O28" s="8"/>
      <c r="P28" s="8"/>
      <c r="Q28" s="8"/>
      <c r="R28" s="19"/>
      <c r="S28" s="19"/>
      <c r="T28" s="8"/>
      <c r="U28" s="8"/>
      <c r="V28" s="8"/>
      <c r="W28" s="8"/>
      <c r="X28" s="8"/>
      <c r="Y28" s="19"/>
      <c r="Z28" s="19"/>
      <c r="AA28" s="8"/>
      <c r="AB28" s="8"/>
      <c r="AC28" s="8"/>
      <c r="AD28" s="8"/>
      <c r="AE28" s="8"/>
      <c r="AF28" s="19"/>
      <c r="AG28" s="19"/>
      <c r="AH28" s="6">
        <f t="shared" si="0"/>
        <v>0</v>
      </c>
      <c r="AI28" s="42" t="e">
        <f t="shared" si="1"/>
        <v>#DIV/0!</v>
      </c>
      <c r="AJ28" s="269"/>
    </row>
    <row r="29" spans="1:36" ht="12.85" customHeight="1">
      <c r="A29" s="5" t="str">
        <f>'Jan25'!A29</f>
        <v>EC grant no, UCD a/c no. + Project Title</v>
      </c>
      <c r="B29" s="69" t="str">
        <f>'Jan25'!B29</f>
        <v>&lt;select from list in Jan tab only&gt;</v>
      </c>
      <c r="C29" s="69" t="str">
        <f>'Jan25'!C29</f>
        <v>WP &lt;insert&gt;</v>
      </c>
      <c r="D29" s="19"/>
      <c r="E29" s="19"/>
      <c r="F29" s="8"/>
      <c r="G29" s="8"/>
      <c r="H29" s="8"/>
      <c r="I29" s="8"/>
      <c r="J29" s="8"/>
      <c r="K29" s="19"/>
      <c r="L29" s="19"/>
      <c r="M29" s="8"/>
      <c r="N29" s="8"/>
      <c r="O29" s="8"/>
      <c r="P29" s="8"/>
      <c r="Q29" s="8"/>
      <c r="R29" s="19"/>
      <c r="S29" s="19"/>
      <c r="T29" s="8"/>
      <c r="U29" s="8"/>
      <c r="V29" s="8"/>
      <c r="W29" s="8"/>
      <c r="X29" s="8"/>
      <c r="Y29" s="19"/>
      <c r="Z29" s="19"/>
      <c r="AA29" s="8"/>
      <c r="AB29" s="8"/>
      <c r="AC29" s="8"/>
      <c r="AD29" s="8"/>
      <c r="AE29" s="8"/>
      <c r="AF29" s="19"/>
      <c r="AG29" s="19"/>
      <c r="AH29" s="6">
        <f t="shared" si="0"/>
        <v>0</v>
      </c>
      <c r="AI29" s="42" t="e">
        <f t="shared" si="1"/>
        <v>#DIV/0!</v>
      </c>
      <c r="AJ29" s="269"/>
    </row>
    <row r="30" spans="1:36" ht="12.85" customHeight="1">
      <c r="A30" s="5" t="str">
        <f>'Jan25'!A30</f>
        <v>EC grant no, UCD a/c no. + Project Title</v>
      </c>
      <c r="B30" s="69" t="str">
        <f>'Jan25'!B30</f>
        <v>&lt;select from list in Jan tab only&gt;</v>
      </c>
      <c r="C30" s="69" t="str">
        <f>'Jan25'!C30</f>
        <v>WP &lt;insert&gt;</v>
      </c>
      <c r="D30" s="19"/>
      <c r="E30" s="19"/>
      <c r="F30" s="8"/>
      <c r="G30" s="8"/>
      <c r="H30" s="8"/>
      <c r="I30" s="8"/>
      <c r="J30" s="8"/>
      <c r="K30" s="19"/>
      <c r="L30" s="19"/>
      <c r="M30" s="8"/>
      <c r="N30" s="8"/>
      <c r="O30" s="8"/>
      <c r="P30" s="8"/>
      <c r="Q30" s="8"/>
      <c r="R30" s="19"/>
      <c r="S30" s="19"/>
      <c r="T30" s="8"/>
      <c r="U30" s="8"/>
      <c r="V30" s="8"/>
      <c r="W30" s="8"/>
      <c r="X30" s="8"/>
      <c r="Y30" s="19"/>
      <c r="Z30" s="19"/>
      <c r="AA30" s="8"/>
      <c r="AB30" s="8"/>
      <c r="AC30" s="8"/>
      <c r="AD30" s="8"/>
      <c r="AE30" s="8"/>
      <c r="AF30" s="19"/>
      <c r="AG30" s="19"/>
      <c r="AH30" s="6">
        <f t="shared" si="0"/>
        <v>0</v>
      </c>
      <c r="AI30" s="42" t="e">
        <f t="shared" si="1"/>
        <v>#DIV/0!</v>
      </c>
      <c r="AJ30" s="269"/>
    </row>
    <row r="31" spans="1:36" ht="12.85" customHeight="1">
      <c r="A31" s="5" t="str">
        <f>'Jan25'!A31</f>
        <v>EC grant no, UCD a/c no. + Project Title</v>
      </c>
      <c r="B31" s="69" t="str">
        <f>'Jan25'!B31</f>
        <v>&lt;select from list in Jan tab only&gt;</v>
      </c>
      <c r="C31" s="69" t="str">
        <f>'Jan25'!C31</f>
        <v>WP &lt;insert&gt;</v>
      </c>
      <c r="D31" s="19"/>
      <c r="E31" s="19"/>
      <c r="F31" s="8"/>
      <c r="G31" s="8"/>
      <c r="H31" s="8"/>
      <c r="I31" s="8"/>
      <c r="J31" s="8"/>
      <c r="K31" s="19"/>
      <c r="L31" s="19"/>
      <c r="M31" s="8"/>
      <c r="N31" s="8"/>
      <c r="O31" s="8"/>
      <c r="P31" s="8"/>
      <c r="Q31" s="8"/>
      <c r="R31" s="19"/>
      <c r="S31" s="19"/>
      <c r="T31" s="8"/>
      <c r="U31" s="8"/>
      <c r="V31" s="8"/>
      <c r="W31" s="8"/>
      <c r="X31" s="8"/>
      <c r="Y31" s="19"/>
      <c r="Z31" s="19"/>
      <c r="AA31" s="8"/>
      <c r="AB31" s="8"/>
      <c r="AC31" s="8"/>
      <c r="AD31" s="8"/>
      <c r="AE31" s="8"/>
      <c r="AF31" s="19"/>
      <c r="AG31" s="19"/>
      <c r="AH31" s="6">
        <f t="shared" si="0"/>
        <v>0</v>
      </c>
      <c r="AI31" s="42" t="e">
        <f t="shared" si="1"/>
        <v>#DIV/0!</v>
      </c>
      <c r="AJ31" s="269"/>
    </row>
    <row r="32" spans="1:36" ht="12.85" customHeight="1">
      <c r="A32" s="553" t="s">
        <v>147</v>
      </c>
      <c r="B32" s="554"/>
      <c r="C32" s="555"/>
      <c r="D32" s="18">
        <f t="shared" ref="D32:AG32" si="2">SUM(D17:D31)</f>
        <v>0</v>
      </c>
      <c r="E32" s="18">
        <f t="shared" si="2"/>
        <v>0</v>
      </c>
      <c r="F32" s="6">
        <f t="shared" si="2"/>
        <v>0</v>
      </c>
      <c r="G32" s="6">
        <f t="shared" si="2"/>
        <v>0</v>
      </c>
      <c r="H32" s="6">
        <f t="shared" si="2"/>
        <v>0</v>
      </c>
      <c r="I32" s="6">
        <f t="shared" si="2"/>
        <v>0</v>
      </c>
      <c r="J32" s="6">
        <f t="shared" si="2"/>
        <v>0</v>
      </c>
      <c r="K32" s="18">
        <f t="shared" si="2"/>
        <v>0</v>
      </c>
      <c r="L32" s="18">
        <f t="shared" si="2"/>
        <v>0</v>
      </c>
      <c r="M32" s="6">
        <f t="shared" si="2"/>
        <v>0</v>
      </c>
      <c r="N32" s="6">
        <f t="shared" si="2"/>
        <v>0</v>
      </c>
      <c r="O32" s="6">
        <f t="shared" si="2"/>
        <v>0</v>
      </c>
      <c r="P32" s="6">
        <f t="shared" si="2"/>
        <v>0</v>
      </c>
      <c r="Q32" s="6">
        <f t="shared" si="2"/>
        <v>0</v>
      </c>
      <c r="R32" s="18">
        <f t="shared" si="2"/>
        <v>0</v>
      </c>
      <c r="S32" s="18">
        <f t="shared" si="2"/>
        <v>0</v>
      </c>
      <c r="T32" s="6">
        <f t="shared" si="2"/>
        <v>0</v>
      </c>
      <c r="U32" s="6">
        <f t="shared" si="2"/>
        <v>0</v>
      </c>
      <c r="V32" s="6">
        <f t="shared" si="2"/>
        <v>0</v>
      </c>
      <c r="W32" s="6">
        <f t="shared" si="2"/>
        <v>0</v>
      </c>
      <c r="X32" s="6">
        <f t="shared" si="2"/>
        <v>0</v>
      </c>
      <c r="Y32" s="18">
        <f t="shared" si="2"/>
        <v>0</v>
      </c>
      <c r="Z32" s="18">
        <f t="shared" si="2"/>
        <v>0</v>
      </c>
      <c r="AA32" s="6">
        <f t="shared" si="2"/>
        <v>0</v>
      </c>
      <c r="AB32" s="6">
        <f t="shared" si="2"/>
        <v>0</v>
      </c>
      <c r="AC32" s="6">
        <f t="shared" si="2"/>
        <v>0</v>
      </c>
      <c r="AD32" s="6">
        <f t="shared" si="2"/>
        <v>0</v>
      </c>
      <c r="AE32" s="6">
        <f t="shared" si="2"/>
        <v>0</v>
      </c>
      <c r="AF32" s="18">
        <f t="shared" si="2"/>
        <v>0</v>
      </c>
      <c r="AG32" s="18">
        <f t="shared" si="2"/>
        <v>0</v>
      </c>
      <c r="AH32" s="6">
        <f t="shared" si="0"/>
        <v>0</v>
      </c>
      <c r="AI32" s="42" t="e">
        <f t="shared" si="1"/>
        <v>#DIV/0!</v>
      </c>
      <c r="AJ32" s="266"/>
    </row>
    <row r="33" spans="1:36" ht="12.85" customHeight="1">
      <c r="A33" s="37" t="str">
        <f>'Jan25'!A33</f>
        <v>Internal and National Projects</v>
      </c>
      <c r="B33" s="38"/>
      <c r="C33" s="38"/>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40"/>
      <c r="AI33" s="40"/>
      <c r="AJ33" s="268"/>
    </row>
    <row r="34" spans="1:36" ht="12.85" customHeight="1">
      <c r="A34" s="160" t="str">
        <f>'Jan25'!A34</f>
        <v>Non EU/Other Activities</v>
      </c>
      <c r="B34" s="5" t="str">
        <f>'Jan25'!B34</f>
        <v>&lt;input in Jan tab only&gt;</v>
      </c>
      <c r="C34" s="160" t="str">
        <f>'Jan25'!C34</f>
        <v>WP &lt;insert&gt;</v>
      </c>
      <c r="D34" s="19"/>
      <c r="E34" s="19"/>
      <c r="F34" s="8"/>
      <c r="G34" s="8"/>
      <c r="H34" s="8"/>
      <c r="I34" s="8"/>
      <c r="J34" s="8"/>
      <c r="K34" s="19"/>
      <c r="L34" s="19"/>
      <c r="M34" s="8"/>
      <c r="N34" s="8"/>
      <c r="O34" s="8"/>
      <c r="P34" s="8"/>
      <c r="Q34" s="8"/>
      <c r="R34" s="19"/>
      <c r="S34" s="19"/>
      <c r="T34" s="8"/>
      <c r="U34" s="8"/>
      <c r="V34" s="8"/>
      <c r="W34" s="8"/>
      <c r="X34" s="8"/>
      <c r="Y34" s="19"/>
      <c r="Z34" s="19"/>
      <c r="AA34" s="8"/>
      <c r="AB34" s="8"/>
      <c r="AC34" s="8"/>
      <c r="AD34" s="8"/>
      <c r="AE34" s="8"/>
      <c r="AF34" s="19"/>
      <c r="AG34" s="19"/>
      <c r="AH34" s="6">
        <f t="shared" ref="AH34:AH40" si="3">SUM(D34:AG34)</f>
        <v>0</v>
      </c>
      <c r="AI34" s="42" t="e">
        <f>AH34/$AH$48</f>
        <v>#DIV/0!</v>
      </c>
      <c r="AJ34" s="267"/>
    </row>
    <row r="35" spans="1:36" ht="12.85" customHeight="1">
      <c r="A35" s="160" t="str">
        <f>'Jan25'!A35</f>
        <v>Non EU/Other Activities</v>
      </c>
      <c r="B35" s="5" t="str">
        <f>'Jan25'!B35</f>
        <v>&lt;input in Jan tab only&gt;</v>
      </c>
      <c r="C35" s="160" t="str">
        <f>'Jan25'!C35</f>
        <v>WP &lt;insert&gt;</v>
      </c>
      <c r="D35" s="19"/>
      <c r="E35" s="19"/>
      <c r="F35" s="8"/>
      <c r="G35" s="8"/>
      <c r="H35" s="8"/>
      <c r="I35" s="8"/>
      <c r="J35" s="8"/>
      <c r="K35" s="19"/>
      <c r="L35" s="19"/>
      <c r="M35" s="8"/>
      <c r="N35" s="8"/>
      <c r="O35" s="8"/>
      <c r="P35" s="8"/>
      <c r="Q35" s="8"/>
      <c r="R35" s="19"/>
      <c r="S35" s="19"/>
      <c r="T35" s="8"/>
      <c r="U35" s="8"/>
      <c r="V35" s="8"/>
      <c r="W35" s="8"/>
      <c r="X35" s="8"/>
      <c r="Y35" s="19"/>
      <c r="Z35" s="19"/>
      <c r="AA35" s="8"/>
      <c r="AB35" s="8"/>
      <c r="AC35" s="8"/>
      <c r="AD35" s="8"/>
      <c r="AE35" s="8"/>
      <c r="AF35" s="19"/>
      <c r="AG35" s="19"/>
      <c r="AH35" s="6">
        <f t="shared" si="3"/>
        <v>0</v>
      </c>
      <c r="AI35" s="42" t="e">
        <f t="shared" ref="AI35:AI39" si="4">AH35/$AH$48</f>
        <v>#DIV/0!</v>
      </c>
      <c r="AJ35" s="267"/>
    </row>
    <row r="36" spans="1:36" ht="12.85" customHeight="1">
      <c r="A36" s="160" t="str">
        <f>'Jan25'!A36</f>
        <v>Non EU/Other Activities</v>
      </c>
      <c r="B36" s="5" t="str">
        <f>'Jan25'!B36</f>
        <v>&lt;input in Jan tab only&gt;</v>
      </c>
      <c r="C36" s="160" t="str">
        <f>'Jan25'!C36</f>
        <v>WP &lt;insert&gt;</v>
      </c>
      <c r="D36" s="19"/>
      <c r="E36" s="19"/>
      <c r="F36" s="8"/>
      <c r="G36" s="8"/>
      <c r="H36" s="8"/>
      <c r="I36" s="8"/>
      <c r="J36" s="8"/>
      <c r="K36" s="19"/>
      <c r="L36" s="19"/>
      <c r="M36" s="8"/>
      <c r="N36" s="8"/>
      <c r="O36" s="8"/>
      <c r="P36" s="8"/>
      <c r="Q36" s="8"/>
      <c r="R36" s="19"/>
      <c r="S36" s="19"/>
      <c r="T36" s="8"/>
      <c r="U36" s="8"/>
      <c r="V36" s="8"/>
      <c r="W36" s="8"/>
      <c r="X36" s="8"/>
      <c r="Y36" s="19"/>
      <c r="Z36" s="19"/>
      <c r="AA36" s="8"/>
      <c r="AB36" s="8"/>
      <c r="AC36" s="8"/>
      <c r="AD36" s="8"/>
      <c r="AE36" s="8"/>
      <c r="AF36" s="19"/>
      <c r="AG36" s="19"/>
      <c r="AH36" s="6">
        <f t="shared" si="3"/>
        <v>0</v>
      </c>
      <c r="AI36" s="42" t="e">
        <f t="shared" si="4"/>
        <v>#DIV/0!</v>
      </c>
      <c r="AJ36" s="267"/>
    </row>
    <row r="37" spans="1:36" ht="12.85" customHeight="1">
      <c r="A37" s="160" t="str">
        <f>'Jan25'!A37</f>
        <v>Non EU/Other Activities</v>
      </c>
      <c r="B37" s="5" t="str">
        <f>'Jan25'!B37</f>
        <v>&lt;input in Jan tab only&gt;</v>
      </c>
      <c r="C37" s="160" t="str">
        <f>'Jan25'!C37</f>
        <v>WP &lt;insert&gt;</v>
      </c>
      <c r="D37" s="19"/>
      <c r="E37" s="19"/>
      <c r="F37" s="8"/>
      <c r="G37" s="8"/>
      <c r="H37" s="8"/>
      <c r="I37" s="8"/>
      <c r="J37" s="8"/>
      <c r="K37" s="19"/>
      <c r="L37" s="19"/>
      <c r="M37" s="8"/>
      <c r="N37" s="8"/>
      <c r="O37" s="8"/>
      <c r="P37" s="8"/>
      <c r="Q37" s="8"/>
      <c r="R37" s="19"/>
      <c r="S37" s="19"/>
      <c r="T37" s="8"/>
      <c r="U37" s="8"/>
      <c r="V37" s="8"/>
      <c r="W37" s="8"/>
      <c r="X37" s="8"/>
      <c r="Y37" s="19"/>
      <c r="Z37" s="19"/>
      <c r="AA37" s="8"/>
      <c r="AB37" s="8"/>
      <c r="AC37" s="8"/>
      <c r="AD37" s="8"/>
      <c r="AE37" s="8"/>
      <c r="AF37" s="19"/>
      <c r="AG37" s="19"/>
      <c r="AH37" s="6">
        <f t="shared" si="3"/>
        <v>0</v>
      </c>
      <c r="AI37" s="42" t="e">
        <f t="shared" si="4"/>
        <v>#DIV/0!</v>
      </c>
      <c r="AJ37" s="267"/>
    </row>
    <row r="38" spans="1:36" ht="12.85" customHeight="1">
      <c r="A38" s="160" t="str">
        <f>'Jan25'!A38</f>
        <v>Non EU/Other Activities</v>
      </c>
      <c r="B38" s="5" t="str">
        <f>'Jan25'!B38</f>
        <v>&lt;input in Jan tab only&gt;</v>
      </c>
      <c r="C38" s="160" t="str">
        <f>'Jan25'!C38</f>
        <v>WP &lt;insert&gt;</v>
      </c>
      <c r="D38" s="19"/>
      <c r="E38" s="19"/>
      <c r="F38" s="8"/>
      <c r="G38" s="8"/>
      <c r="H38" s="8"/>
      <c r="I38" s="8"/>
      <c r="J38" s="8"/>
      <c r="K38" s="19"/>
      <c r="L38" s="19"/>
      <c r="M38" s="8"/>
      <c r="N38" s="8"/>
      <c r="O38" s="8"/>
      <c r="P38" s="8"/>
      <c r="Q38" s="8"/>
      <c r="R38" s="19"/>
      <c r="S38" s="19"/>
      <c r="T38" s="8"/>
      <c r="U38" s="8"/>
      <c r="V38" s="8"/>
      <c r="W38" s="8"/>
      <c r="X38" s="8"/>
      <c r="Y38" s="19"/>
      <c r="Z38" s="19"/>
      <c r="AA38" s="8"/>
      <c r="AB38" s="8"/>
      <c r="AC38" s="8"/>
      <c r="AD38" s="8"/>
      <c r="AE38" s="8"/>
      <c r="AF38" s="19"/>
      <c r="AG38" s="19"/>
      <c r="AH38" s="6">
        <f t="shared" si="3"/>
        <v>0</v>
      </c>
      <c r="AI38" s="42" t="e">
        <f t="shared" si="4"/>
        <v>#DIV/0!</v>
      </c>
      <c r="AJ38" s="267"/>
    </row>
    <row r="39" spans="1:36" ht="12.85" customHeight="1">
      <c r="A39" s="160" t="str">
        <f>'Jan25'!A39</f>
        <v>Non EU/Other Activities</v>
      </c>
      <c r="B39" s="5" t="str">
        <f>'Jan25'!B39</f>
        <v>&lt;input in Jan tab only&gt;</v>
      </c>
      <c r="C39" s="160" t="str">
        <f>'Jan25'!C39</f>
        <v>WP &lt;insert&gt;</v>
      </c>
      <c r="D39" s="19"/>
      <c r="E39" s="19"/>
      <c r="F39" s="8"/>
      <c r="G39" s="8"/>
      <c r="H39" s="8"/>
      <c r="I39" s="8"/>
      <c r="J39" s="8"/>
      <c r="K39" s="19"/>
      <c r="L39" s="19"/>
      <c r="M39" s="8"/>
      <c r="N39" s="8"/>
      <c r="O39" s="8"/>
      <c r="P39" s="8"/>
      <c r="Q39" s="8"/>
      <c r="R39" s="19"/>
      <c r="S39" s="19"/>
      <c r="T39" s="8"/>
      <c r="U39" s="8"/>
      <c r="V39" s="8"/>
      <c r="W39" s="8"/>
      <c r="X39" s="8"/>
      <c r="Y39" s="19"/>
      <c r="Z39" s="19"/>
      <c r="AA39" s="8"/>
      <c r="AB39" s="8"/>
      <c r="AC39" s="8"/>
      <c r="AD39" s="8"/>
      <c r="AE39" s="8"/>
      <c r="AF39" s="19"/>
      <c r="AG39" s="19"/>
      <c r="AH39" s="6">
        <f t="shared" si="3"/>
        <v>0</v>
      </c>
      <c r="AI39" s="42" t="e">
        <f t="shared" si="4"/>
        <v>#DIV/0!</v>
      </c>
      <c r="AJ39" s="267"/>
    </row>
    <row r="40" spans="1:36" ht="12.85" customHeight="1">
      <c r="A40" s="553" t="s">
        <v>148</v>
      </c>
      <c r="B40" s="554"/>
      <c r="C40" s="555"/>
      <c r="D40" s="18">
        <f t="shared" ref="D40:AG40" si="5">SUM(D34:D39)</f>
        <v>0</v>
      </c>
      <c r="E40" s="18">
        <f t="shared" si="5"/>
        <v>0</v>
      </c>
      <c r="F40" s="6">
        <f t="shared" si="5"/>
        <v>0</v>
      </c>
      <c r="G40" s="6">
        <f t="shared" si="5"/>
        <v>0</v>
      </c>
      <c r="H40" s="6">
        <f t="shared" si="5"/>
        <v>0</v>
      </c>
      <c r="I40" s="6">
        <f t="shared" si="5"/>
        <v>0</v>
      </c>
      <c r="J40" s="6">
        <f t="shared" si="5"/>
        <v>0</v>
      </c>
      <c r="K40" s="18">
        <f t="shared" si="5"/>
        <v>0</v>
      </c>
      <c r="L40" s="18">
        <f t="shared" si="5"/>
        <v>0</v>
      </c>
      <c r="M40" s="6">
        <f t="shared" si="5"/>
        <v>0</v>
      </c>
      <c r="N40" s="6">
        <f t="shared" si="5"/>
        <v>0</v>
      </c>
      <c r="O40" s="6">
        <f t="shared" si="5"/>
        <v>0</v>
      </c>
      <c r="P40" s="6">
        <f t="shared" si="5"/>
        <v>0</v>
      </c>
      <c r="Q40" s="6">
        <f t="shared" si="5"/>
        <v>0</v>
      </c>
      <c r="R40" s="18">
        <f t="shared" si="5"/>
        <v>0</v>
      </c>
      <c r="S40" s="18">
        <f t="shared" si="5"/>
        <v>0</v>
      </c>
      <c r="T40" s="6">
        <f t="shared" si="5"/>
        <v>0</v>
      </c>
      <c r="U40" s="6">
        <f t="shared" si="5"/>
        <v>0</v>
      </c>
      <c r="V40" s="6">
        <f t="shared" si="5"/>
        <v>0</v>
      </c>
      <c r="W40" s="6">
        <f t="shared" si="5"/>
        <v>0</v>
      </c>
      <c r="X40" s="6">
        <f t="shared" si="5"/>
        <v>0</v>
      </c>
      <c r="Y40" s="18">
        <f t="shared" si="5"/>
        <v>0</v>
      </c>
      <c r="Z40" s="18">
        <f t="shared" si="5"/>
        <v>0</v>
      </c>
      <c r="AA40" s="6">
        <f t="shared" si="5"/>
        <v>0</v>
      </c>
      <c r="AB40" s="6">
        <f t="shared" si="5"/>
        <v>0</v>
      </c>
      <c r="AC40" s="6">
        <f t="shared" si="5"/>
        <v>0</v>
      </c>
      <c r="AD40" s="6">
        <f t="shared" si="5"/>
        <v>0</v>
      </c>
      <c r="AE40" s="6">
        <f t="shared" si="5"/>
        <v>0</v>
      </c>
      <c r="AF40" s="18">
        <f t="shared" si="5"/>
        <v>0</v>
      </c>
      <c r="AG40" s="18">
        <f t="shared" si="5"/>
        <v>0</v>
      </c>
      <c r="AH40" s="6">
        <f t="shared" si="3"/>
        <v>0</v>
      </c>
      <c r="AI40" s="42" t="e">
        <f>AH40/$AH$48</f>
        <v>#DIV/0!</v>
      </c>
      <c r="AJ40" s="266"/>
    </row>
    <row r="41" spans="1:36" ht="12.85" customHeight="1">
      <c r="A41" s="37" t="s">
        <v>18</v>
      </c>
      <c r="B41" s="38"/>
      <c r="C41" s="38"/>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40"/>
      <c r="AI41" s="40"/>
      <c r="AJ41" s="268"/>
    </row>
    <row r="42" spans="1:36" ht="12.85" customHeight="1">
      <c r="A42" s="5" t="s">
        <v>19</v>
      </c>
      <c r="B42" s="5"/>
      <c r="C42" s="5"/>
      <c r="D42" s="19"/>
      <c r="E42" s="19"/>
      <c r="F42" s="8"/>
      <c r="G42" s="8"/>
      <c r="H42" s="8"/>
      <c r="I42" s="8"/>
      <c r="J42" s="8"/>
      <c r="K42" s="19"/>
      <c r="L42" s="19"/>
      <c r="M42" s="8"/>
      <c r="N42" s="8"/>
      <c r="O42" s="8"/>
      <c r="P42" s="8"/>
      <c r="Q42" s="8"/>
      <c r="R42" s="19"/>
      <c r="S42" s="19"/>
      <c r="T42" s="8"/>
      <c r="U42" s="8"/>
      <c r="V42" s="8"/>
      <c r="W42" s="8"/>
      <c r="X42" s="8"/>
      <c r="Y42" s="19"/>
      <c r="Z42" s="19"/>
      <c r="AA42" s="8"/>
      <c r="AB42" s="8"/>
      <c r="AC42" s="8"/>
      <c r="AD42" s="8"/>
      <c r="AE42" s="8"/>
      <c r="AF42" s="19"/>
      <c r="AG42" s="19"/>
      <c r="AH42" s="6">
        <f>SUM(D42:AG42)</f>
        <v>0</v>
      </c>
      <c r="AI42" s="6"/>
      <c r="AJ42" s="267"/>
    </row>
    <row r="43" spans="1:36">
      <c r="A43" s="5" t="s">
        <v>20</v>
      </c>
      <c r="B43" s="5"/>
      <c r="C43" s="5"/>
      <c r="D43" s="19"/>
      <c r="E43" s="19"/>
      <c r="F43" s="8"/>
      <c r="G43" s="8"/>
      <c r="H43" s="8"/>
      <c r="I43" s="8"/>
      <c r="J43" s="8"/>
      <c r="K43" s="19"/>
      <c r="L43" s="19"/>
      <c r="M43" s="8"/>
      <c r="N43" s="8"/>
      <c r="O43" s="8"/>
      <c r="P43" s="8"/>
      <c r="Q43" s="8"/>
      <c r="R43" s="19"/>
      <c r="S43" s="19"/>
      <c r="T43" s="8"/>
      <c r="U43" s="8"/>
      <c r="V43" s="8"/>
      <c r="W43" s="8"/>
      <c r="X43" s="8"/>
      <c r="Y43" s="19"/>
      <c r="Z43" s="19"/>
      <c r="AA43" s="8"/>
      <c r="AB43" s="8"/>
      <c r="AC43" s="8"/>
      <c r="AD43" s="8"/>
      <c r="AE43" s="8"/>
      <c r="AF43" s="19"/>
      <c r="AG43" s="19"/>
      <c r="AH43" s="6">
        <f>SUM(D43:AG43)</f>
        <v>0</v>
      </c>
      <c r="AI43" s="6"/>
      <c r="AJ43" s="267"/>
    </row>
    <row r="44" spans="1:36">
      <c r="A44" s="5" t="s">
        <v>36</v>
      </c>
      <c r="B44" s="5"/>
      <c r="C44" s="5"/>
      <c r="D44" s="19"/>
      <c r="E44" s="19"/>
      <c r="F44" s="8"/>
      <c r="G44" s="8"/>
      <c r="H44" s="8"/>
      <c r="I44" s="8"/>
      <c r="J44" s="8"/>
      <c r="K44" s="19"/>
      <c r="L44" s="19"/>
      <c r="M44" s="8"/>
      <c r="N44" s="8"/>
      <c r="O44" s="8"/>
      <c r="P44" s="8"/>
      <c r="Q44" s="8"/>
      <c r="R44" s="19"/>
      <c r="S44" s="19"/>
      <c r="T44" s="8"/>
      <c r="U44" s="8"/>
      <c r="V44" s="8"/>
      <c r="W44" s="8"/>
      <c r="X44" s="8"/>
      <c r="Y44" s="19"/>
      <c r="Z44" s="19"/>
      <c r="AA44" s="8"/>
      <c r="AB44" s="8"/>
      <c r="AC44" s="8"/>
      <c r="AD44" s="8"/>
      <c r="AE44" s="8"/>
      <c r="AF44" s="19"/>
      <c r="AG44" s="19"/>
      <c r="AH44" s="6">
        <f>SUM(D44:AG44)</f>
        <v>0</v>
      </c>
      <c r="AI44" s="6"/>
      <c r="AJ44" s="267"/>
    </row>
    <row r="45" spans="1:36">
      <c r="A45" s="5" t="s">
        <v>21</v>
      </c>
      <c r="B45" s="5"/>
      <c r="C45" s="5"/>
      <c r="D45" s="19"/>
      <c r="E45" s="19"/>
      <c r="F45" s="8"/>
      <c r="G45" s="8"/>
      <c r="H45" s="8"/>
      <c r="I45" s="8"/>
      <c r="J45" s="8"/>
      <c r="K45" s="19"/>
      <c r="L45" s="19"/>
      <c r="M45" s="8"/>
      <c r="N45" s="8"/>
      <c r="O45" s="8"/>
      <c r="P45" s="8"/>
      <c r="Q45" s="8"/>
      <c r="R45" s="19"/>
      <c r="S45" s="19"/>
      <c r="T45" s="8"/>
      <c r="U45" s="8"/>
      <c r="V45" s="8"/>
      <c r="W45" s="8"/>
      <c r="X45" s="8"/>
      <c r="Y45" s="19"/>
      <c r="Z45" s="19"/>
      <c r="AA45" s="8"/>
      <c r="AB45" s="8"/>
      <c r="AC45" s="8"/>
      <c r="AD45" s="8"/>
      <c r="AE45" s="8"/>
      <c r="AF45" s="19"/>
      <c r="AG45" s="19"/>
      <c r="AH45" s="6">
        <f>SUM(D45:AG45)</f>
        <v>0</v>
      </c>
      <c r="AI45" s="6"/>
      <c r="AJ45" s="267"/>
    </row>
    <row r="46" spans="1:36">
      <c r="A46" s="553" t="s">
        <v>149</v>
      </c>
      <c r="B46" s="556"/>
      <c r="C46" s="557"/>
      <c r="D46" s="18">
        <f t="shared" ref="D46:AG46" si="6">SUM(D42:D45)</f>
        <v>0</v>
      </c>
      <c r="E46" s="18">
        <f t="shared" si="6"/>
        <v>0</v>
      </c>
      <c r="F46" s="6">
        <f t="shared" si="6"/>
        <v>0</v>
      </c>
      <c r="G46" s="6">
        <f t="shared" si="6"/>
        <v>0</v>
      </c>
      <c r="H46" s="6">
        <f t="shared" si="6"/>
        <v>0</v>
      </c>
      <c r="I46" s="6">
        <f t="shared" si="6"/>
        <v>0</v>
      </c>
      <c r="J46" s="6">
        <f t="shared" si="6"/>
        <v>0</v>
      </c>
      <c r="K46" s="18">
        <f t="shared" si="6"/>
        <v>0</v>
      </c>
      <c r="L46" s="18">
        <f t="shared" si="6"/>
        <v>0</v>
      </c>
      <c r="M46" s="6">
        <f t="shared" si="6"/>
        <v>0</v>
      </c>
      <c r="N46" s="6">
        <f t="shared" si="6"/>
        <v>0</v>
      </c>
      <c r="O46" s="6">
        <f t="shared" si="6"/>
        <v>0</v>
      </c>
      <c r="P46" s="6">
        <f t="shared" si="6"/>
        <v>0</v>
      </c>
      <c r="Q46" s="6">
        <f t="shared" si="6"/>
        <v>0</v>
      </c>
      <c r="R46" s="18">
        <f t="shared" si="6"/>
        <v>0</v>
      </c>
      <c r="S46" s="18">
        <f t="shared" si="6"/>
        <v>0</v>
      </c>
      <c r="T46" s="6">
        <f t="shared" si="6"/>
        <v>0</v>
      </c>
      <c r="U46" s="6">
        <f t="shared" si="6"/>
        <v>0</v>
      </c>
      <c r="V46" s="6">
        <f t="shared" si="6"/>
        <v>0</v>
      </c>
      <c r="W46" s="6">
        <f t="shared" si="6"/>
        <v>0</v>
      </c>
      <c r="X46" s="6">
        <f t="shared" si="6"/>
        <v>0</v>
      </c>
      <c r="Y46" s="18">
        <f t="shared" si="6"/>
        <v>0</v>
      </c>
      <c r="Z46" s="18">
        <f t="shared" si="6"/>
        <v>0</v>
      </c>
      <c r="AA46" s="6">
        <f t="shared" si="6"/>
        <v>0</v>
      </c>
      <c r="AB46" s="6">
        <f t="shared" si="6"/>
        <v>0</v>
      </c>
      <c r="AC46" s="6">
        <f t="shared" ref="AC46:AD46" si="7">SUM(AC42:AC45)</f>
        <v>0</v>
      </c>
      <c r="AD46" s="6">
        <f t="shared" si="7"/>
        <v>0</v>
      </c>
      <c r="AE46" s="6">
        <f t="shared" si="6"/>
        <v>0</v>
      </c>
      <c r="AF46" s="18">
        <f t="shared" si="6"/>
        <v>0</v>
      </c>
      <c r="AG46" s="18">
        <f t="shared" si="6"/>
        <v>0</v>
      </c>
      <c r="AH46" s="6">
        <f>SUM(D46:AG46)</f>
        <v>0</v>
      </c>
      <c r="AI46" s="6"/>
      <c r="AJ46" s="7"/>
    </row>
    <row r="47" spans="1:36">
      <c r="A47" s="249"/>
      <c r="B47" s="250"/>
      <c r="C47" s="250"/>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258"/>
      <c r="AJ47" s="259"/>
    </row>
    <row r="48" spans="1:36">
      <c r="A48" s="553" t="s">
        <v>150</v>
      </c>
      <c r="B48" s="556"/>
      <c r="C48" s="557"/>
      <c r="D48" s="18">
        <f t="shared" ref="D48:AG48" si="8">D32+D40</f>
        <v>0</v>
      </c>
      <c r="E48" s="18">
        <f t="shared" si="8"/>
        <v>0</v>
      </c>
      <c r="F48" s="6">
        <f t="shared" si="8"/>
        <v>0</v>
      </c>
      <c r="G48" s="6">
        <f t="shared" si="8"/>
        <v>0</v>
      </c>
      <c r="H48" s="6">
        <f t="shared" si="8"/>
        <v>0</v>
      </c>
      <c r="I48" s="6">
        <f t="shared" si="8"/>
        <v>0</v>
      </c>
      <c r="J48" s="6">
        <f t="shared" si="8"/>
        <v>0</v>
      </c>
      <c r="K48" s="18">
        <f t="shared" si="8"/>
        <v>0</v>
      </c>
      <c r="L48" s="18">
        <f t="shared" si="8"/>
        <v>0</v>
      </c>
      <c r="M48" s="6">
        <f t="shared" si="8"/>
        <v>0</v>
      </c>
      <c r="N48" s="6">
        <f t="shared" si="8"/>
        <v>0</v>
      </c>
      <c r="O48" s="6">
        <f t="shared" si="8"/>
        <v>0</v>
      </c>
      <c r="P48" s="6">
        <f t="shared" si="8"/>
        <v>0</v>
      </c>
      <c r="Q48" s="6">
        <f t="shared" si="8"/>
        <v>0</v>
      </c>
      <c r="R48" s="18">
        <f t="shared" si="8"/>
        <v>0</v>
      </c>
      <c r="S48" s="18">
        <f t="shared" si="8"/>
        <v>0</v>
      </c>
      <c r="T48" s="6">
        <f t="shared" si="8"/>
        <v>0</v>
      </c>
      <c r="U48" s="6">
        <f t="shared" si="8"/>
        <v>0</v>
      </c>
      <c r="V48" s="6">
        <f t="shared" si="8"/>
        <v>0</v>
      </c>
      <c r="W48" s="6">
        <f t="shared" si="8"/>
        <v>0</v>
      </c>
      <c r="X48" s="6">
        <f t="shared" si="8"/>
        <v>0</v>
      </c>
      <c r="Y48" s="18">
        <f t="shared" si="8"/>
        <v>0</v>
      </c>
      <c r="Z48" s="18">
        <f t="shared" si="8"/>
        <v>0</v>
      </c>
      <c r="AA48" s="6">
        <f t="shared" si="8"/>
        <v>0</v>
      </c>
      <c r="AB48" s="6">
        <f t="shared" si="8"/>
        <v>0</v>
      </c>
      <c r="AC48" s="6">
        <f t="shared" ref="AC48:AD48" si="9">AC32+AC40</f>
        <v>0</v>
      </c>
      <c r="AD48" s="6">
        <f t="shared" si="9"/>
        <v>0</v>
      </c>
      <c r="AE48" s="6">
        <f t="shared" si="8"/>
        <v>0</v>
      </c>
      <c r="AF48" s="18">
        <f t="shared" si="8"/>
        <v>0</v>
      </c>
      <c r="AG48" s="18">
        <f t="shared" si="8"/>
        <v>0</v>
      </c>
      <c r="AH48" s="9">
        <f>AH32+AH40</f>
        <v>0</v>
      </c>
      <c r="AI48" s="30"/>
      <c r="AJ48" s="260"/>
    </row>
    <row r="49" spans="1:36">
      <c r="A49" s="161"/>
      <c r="B49" s="252"/>
      <c r="C49" s="252"/>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257"/>
      <c r="AI49" s="29"/>
      <c r="AJ49" s="260"/>
    </row>
    <row r="50" spans="1:36">
      <c r="A50" s="553" t="s">
        <v>151</v>
      </c>
      <c r="B50" s="556"/>
      <c r="C50" s="557"/>
      <c r="D50" s="18">
        <f t="shared" ref="D50:AG50" si="10">D32+D40+D46</f>
        <v>0</v>
      </c>
      <c r="E50" s="18">
        <f t="shared" si="10"/>
        <v>0</v>
      </c>
      <c r="F50" s="10">
        <f t="shared" si="10"/>
        <v>0</v>
      </c>
      <c r="G50" s="10">
        <f t="shared" si="10"/>
        <v>0</v>
      </c>
      <c r="H50" s="10">
        <f t="shared" si="10"/>
        <v>0</v>
      </c>
      <c r="I50" s="10">
        <f t="shared" si="10"/>
        <v>0</v>
      </c>
      <c r="J50" s="10">
        <f t="shared" si="10"/>
        <v>0</v>
      </c>
      <c r="K50" s="18">
        <f t="shared" si="10"/>
        <v>0</v>
      </c>
      <c r="L50" s="18">
        <f t="shared" si="10"/>
        <v>0</v>
      </c>
      <c r="M50" s="10">
        <f t="shared" si="10"/>
        <v>0</v>
      </c>
      <c r="N50" s="10">
        <f t="shared" si="10"/>
        <v>0</v>
      </c>
      <c r="O50" s="10">
        <f t="shared" si="10"/>
        <v>0</v>
      </c>
      <c r="P50" s="10">
        <f t="shared" si="10"/>
        <v>0</v>
      </c>
      <c r="Q50" s="10">
        <f t="shared" si="10"/>
        <v>0</v>
      </c>
      <c r="R50" s="18">
        <f t="shared" si="10"/>
        <v>0</v>
      </c>
      <c r="S50" s="18">
        <f t="shared" si="10"/>
        <v>0</v>
      </c>
      <c r="T50" s="10">
        <f t="shared" si="10"/>
        <v>0</v>
      </c>
      <c r="U50" s="10">
        <f t="shared" si="10"/>
        <v>0</v>
      </c>
      <c r="V50" s="10">
        <f t="shared" si="10"/>
        <v>0</v>
      </c>
      <c r="W50" s="10">
        <f t="shared" si="10"/>
        <v>0</v>
      </c>
      <c r="X50" s="10">
        <f t="shared" si="10"/>
        <v>0</v>
      </c>
      <c r="Y50" s="18">
        <f t="shared" si="10"/>
        <v>0</v>
      </c>
      <c r="Z50" s="18">
        <f t="shared" si="10"/>
        <v>0</v>
      </c>
      <c r="AA50" s="10">
        <f t="shared" si="10"/>
        <v>0</v>
      </c>
      <c r="AB50" s="10">
        <f t="shared" si="10"/>
        <v>0</v>
      </c>
      <c r="AC50" s="10">
        <f t="shared" ref="AC50:AD50" si="11">AC32+AC40+AC46</f>
        <v>0</v>
      </c>
      <c r="AD50" s="10">
        <f t="shared" si="11"/>
        <v>0</v>
      </c>
      <c r="AE50" s="10">
        <f t="shared" si="10"/>
        <v>0</v>
      </c>
      <c r="AF50" s="18">
        <f t="shared" si="10"/>
        <v>0</v>
      </c>
      <c r="AG50" s="18">
        <f t="shared" si="10"/>
        <v>0</v>
      </c>
      <c r="AH50" s="6">
        <f>AH46+AH48</f>
        <v>0</v>
      </c>
      <c r="AI50" s="261"/>
      <c r="AJ50" s="16"/>
    </row>
    <row r="53" spans="1:36">
      <c r="B53" s="55" t="s">
        <v>22</v>
      </c>
      <c r="C53" s="56"/>
      <c r="D53" s="57"/>
      <c r="E53" s="57"/>
      <c r="F53" s="57"/>
      <c r="G53" s="58"/>
      <c r="I53" s="55" t="s">
        <v>23</v>
      </c>
      <c r="J53" s="57"/>
      <c r="K53" s="57"/>
      <c r="L53" s="57"/>
      <c r="M53" s="57"/>
      <c r="N53" s="57"/>
      <c r="O53" s="57"/>
      <c r="P53" s="57"/>
      <c r="Q53" s="57"/>
      <c r="R53" s="57"/>
      <c r="S53" s="57"/>
      <c r="T53" s="57"/>
      <c r="U53" s="58"/>
      <c r="Y53" s="20" t="s">
        <v>71</v>
      </c>
      <c r="Z53" s="12"/>
      <c r="AA53" s="12"/>
      <c r="AB53" s="12"/>
      <c r="AC53" s="12"/>
      <c r="AD53" s="12"/>
      <c r="AE53" s="23"/>
      <c r="AF53" s="12"/>
      <c r="AG53" s="12"/>
      <c r="AH53" s="12"/>
      <c r="AI53" s="12"/>
      <c r="AJ53" s="13"/>
    </row>
    <row r="54" spans="1:36">
      <c r="B54" s="234"/>
      <c r="C54" s="162"/>
      <c r="D54" s="162"/>
      <c r="E54" s="162"/>
      <c r="F54" s="162"/>
      <c r="G54" s="59"/>
      <c r="I54" s="241"/>
      <c r="J54" s="242"/>
      <c r="K54" s="242"/>
      <c r="L54" s="242"/>
      <c r="M54" s="242"/>
      <c r="N54" s="242"/>
      <c r="O54" s="242"/>
      <c r="P54" s="242"/>
      <c r="Q54" s="242"/>
      <c r="R54" s="242"/>
      <c r="S54" s="242"/>
      <c r="T54" s="242"/>
      <c r="U54" s="59"/>
      <c r="Y54" s="13"/>
      <c r="AI54" s="29" t="s">
        <v>37</v>
      </c>
      <c r="AJ54" s="30"/>
    </row>
    <row r="55" spans="1:36">
      <c r="B55" s="234"/>
      <c r="C55" s="162"/>
      <c r="D55" s="162"/>
      <c r="E55" s="162"/>
      <c r="F55" s="162"/>
      <c r="G55" s="59"/>
      <c r="I55" s="241"/>
      <c r="J55" s="242"/>
      <c r="K55" s="242"/>
      <c r="L55" s="242"/>
      <c r="M55" s="242"/>
      <c r="N55" s="242"/>
      <c r="O55" s="242"/>
      <c r="P55" s="242"/>
      <c r="Q55" s="242"/>
      <c r="R55" s="242"/>
      <c r="S55" s="242"/>
      <c r="T55" s="242"/>
      <c r="U55" s="59"/>
      <c r="Y55" s="43" t="s">
        <v>38</v>
      </c>
      <c r="AH55" s="263">
        <f>AH48</f>
        <v>0</v>
      </c>
      <c r="AI55" s="229" t="e">
        <f>AH55/AH48</f>
        <v>#DIV/0!</v>
      </c>
      <c r="AJ55" s="231"/>
    </row>
    <row r="56" spans="1:36">
      <c r="B56" s="234"/>
      <c r="C56" s="162"/>
      <c r="D56" s="162"/>
      <c r="E56" s="162"/>
      <c r="F56" s="162"/>
      <c r="G56" s="59"/>
      <c r="I56" s="241"/>
      <c r="J56" s="242"/>
      <c r="K56" s="242"/>
      <c r="L56" s="242"/>
      <c r="M56" s="242"/>
      <c r="N56" s="242"/>
      <c r="O56" s="242"/>
      <c r="P56" s="242"/>
      <c r="Q56" s="242"/>
      <c r="R56" s="242"/>
      <c r="S56" s="242"/>
      <c r="T56" s="242"/>
      <c r="U56" s="59"/>
      <c r="Y56" s="13"/>
      <c r="AF56" s="3"/>
      <c r="AH56" s="263"/>
      <c r="AI56" s="165"/>
      <c r="AJ56" s="13"/>
    </row>
    <row r="57" spans="1:36">
      <c r="B57" s="234"/>
      <c r="C57" s="162"/>
      <c r="D57" s="162"/>
      <c r="E57" s="162"/>
      <c r="F57" s="162"/>
      <c r="G57" s="59"/>
      <c r="I57" s="243"/>
      <c r="J57" s="244"/>
      <c r="K57" s="244"/>
      <c r="L57" s="244"/>
      <c r="M57" s="244"/>
      <c r="N57" s="244"/>
      <c r="O57" s="244"/>
      <c r="P57" s="244"/>
      <c r="Q57" s="244"/>
      <c r="R57" s="244"/>
      <c r="S57" s="244"/>
      <c r="T57" s="244"/>
      <c r="U57" s="59"/>
      <c r="Y57" s="163" t="str">
        <f>$A$16</f>
        <v>EU Projects</v>
      </c>
      <c r="AB57" s="164"/>
      <c r="AC57" s="164"/>
      <c r="AD57" s="164"/>
      <c r="AH57" s="264">
        <f>AH32</f>
        <v>0</v>
      </c>
      <c r="AI57" s="165" t="e">
        <f>AH57/AH55</f>
        <v>#DIV/0!</v>
      </c>
      <c r="AJ57" s="13"/>
    </row>
    <row r="58" spans="1:36">
      <c r="B58" s="248" t="str">
        <f>C4</f>
        <v>&lt;input name in Jan tab only&gt;</v>
      </c>
      <c r="C58" s="57"/>
      <c r="D58" s="57"/>
      <c r="E58" s="57"/>
      <c r="F58" s="57"/>
      <c r="G58" s="59"/>
      <c r="I58" s="248" t="str">
        <f>'Jan25'!J58</f>
        <v>&lt;input approver's name here in Jan tab only&gt;</v>
      </c>
      <c r="J58" s="254"/>
      <c r="K58" s="254"/>
      <c r="L58" s="254"/>
      <c r="M58" s="254"/>
      <c r="N58" s="254"/>
      <c r="O58" s="254"/>
      <c r="P58" s="254"/>
      <c r="Q58" s="254"/>
      <c r="R58" s="254"/>
      <c r="S58" s="254"/>
      <c r="T58" s="254"/>
      <c r="U58" s="59"/>
      <c r="Y58" s="163" t="str">
        <f>$A$33</f>
        <v>Internal and National Projects</v>
      </c>
      <c r="AH58" s="265">
        <f>AH40</f>
        <v>0</v>
      </c>
      <c r="AI58" s="230" t="e">
        <f>AH58/AH55</f>
        <v>#DIV/0!</v>
      </c>
      <c r="AJ58" s="232"/>
    </row>
    <row r="59" spans="1:36">
      <c r="B59" s="236"/>
      <c r="C59" s="162"/>
      <c r="D59" s="162"/>
      <c r="E59" s="162"/>
      <c r="F59" s="162"/>
      <c r="G59" s="59"/>
      <c r="I59" s="236"/>
      <c r="J59" s="235"/>
      <c r="K59" s="235"/>
      <c r="L59" s="235"/>
      <c r="M59" s="235"/>
      <c r="N59" s="235"/>
      <c r="O59" s="235"/>
      <c r="P59" s="235"/>
      <c r="Q59" s="235"/>
      <c r="R59" s="235"/>
      <c r="S59" s="235"/>
      <c r="T59" s="235"/>
      <c r="U59" s="59"/>
      <c r="Y59" s="13"/>
      <c r="AH59" s="264">
        <f>AH57+AH58</f>
        <v>0</v>
      </c>
      <c r="AI59" s="165" t="e">
        <f>AI57+AI58</f>
        <v>#DIV/0!</v>
      </c>
      <c r="AJ59" s="13"/>
    </row>
    <row r="60" spans="1:36">
      <c r="B60" s="233" t="s">
        <v>64</v>
      </c>
      <c r="C60" s="237"/>
      <c r="D60" s="237"/>
      <c r="E60" s="237"/>
      <c r="F60" s="237"/>
      <c r="G60" s="239"/>
      <c r="I60" s="233" t="s">
        <v>64</v>
      </c>
      <c r="J60" s="237"/>
      <c r="K60" s="237"/>
      <c r="L60" s="237"/>
      <c r="M60" s="237"/>
      <c r="N60" s="237"/>
      <c r="O60" s="237"/>
      <c r="P60" s="237"/>
      <c r="Q60" s="237"/>
      <c r="R60" s="162"/>
      <c r="S60" s="162"/>
      <c r="T60" s="162"/>
      <c r="U60" s="59"/>
      <c r="Y60" s="21"/>
      <c r="Z60" s="15"/>
      <c r="AA60" s="15"/>
      <c r="AB60" s="15"/>
      <c r="AC60" s="15"/>
      <c r="AD60" s="15"/>
      <c r="AE60" s="15"/>
      <c r="AF60" s="15"/>
      <c r="AG60" s="15"/>
      <c r="AH60" s="15"/>
      <c r="AI60" s="15"/>
      <c r="AJ60" s="13"/>
    </row>
    <row r="61" spans="1:36">
      <c r="B61" s="240"/>
      <c r="C61" s="238"/>
      <c r="D61" s="237"/>
      <c r="E61" s="237"/>
      <c r="F61" s="237"/>
      <c r="G61" s="239"/>
      <c r="I61" s="240"/>
      <c r="J61" s="245"/>
      <c r="K61" s="245"/>
      <c r="L61" s="245"/>
      <c r="M61" s="245"/>
      <c r="N61" s="245"/>
      <c r="O61" s="245"/>
      <c r="P61" s="245"/>
      <c r="Q61" s="245"/>
      <c r="R61" s="162"/>
      <c r="S61" s="162"/>
      <c r="T61" s="162"/>
      <c r="U61" s="59"/>
    </row>
    <row r="62" spans="1:36">
      <c r="B62" s="61"/>
      <c r="C62" s="62"/>
      <c r="D62" s="60"/>
      <c r="E62" s="60"/>
      <c r="F62" s="60"/>
      <c r="G62" s="63"/>
      <c r="I62" s="61"/>
      <c r="J62" s="60"/>
      <c r="K62" s="60"/>
      <c r="L62" s="60"/>
      <c r="M62" s="60"/>
      <c r="N62" s="60"/>
      <c r="O62" s="60"/>
      <c r="P62" s="60"/>
      <c r="Q62" s="60"/>
      <c r="R62" s="60"/>
      <c r="S62" s="60"/>
      <c r="T62" s="60"/>
      <c r="U62" s="63"/>
    </row>
    <row r="63" spans="1:36">
      <c r="A63" s="25"/>
      <c r="B63" s="25"/>
      <c r="C63" s="25"/>
      <c r="I63" s="25"/>
    </row>
    <row r="64" spans="1:36">
      <c r="B64" s="166" t="s">
        <v>108</v>
      </c>
      <c r="C64" s="25"/>
      <c r="H64" s="550" t="s">
        <v>61</v>
      </c>
      <c r="I64" s="550"/>
      <c r="J64" s="157" t="s">
        <v>65</v>
      </c>
    </row>
    <row r="65" spans="2:10">
      <c r="B65" s="157" t="s">
        <v>145</v>
      </c>
      <c r="J65" s="157" t="s">
        <v>146</v>
      </c>
    </row>
    <row r="66" spans="2:10">
      <c r="B66" s="157"/>
    </row>
    <row r="67" spans="2:10">
      <c r="J67" s="157" t="s">
        <v>143</v>
      </c>
    </row>
    <row r="68" spans="2:10">
      <c r="J68" s="157" t="s">
        <v>144</v>
      </c>
    </row>
  </sheetData>
  <protectedRanges>
    <protectedRange sqref="C9" name="Range1_2"/>
    <protectedRange sqref="C4:C6" name="Range1_1_1"/>
    <protectedRange sqref="A53:A62" name="Range9_1_1"/>
    <protectedRange sqref="A53:A62" name="Range8_1_1"/>
    <protectedRange sqref="AJ17:AJ31" name="Range4"/>
    <protectedRange sqref="AJ34:AJ39" name="Range6"/>
    <protectedRange sqref="AJ42:AJ45" name="Range8"/>
  </protectedRanges>
  <mergeCells count="13">
    <mergeCell ref="A9:B9"/>
    <mergeCell ref="A4:B4"/>
    <mergeCell ref="A6:B6"/>
    <mergeCell ref="A7:B7"/>
    <mergeCell ref="C4:G4"/>
    <mergeCell ref="C5:G5"/>
    <mergeCell ref="C6:G6"/>
    <mergeCell ref="A32:C32"/>
    <mergeCell ref="A46:C46"/>
    <mergeCell ref="A48:C48"/>
    <mergeCell ref="A50:C50"/>
    <mergeCell ref="H64:I64"/>
    <mergeCell ref="A40:C40"/>
  </mergeCells>
  <phoneticPr fontId="0" type="noConversion"/>
  <dataValidations disablePrompts="1" count="2">
    <dataValidation allowBlank="1" showInputMessage="1" showErrorMessage="1" prompt="Please complete these cells on Jan13 sheet - please refer to Guidance for further detail" sqref="C17:C31" xr:uid="{00000000-0002-0000-0B00-000000000000}"/>
    <dataValidation allowBlank="1" showErrorMessage="1" sqref="A17:B31" xr:uid="{91685856-ADDA-42CF-9B59-1B0455995130}"/>
  </dataValidations>
  <pageMargins left="0.19685039370078741" right="0.19685039370078741" top="0.19685039370078741" bottom="0.19685039370078741" header="0.51181102362204722" footer="0.51181102362204722"/>
  <pageSetup paperSize="9" scale="57" orientation="landscape" r:id="rId1"/>
  <extLst>
    <ext xmlns:x14="http://schemas.microsoft.com/office/spreadsheetml/2009/9/main" uri="{CCE6A557-97BC-4b89-ADB6-D9C93CAAB3DF}">
      <x14:dataValidations xmlns:xm="http://schemas.microsoft.com/office/excel/2006/main" disablePrompts="1" count="1">
        <x14:dataValidation type="list" showErrorMessage="1" xr:uid="{801F7287-C347-4E62-A334-08979BDFD3BE}">
          <x14:formula1>
            <xm:f>'Dropdown Options'!$B$2:$B$8</xm:f>
          </x14:formula1>
          <xm:sqref>C6:G6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K68"/>
  <sheetViews>
    <sheetView zoomScale="80" zoomScaleNormal="80" workbookViewId="0">
      <pane xSplit="3" ySplit="16" topLeftCell="D17" activePane="bottomRight" state="frozen"/>
      <selection activeCell="A34" sqref="A34:A39"/>
      <selection pane="topRight" activeCell="A34" sqref="A34:A39"/>
      <selection pane="bottomLeft" activeCell="A34" sqref="A34:A39"/>
      <selection pane="bottomRight" activeCell="AO41" sqref="AO41"/>
    </sheetView>
  </sheetViews>
  <sheetFormatPr defaultColWidth="11.375" defaultRowHeight="12.85"/>
  <cols>
    <col min="1" max="2" width="29.75" customWidth="1"/>
    <col min="3" max="3" width="11.375" bestFit="1" customWidth="1"/>
    <col min="4" max="34" width="5" customWidth="1"/>
    <col min="35" max="35" width="8.375" bestFit="1" customWidth="1"/>
    <col min="36" max="36" width="8.875" bestFit="1" customWidth="1"/>
    <col min="37" max="37" width="16.375" customWidth="1"/>
  </cols>
  <sheetData>
    <row r="1" spans="1:37" ht="11.95" customHeight="1"/>
    <row r="2" spans="1:37" ht="31.55" customHeight="1">
      <c r="A2" s="2" t="s">
        <v>0</v>
      </c>
      <c r="B2" s="68" t="s">
        <v>72</v>
      </c>
    </row>
    <row r="3" spans="1:37" ht="11.95" customHeight="1">
      <c r="I3" s="4"/>
      <c r="J3" s="4"/>
      <c r="K3" s="4"/>
      <c r="L3" s="4"/>
    </row>
    <row r="4" spans="1:37" ht="17.850000000000001">
      <c r="A4" s="570" t="s">
        <v>2</v>
      </c>
      <c r="B4" s="571"/>
      <c r="C4" s="572" t="str">
        <f>'Jan25'!C4</f>
        <v>&lt;input name in Jan tab only&gt;</v>
      </c>
      <c r="D4" s="573"/>
      <c r="E4" s="573"/>
      <c r="F4" s="573"/>
      <c r="G4" s="574"/>
      <c r="I4" s="4"/>
      <c r="J4" s="4"/>
      <c r="K4" s="4"/>
      <c r="L4" s="4"/>
    </row>
    <row r="5" spans="1:37" ht="17.850000000000001">
      <c r="A5" s="220" t="s">
        <v>112</v>
      </c>
      <c r="B5" s="226"/>
      <c r="C5" s="572" t="str">
        <f>'Jan25'!C5</f>
        <v>&lt;input personnel no. in Jan tab only&gt;</v>
      </c>
      <c r="D5" s="573"/>
      <c r="E5" s="573"/>
      <c r="F5" s="573"/>
      <c r="G5" s="574"/>
      <c r="I5" s="4"/>
      <c r="J5" s="4"/>
      <c r="K5" s="4"/>
      <c r="L5" s="4"/>
    </row>
    <row r="6" spans="1:37" ht="17.850000000000001">
      <c r="A6" s="570" t="s">
        <v>59</v>
      </c>
      <c r="B6" s="571"/>
      <c r="C6" s="575" t="str">
        <f>'Jan25'!C6</f>
        <v>&lt;select from list in Jan tab only&gt;</v>
      </c>
      <c r="D6" s="576"/>
      <c r="E6" s="576"/>
      <c r="F6" s="576"/>
      <c r="G6" s="577"/>
      <c r="I6" s="4"/>
      <c r="J6" s="4"/>
      <c r="K6" s="4"/>
      <c r="L6" s="4"/>
    </row>
    <row r="7" spans="1:37" ht="18" customHeight="1">
      <c r="A7" s="570" t="s">
        <v>3</v>
      </c>
      <c r="B7" s="571"/>
      <c r="C7" s="283" t="s">
        <v>35</v>
      </c>
    </row>
    <row r="8" spans="1:37" ht="20.350000000000001" customHeight="1">
      <c r="A8" s="219" t="s">
        <v>4</v>
      </c>
      <c r="B8" s="219"/>
      <c r="C8" s="227">
        <f>'Jan25'!C8</f>
        <v>2025</v>
      </c>
      <c r="D8" s="45"/>
      <c r="E8" s="45"/>
      <c r="F8" s="45"/>
      <c r="J8" s="3"/>
    </row>
    <row r="9" spans="1:37" ht="36.75" customHeight="1">
      <c r="A9" s="551" t="s">
        <v>60</v>
      </c>
      <c r="B9" s="552"/>
      <c r="C9" s="285" t="str">
        <f>'Jan25'!C9</f>
        <v>&lt;enter no. in Jan tab&gt;</v>
      </c>
      <c r="D9" s="221"/>
      <c r="E9" s="221"/>
      <c r="F9" s="221"/>
      <c r="G9" s="221"/>
      <c r="H9" s="221"/>
      <c r="I9" s="221"/>
      <c r="J9" s="221"/>
      <c r="K9" s="221"/>
      <c r="L9" s="221"/>
      <c r="M9" s="221"/>
      <c r="N9" s="221"/>
      <c r="O9" s="221"/>
    </row>
    <row r="10" spans="1:37" ht="21.75" customHeight="1">
      <c r="D10" s="41"/>
      <c r="E10" s="223" t="s">
        <v>78</v>
      </c>
      <c r="I10" s="4"/>
      <c r="J10" s="4"/>
      <c r="K10" s="4"/>
      <c r="L10" s="4"/>
    </row>
    <row r="11" spans="1:37" ht="12.85" customHeight="1">
      <c r="A11" s="224" t="str">
        <f>'Jan25'!A11</f>
        <v>Only the yellow cells are writeable. Input the time in hours.</v>
      </c>
    </row>
    <row r="12" spans="1:37" ht="18" customHeight="1">
      <c r="A12" s="225" t="str">
        <f>'Jan25'!A12</f>
        <v>Please ensure that all timesheets are signed by the employee and the Principal Investigator.</v>
      </c>
    </row>
    <row r="13" spans="1:37" ht="12.85" customHeight="1"/>
    <row r="14" spans="1:37" ht="12.85" customHeight="1">
      <c r="A14" s="5" t="s">
        <v>5</v>
      </c>
      <c r="B14" s="5"/>
      <c r="C14" s="5"/>
      <c r="D14" s="6">
        <v>1</v>
      </c>
      <c r="E14" s="6">
        <v>2</v>
      </c>
      <c r="F14" s="6">
        <v>3</v>
      </c>
      <c r="G14" s="6">
        <v>4</v>
      </c>
      <c r="H14" s="6">
        <v>5</v>
      </c>
      <c r="I14" s="6">
        <v>6</v>
      </c>
      <c r="J14" s="6">
        <v>7</v>
      </c>
      <c r="K14" s="6">
        <v>8</v>
      </c>
      <c r="L14" s="6">
        <v>9</v>
      </c>
      <c r="M14" s="6">
        <v>10</v>
      </c>
      <c r="N14" s="6">
        <v>11</v>
      </c>
      <c r="O14" s="6">
        <v>12</v>
      </c>
      <c r="P14" s="6">
        <v>13</v>
      </c>
      <c r="Q14" s="6">
        <v>14</v>
      </c>
      <c r="R14" s="6">
        <v>15</v>
      </c>
      <c r="S14" s="6">
        <v>16</v>
      </c>
      <c r="T14" s="6">
        <v>17</v>
      </c>
      <c r="U14" s="6">
        <v>18</v>
      </c>
      <c r="V14" s="6">
        <v>19</v>
      </c>
      <c r="W14" s="6">
        <v>20</v>
      </c>
      <c r="X14" s="6">
        <v>21</v>
      </c>
      <c r="Y14" s="6">
        <v>22</v>
      </c>
      <c r="Z14" s="6">
        <v>23</v>
      </c>
      <c r="AA14" s="6">
        <v>24</v>
      </c>
      <c r="AB14" s="6">
        <v>25</v>
      </c>
      <c r="AC14" s="6">
        <v>26</v>
      </c>
      <c r="AD14" s="6">
        <v>27</v>
      </c>
      <c r="AE14" s="6">
        <v>28</v>
      </c>
      <c r="AF14" s="6">
        <v>29</v>
      </c>
      <c r="AG14" s="6">
        <v>30</v>
      </c>
      <c r="AH14" s="6">
        <v>31</v>
      </c>
      <c r="AI14" s="6" t="s">
        <v>6</v>
      </c>
      <c r="AJ14" s="6" t="s">
        <v>62</v>
      </c>
      <c r="AK14" s="266" t="s">
        <v>7</v>
      </c>
    </row>
    <row r="15" spans="1:37" ht="12.85" customHeight="1">
      <c r="A15" s="5" t="s">
        <v>8</v>
      </c>
      <c r="B15" s="5"/>
      <c r="C15" s="5"/>
      <c r="D15" s="158" t="s">
        <v>10</v>
      </c>
      <c r="E15" s="158" t="s">
        <v>11</v>
      </c>
      <c r="F15" s="158" t="s">
        <v>12</v>
      </c>
      <c r="G15" s="158" t="s">
        <v>13</v>
      </c>
      <c r="H15" s="158" t="s">
        <v>14</v>
      </c>
      <c r="I15" s="71" t="s">
        <v>15</v>
      </c>
      <c r="J15" s="71" t="s">
        <v>9</v>
      </c>
      <c r="K15" s="158" t="s">
        <v>10</v>
      </c>
      <c r="L15" s="158" t="s">
        <v>11</v>
      </c>
      <c r="M15" s="158" t="s">
        <v>12</v>
      </c>
      <c r="N15" s="158" t="s">
        <v>13</v>
      </c>
      <c r="O15" s="158" t="s">
        <v>14</v>
      </c>
      <c r="P15" s="71" t="s">
        <v>15</v>
      </c>
      <c r="Q15" s="71" t="s">
        <v>9</v>
      </c>
      <c r="R15" s="158" t="s">
        <v>10</v>
      </c>
      <c r="S15" s="158" t="s">
        <v>11</v>
      </c>
      <c r="T15" s="158" t="s">
        <v>12</v>
      </c>
      <c r="U15" s="158" t="s">
        <v>13</v>
      </c>
      <c r="V15" s="158" t="s">
        <v>14</v>
      </c>
      <c r="W15" s="71" t="s">
        <v>15</v>
      </c>
      <c r="X15" s="71" t="s">
        <v>9</v>
      </c>
      <c r="Y15" s="158" t="s">
        <v>10</v>
      </c>
      <c r="Z15" s="158" t="s">
        <v>11</v>
      </c>
      <c r="AA15" s="158" t="s">
        <v>12</v>
      </c>
      <c r="AB15" s="9" t="s">
        <v>13</v>
      </c>
      <c r="AC15" s="9" t="s">
        <v>14</v>
      </c>
      <c r="AD15" s="71" t="s">
        <v>15</v>
      </c>
      <c r="AE15" s="71" t="s">
        <v>9</v>
      </c>
      <c r="AF15" s="158" t="s">
        <v>10</v>
      </c>
      <c r="AG15" s="158" t="s">
        <v>11</v>
      </c>
      <c r="AH15" s="158" t="s">
        <v>12</v>
      </c>
      <c r="AI15" s="6"/>
      <c r="AJ15" s="70" t="s">
        <v>63</v>
      </c>
      <c r="AK15" s="7"/>
    </row>
    <row r="16" spans="1:37" ht="12.85" customHeight="1">
      <c r="A16" s="35" t="s">
        <v>140</v>
      </c>
      <c r="B16" s="36" t="s">
        <v>52</v>
      </c>
      <c r="C16" s="36" t="s">
        <v>53</v>
      </c>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3"/>
      <c r="AJ16" s="72"/>
      <c r="AK16" s="74"/>
    </row>
    <row r="17" spans="1:37" ht="12.85" customHeight="1">
      <c r="A17" s="5" t="str">
        <f>'Jan25'!A17</f>
        <v>EC grant no, UCD a/c no. + Project Title</v>
      </c>
      <c r="B17" s="69" t="str">
        <f>'Jan25'!B17</f>
        <v>&lt;select from list in Jan tab only&gt;</v>
      </c>
      <c r="C17" s="69" t="str">
        <f>'Jan25'!C17</f>
        <v>WP &lt;insert&gt;</v>
      </c>
      <c r="D17" s="8"/>
      <c r="E17" s="8"/>
      <c r="F17" s="8"/>
      <c r="G17" s="8"/>
      <c r="H17" s="8"/>
      <c r="I17" s="19"/>
      <c r="J17" s="19"/>
      <c r="K17" s="8"/>
      <c r="L17" s="8"/>
      <c r="M17" s="8"/>
      <c r="N17" s="8"/>
      <c r="O17" s="8"/>
      <c r="P17" s="19"/>
      <c r="Q17" s="19"/>
      <c r="R17" s="8"/>
      <c r="S17" s="8"/>
      <c r="T17" s="8"/>
      <c r="U17" s="8"/>
      <c r="V17" s="8"/>
      <c r="W17" s="19"/>
      <c r="X17" s="19"/>
      <c r="Y17" s="8"/>
      <c r="Z17" s="8"/>
      <c r="AA17" s="8"/>
      <c r="AB17" s="104"/>
      <c r="AC17" s="104"/>
      <c r="AD17" s="19"/>
      <c r="AE17" s="19"/>
      <c r="AF17" s="8"/>
      <c r="AG17" s="8"/>
      <c r="AH17" s="8"/>
      <c r="AI17" s="6">
        <f>SUM(D17:AH17)</f>
        <v>0</v>
      </c>
      <c r="AJ17" s="8" t="e">
        <f t="shared" ref="AJ17:AJ32" si="0">AI17/$AI$48</f>
        <v>#DIV/0!</v>
      </c>
      <c r="AK17" s="269"/>
    </row>
    <row r="18" spans="1:37" ht="12.85" customHeight="1">
      <c r="A18" s="5" t="str">
        <f>'Jan25'!A18</f>
        <v>EC grant no, UCD a/c no. + Project Title</v>
      </c>
      <c r="B18" s="69" t="str">
        <f>'Jan25'!B18</f>
        <v>&lt;select from list in Jan tab only&gt;</v>
      </c>
      <c r="C18" s="69" t="str">
        <f>'Jan25'!C18</f>
        <v>WP &lt;insert&gt;</v>
      </c>
      <c r="D18" s="8"/>
      <c r="E18" s="8"/>
      <c r="F18" s="8"/>
      <c r="G18" s="8"/>
      <c r="H18" s="8"/>
      <c r="I18" s="19"/>
      <c r="J18" s="19"/>
      <c r="K18" s="8"/>
      <c r="L18" s="8"/>
      <c r="M18" s="8"/>
      <c r="N18" s="8"/>
      <c r="O18" s="8"/>
      <c r="P18" s="19"/>
      <c r="Q18" s="19"/>
      <c r="R18" s="8"/>
      <c r="S18" s="8"/>
      <c r="T18" s="8"/>
      <c r="U18" s="8"/>
      <c r="V18" s="8"/>
      <c r="W18" s="19"/>
      <c r="X18" s="19"/>
      <c r="Y18" s="8"/>
      <c r="Z18" s="8"/>
      <c r="AA18" s="8"/>
      <c r="AB18" s="104"/>
      <c r="AC18" s="104"/>
      <c r="AD18" s="19"/>
      <c r="AE18" s="19"/>
      <c r="AF18" s="8"/>
      <c r="AG18" s="8"/>
      <c r="AH18" s="8"/>
      <c r="AI18" s="6">
        <f t="shared" ref="AI18:AI32" si="1">SUM(D18:AH18)</f>
        <v>0</v>
      </c>
      <c r="AJ18" s="8" t="e">
        <f t="shared" si="0"/>
        <v>#DIV/0!</v>
      </c>
      <c r="AK18" s="269"/>
    </row>
    <row r="19" spans="1:37" ht="12.85" customHeight="1">
      <c r="A19" s="5" t="str">
        <f>'Jan25'!A19</f>
        <v>EC grant no, UCD a/c no. + Project Title</v>
      </c>
      <c r="B19" s="69" t="str">
        <f>'Jan25'!B19</f>
        <v>&lt;select from list in Jan tab only&gt;</v>
      </c>
      <c r="C19" s="69" t="str">
        <f>'Jan25'!C19</f>
        <v>WP &lt;insert&gt;</v>
      </c>
      <c r="D19" s="8"/>
      <c r="E19" s="8"/>
      <c r="F19" s="8"/>
      <c r="G19" s="8"/>
      <c r="H19" s="8"/>
      <c r="I19" s="19"/>
      <c r="J19" s="19"/>
      <c r="K19" s="8"/>
      <c r="L19" s="8"/>
      <c r="M19" s="8"/>
      <c r="N19" s="8"/>
      <c r="O19" s="8"/>
      <c r="P19" s="19"/>
      <c r="Q19" s="19"/>
      <c r="R19" s="8"/>
      <c r="S19" s="8"/>
      <c r="T19" s="8"/>
      <c r="U19" s="8"/>
      <c r="V19" s="8"/>
      <c r="W19" s="19"/>
      <c r="X19" s="19"/>
      <c r="Y19" s="8"/>
      <c r="Z19" s="8"/>
      <c r="AA19" s="8"/>
      <c r="AB19" s="104"/>
      <c r="AC19" s="104"/>
      <c r="AD19" s="19"/>
      <c r="AE19" s="19"/>
      <c r="AF19" s="8"/>
      <c r="AG19" s="8"/>
      <c r="AH19" s="8"/>
      <c r="AI19" s="6">
        <f t="shared" si="1"/>
        <v>0</v>
      </c>
      <c r="AJ19" s="8" t="e">
        <f t="shared" si="0"/>
        <v>#DIV/0!</v>
      </c>
      <c r="AK19" s="269"/>
    </row>
    <row r="20" spans="1:37" ht="12.85" customHeight="1">
      <c r="A20" s="5" t="str">
        <f>'Jan25'!A20</f>
        <v>EC grant no, UCD a/c no. + Project Title</v>
      </c>
      <c r="B20" s="69" t="str">
        <f>'Jan25'!B20</f>
        <v>&lt;select from list in Jan tab only&gt;</v>
      </c>
      <c r="C20" s="69" t="str">
        <f>'Jan25'!C20</f>
        <v>WP &lt;insert&gt;</v>
      </c>
      <c r="D20" s="8"/>
      <c r="E20" s="8"/>
      <c r="F20" s="8"/>
      <c r="G20" s="8"/>
      <c r="H20" s="8"/>
      <c r="I20" s="19"/>
      <c r="J20" s="19"/>
      <c r="K20" s="8"/>
      <c r="L20" s="8"/>
      <c r="M20" s="8"/>
      <c r="N20" s="8"/>
      <c r="O20" s="8"/>
      <c r="P20" s="19"/>
      <c r="Q20" s="19"/>
      <c r="R20" s="8"/>
      <c r="S20" s="8"/>
      <c r="T20" s="8"/>
      <c r="U20" s="8"/>
      <c r="V20" s="8"/>
      <c r="W20" s="19"/>
      <c r="X20" s="19"/>
      <c r="Y20" s="8"/>
      <c r="Z20" s="8"/>
      <c r="AA20" s="8"/>
      <c r="AB20" s="104"/>
      <c r="AC20" s="104"/>
      <c r="AD20" s="19"/>
      <c r="AE20" s="19"/>
      <c r="AF20" s="8"/>
      <c r="AG20" s="8"/>
      <c r="AH20" s="8"/>
      <c r="AI20" s="6">
        <f t="shared" si="1"/>
        <v>0</v>
      </c>
      <c r="AJ20" s="8" t="e">
        <f t="shared" si="0"/>
        <v>#DIV/0!</v>
      </c>
      <c r="AK20" s="269"/>
    </row>
    <row r="21" spans="1:37" ht="12.85" customHeight="1">
      <c r="A21" s="5" t="str">
        <f>'Jan25'!A21</f>
        <v>EC grant no, UCD a/c no. + Project Title</v>
      </c>
      <c r="B21" s="69" t="str">
        <f>'Jan25'!B21</f>
        <v>&lt;select from list in Jan tab only&gt;</v>
      </c>
      <c r="C21" s="69" t="str">
        <f>'Jan25'!C21</f>
        <v>WP &lt;insert&gt;</v>
      </c>
      <c r="D21" s="8"/>
      <c r="E21" s="8"/>
      <c r="F21" s="8"/>
      <c r="G21" s="8"/>
      <c r="H21" s="8"/>
      <c r="I21" s="19"/>
      <c r="J21" s="19"/>
      <c r="K21" s="8"/>
      <c r="L21" s="8"/>
      <c r="M21" s="8"/>
      <c r="N21" s="8"/>
      <c r="O21" s="8"/>
      <c r="P21" s="19"/>
      <c r="Q21" s="19"/>
      <c r="R21" s="8"/>
      <c r="S21" s="8"/>
      <c r="T21" s="8"/>
      <c r="U21" s="8"/>
      <c r="V21" s="8"/>
      <c r="W21" s="19"/>
      <c r="X21" s="19"/>
      <c r="Y21" s="8"/>
      <c r="Z21" s="8"/>
      <c r="AA21" s="8"/>
      <c r="AB21" s="104"/>
      <c r="AC21" s="104"/>
      <c r="AD21" s="19"/>
      <c r="AE21" s="19"/>
      <c r="AF21" s="8"/>
      <c r="AG21" s="8"/>
      <c r="AH21" s="8"/>
      <c r="AI21" s="6">
        <f t="shared" si="1"/>
        <v>0</v>
      </c>
      <c r="AJ21" s="8" t="e">
        <f t="shared" si="0"/>
        <v>#DIV/0!</v>
      </c>
      <c r="AK21" s="269"/>
    </row>
    <row r="22" spans="1:37" ht="12.85" customHeight="1">
      <c r="A22" s="5" t="str">
        <f>'Jan25'!A22</f>
        <v>EC grant no, UCD a/c no. + Project Title</v>
      </c>
      <c r="B22" s="69" t="str">
        <f>'Jan25'!B22</f>
        <v>&lt;select from list in Jan tab only&gt;</v>
      </c>
      <c r="C22" s="69" t="str">
        <f>'Jan25'!C22</f>
        <v>WP &lt;insert&gt;</v>
      </c>
      <c r="D22" s="8"/>
      <c r="E22" s="8"/>
      <c r="F22" s="8"/>
      <c r="G22" s="8"/>
      <c r="H22" s="8"/>
      <c r="I22" s="19"/>
      <c r="J22" s="19"/>
      <c r="K22" s="8"/>
      <c r="L22" s="8"/>
      <c r="M22" s="8"/>
      <c r="N22" s="8"/>
      <c r="O22" s="8"/>
      <c r="P22" s="19"/>
      <c r="Q22" s="19"/>
      <c r="R22" s="8"/>
      <c r="S22" s="8"/>
      <c r="T22" s="8"/>
      <c r="U22" s="8"/>
      <c r="V22" s="8"/>
      <c r="W22" s="19"/>
      <c r="X22" s="19"/>
      <c r="Y22" s="8"/>
      <c r="Z22" s="8"/>
      <c r="AA22" s="8"/>
      <c r="AB22" s="104"/>
      <c r="AC22" s="104"/>
      <c r="AD22" s="19"/>
      <c r="AE22" s="19"/>
      <c r="AF22" s="8"/>
      <c r="AG22" s="8"/>
      <c r="AH22" s="8"/>
      <c r="AI22" s="6">
        <f t="shared" si="1"/>
        <v>0</v>
      </c>
      <c r="AJ22" s="8" t="e">
        <f t="shared" si="0"/>
        <v>#DIV/0!</v>
      </c>
      <c r="AK22" s="269"/>
    </row>
    <row r="23" spans="1:37" ht="12.85" customHeight="1">
      <c r="A23" s="5" t="str">
        <f>'Jan25'!A23</f>
        <v>EC grant no, UCD a/c no. + Project Title</v>
      </c>
      <c r="B23" s="69" t="str">
        <f>'Jan25'!B23</f>
        <v>&lt;select from list in Jan tab only&gt;</v>
      </c>
      <c r="C23" s="69" t="str">
        <f>'Jan25'!C23</f>
        <v>WP &lt;insert&gt;</v>
      </c>
      <c r="D23" s="8"/>
      <c r="E23" s="8"/>
      <c r="F23" s="8"/>
      <c r="G23" s="8"/>
      <c r="H23" s="8"/>
      <c r="I23" s="19"/>
      <c r="J23" s="19"/>
      <c r="K23" s="8"/>
      <c r="L23" s="8"/>
      <c r="M23" s="8"/>
      <c r="N23" s="8"/>
      <c r="O23" s="8"/>
      <c r="P23" s="19"/>
      <c r="Q23" s="19"/>
      <c r="R23" s="8"/>
      <c r="S23" s="8"/>
      <c r="T23" s="8"/>
      <c r="U23" s="8"/>
      <c r="V23" s="8"/>
      <c r="W23" s="19"/>
      <c r="X23" s="19"/>
      <c r="Y23" s="8"/>
      <c r="Z23" s="8"/>
      <c r="AA23" s="8"/>
      <c r="AB23" s="104"/>
      <c r="AC23" s="104"/>
      <c r="AD23" s="19"/>
      <c r="AE23" s="19"/>
      <c r="AF23" s="8"/>
      <c r="AG23" s="8"/>
      <c r="AH23" s="8"/>
      <c r="AI23" s="6">
        <f t="shared" si="1"/>
        <v>0</v>
      </c>
      <c r="AJ23" s="8" t="e">
        <f t="shared" si="0"/>
        <v>#DIV/0!</v>
      </c>
      <c r="AK23" s="269"/>
    </row>
    <row r="24" spans="1:37" ht="12.85" customHeight="1">
      <c r="A24" s="5" t="str">
        <f>'Jan25'!A24</f>
        <v>EC grant no, UCD a/c no. + Project Title</v>
      </c>
      <c r="B24" s="69" t="str">
        <f>'Jan25'!B24</f>
        <v>&lt;select from list in Jan tab only&gt;</v>
      </c>
      <c r="C24" s="69" t="str">
        <f>'Jan25'!C24</f>
        <v>WP &lt;insert&gt;</v>
      </c>
      <c r="D24" s="8"/>
      <c r="E24" s="8"/>
      <c r="F24" s="8"/>
      <c r="G24" s="8"/>
      <c r="H24" s="8"/>
      <c r="I24" s="19"/>
      <c r="J24" s="19"/>
      <c r="K24" s="8"/>
      <c r="L24" s="8"/>
      <c r="M24" s="8"/>
      <c r="N24" s="8"/>
      <c r="O24" s="8"/>
      <c r="P24" s="19"/>
      <c r="Q24" s="19"/>
      <c r="R24" s="8"/>
      <c r="S24" s="8"/>
      <c r="T24" s="8"/>
      <c r="U24" s="8"/>
      <c r="V24" s="8"/>
      <c r="W24" s="19"/>
      <c r="X24" s="19"/>
      <c r="Y24" s="8"/>
      <c r="Z24" s="8"/>
      <c r="AA24" s="8"/>
      <c r="AB24" s="104"/>
      <c r="AC24" s="104"/>
      <c r="AD24" s="19"/>
      <c r="AE24" s="19"/>
      <c r="AF24" s="8"/>
      <c r="AG24" s="8"/>
      <c r="AH24" s="8"/>
      <c r="AI24" s="6">
        <f t="shared" si="1"/>
        <v>0</v>
      </c>
      <c r="AJ24" s="8" t="e">
        <f t="shared" si="0"/>
        <v>#DIV/0!</v>
      </c>
      <c r="AK24" s="269"/>
    </row>
    <row r="25" spans="1:37" ht="12.85" customHeight="1">
      <c r="A25" s="5" t="str">
        <f>'Jan25'!A25</f>
        <v>EC grant no, UCD a/c no. + Project Title</v>
      </c>
      <c r="B25" s="69" t="str">
        <f>'Jan25'!B25</f>
        <v>&lt;select from list in Jan tab only&gt;</v>
      </c>
      <c r="C25" s="69" t="str">
        <f>'Jan25'!C25</f>
        <v>WP &lt;insert&gt;</v>
      </c>
      <c r="D25" s="8"/>
      <c r="E25" s="8"/>
      <c r="F25" s="8"/>
      <c r="G25" s="8"/>
      <c r="H25" s="8"/>
      <c r="I25" s="19"/>
      <c r="J25" s="19"/>
      <c r="K25" s="8"/>
      <c r="L25" s="8"/>
      <c r="M25" s="8"/>
      <c r="N25" s="8"/>
      <c r="O25" s="8"/>
      <c r="P25" s="19"/>
      <c r="Q25" s="19"/>
      <c r="R25" s="8"/>
      <c r="S25" s="8"/>
      <c r="T25" s="8"/>
      <c r="U25" s="8"/>
      <c r="V25" s="8"/>
      <c r="W25" s="19"/>
      <c r="X25" s="19"/>
      <c r="Y25" s="8"/>
      <c r="Z25" s="8"/>
      <c r="AA25" s="8"/>
      <c r="AB25" s="104"/>
      <c r="AC25" s="104"/>
      <c r="AD25" s="19"/>
      <c r="AE25" s="19"/>
      <c r="AF25" s="8"/>
      <c r="AG25" s="8"/>
      <c r="AH25" s="8"/>
      <c r="AI25" s="6">
        <f t="shared" si="1"/>
        <v>0</v>
      </c>
      <c r="AJ25" s="8" t="e">
        <f t="shared" si="0"/>
        <v>#DIV/0!</v>
      </c>
      <c r="AK25" s="269"/>
    </row>
    <row r="26" spans="1:37" ht="12.85" customHeight="1">
      <c r="A26" s="5" t="str">
        <f>'Jan25'!A26</f>
        <v>EC grant no, UCD a/c no. + Project Title</v>
      </c>
      <c r="B26" s="69" t="str">
        <f>'Jan25'!B26</f>
        <v>&lt;select from list in Jan tab only&gt;</v>
      </c>
      <c r="C26" s="69" t="str">
        <f>'Jan25'!C26</f>
        <v>WP &lt;insert&gt;</v>
      </c>
      <c r="D26" s="8"/>
      <c r="E26" s="8"/>
      <c r="F26" s="8"/>
      <c r="G26" s="8"/>
      <c r="H26" s="8"/>
      <c r="I26" s="19"/>
      <c r="J26" s="19"/>
      <c r="K26" s="8"/>
      <c r="L26" s="8"/>
      <c r="M26" s="8"/>
      <c r="N26" s="8"/>
      <c r="O26" s="8"/>
      <c r="P26" s="19"/>
      <c r="Q26" s="19"/>
      <c r="R26" s="8"/>
      <c r="S26" s="8"/>
      <c r="T26" s="8"/>
      <c r="U26" s="8"/>
      <c r="V26" s="8"/>
      <c r="W26" s="19"/>
      <c r="X26" s="19"/>
      <c r="Y26" s="8"/>
      <c r="Z26" s="8"/>
      <c r="AA26" s="8"/>
      <c r="AB26" s="104"/>
      <c r="AC26" s="104"/>
      <c r="AD26" s="19"/>
      <c r="AE26" s="19"/>
      <c r="AF26" s="8"/>
      <c r="AG26" s="8"/>
      <c r="AH26" s="8"/>
      <c r="AI26" s="6">
        <f t="shared" si="1"/>
        <v>0</v>
      </c>
      <c r="AJ26" s="8" t="e">
        <f t="shared" si="0"/>
        <v>#DIV/0!</v>
      </c>
      <c r="AK26" s="269"/>
    </row>
    <row r="27" spans="1:37" ht="12.85" customHeight="1">
      <c r="A27" s="5" t="str">
        <f>'Jan25'!A27</f>
        <v>EC grant no, UCD a/c no. + Project Title</v>
      </c>
      <c r="B27" s="69" t="str">
        <f>'Jan25'!B27</f>
        <v>&lt;select from list in Jan tab only&gt;</v>
      </c>
      <c r="C27" s="69" t="str">
        <f>'Jan25'!C27</f>
        <v>WP &lt;insert&gt;</v>
      </c>
      <c r="D27" s="8"/>
      <c r="E27" s="8"/>
      <c r="F27" s="8"/>
      <c r="G27" s="8"/>
      <c r="H27" s="8"/>
      <c r="I27" s="19"/>
      <c r="J27" s="19"/>
      <c r="K27" s="8"/>
      <c r="L27" s="8"/>
      <c r="M27" s="8"/>
      <c r="N27" s="8"/>
      <c r="O27" s="8"/>
      <c r="P27" s="19"/>
      <c r="Q27" s="19"/>
      <c r="R27" s="8"/>
      <c r="S27" s="8"/>
      <c r="T27" s="8"/>
      <c r="U27" s="8"/>
      <c r="V27" s="8"/>
      <c r="W27" s="19"/>
      <c r="X27" s="19"/>
      <c r="Y27" s="8"/>
      <c r="Z27" s="8"/>
      <c r="AA27" s="8"/>
      <c r="AB27" s="104"/>
      <c r="AC27" s="104"/>
      <c r="AD27" s="19"/>
      <c r="AE27" s="19"/>
      <c r="AF27" s="8"/>
      <c r="AG27" s="8"/>
      <c r="AH27" s="8"/>
      <c r="AI27" s="6">
        <f t="shared" si="1"/>
        <v>0</v>
      </c>
      <c r="AJ27" s="8" t="e">
        <f t="shared" si="0"/>
        <v>#DIV/0!</v>
      </c>
      <c r="AK27" s="269"/>
    </row>
    <row r="28" spans="1:37" ht="12.85" customHeight="1">
      <c r="A28" s="5" t="str">
        <f>'Jan25'!A28</f>
        <v>EC grant no, UCD a/c no. + Project Title</v>
      </c>
      <c r="B28" s="69" t="str">
        <f>'Jan25'!B28</f>
        <v>&lt;select from list in Jan tab only&gt;</v>
      </c>
      <c r="C28" s="69" t="str">
        <f>'Jan25'!C28</f>
        <v>WP &lt;insert&gt;</v>
      </c>
      <c r="D28" s="8"/>
      <c r="E28" s="8"/>
      <c r="F28" s="8"/>
      <c r="G28" s="8"/>
      <c r="H28" s="8"/>
      <c r="I28" s="19"/>
      <c r="J28" s="19"/>
      <c r="K28" s="8"/>
      <c r="L28" s="8"/>
      <c r="M28" s="8"/>
      <c r="N28" s="8"/>
      <c r="O28" s="8"/>
      <c r="P28" s="19"/>
      <c r="Q28" s="19"/>
      <c r="R28" s="8"/>
      <c r="S28" s="8"/>
      <c r="T28" s="8"/>
      <c r="U28" s="8"/>
      <c r="V28" s="8"/>
      <c r="W28" s="19"/>
      <c r="X28" s="19"/>
      <c r="Y28" s="8"/>
      <c r="Z28" s="8"/>
      <c r="AA28" s="8"/>
      <c r="AB28" s="104"/>
      <c r="AC28" s="104"/>
      <c r="AD28" s="19"/>
      <c r="AE28" s="19"/>
      <c r="AF28" s="8"/>
      <c r="AG28" s="8"/>
      <c r="AH28" s="8"/>
      <c r="AI28" s="6">
        <f t="shared" si="1"/>
        <v>0</v>
      </c>
      <c r="AJ28" s="8" t="e">
        <f t="shared" si="0"/>
        <v>#DIV/0!</v>
      </c>
      <c r="AK28" s="269"/>
    </row>
    <row r="29" spans="1:37" ht="12.85" customHeight="1">
      <c r="A29" s="5" t="str">
        <f>'Jan25'!A29</f>
        <v>EC grant no, UCD a/c no. + Project Title</v>
      </c>
      <c r="B29" s="69" t="str">
        <f>'Jan25'!B29</f>
        <v>&lt;select from list in Jan tab only&gt;</v>
      </c>
      <c r="C29" s="69" t="str">
        <f>'Jan25'!C29</f>
        <v>WP &lt;insert&gt;</v>
      </c>
      <c r="D29" s="8"/>
      <c r="E29" s="8"/>
      <c r="F29" s="8"/>
      <c r="G29" s="8"/>
      <c r="H29" s="8"/>
      <c r="I29" s="19"/>
      <c r="J29" s="19"/>
      <c r="K29" s="8"/>
      <c r="L29" s="8"/>
      <c r="M29" s="8"/>
      <c r="N29" s="8"/>
      <c r="O29" s="8"/>
      <c r="P29" s="19"/>
      <c r="Q29" s="19"/>
      <c r="R29" s="8"/>
      <c r="S29" s="8"/>
      <c r="T29" s="8"/>
      <c r="U29" s="8"/>
      <c r="V29" s="8"/>
      <c r="W29" s="19"/>
      <c r="X29" s="19"/>
      <c r="Y29" s="8"/>
      <c r="Z29" s="8"/>
      <c r="AA29" s="8"/>
      <c r="AB29" s="104"/>
      <c r="AC29" s="104"/>
      <c r="AD29" s="19"/>
      <c r="AE29" s="19"/>
      <c r="AF29" s="8"/>
      <c r="AG29" s="8"/>
      <c r="AH29" s="8"/>
      <c r="AI29" s="6">
        <f t="shared" si="1"/>
        <v>0</v>
      </c>
      <c r="AJ29" s="8" t="e">
        <f t="shared" si="0"/>
        <v>#DIV/0!</v>
      </c>
      <c r="AK29" s="269"/>
    </row>
    <row r="30" spans="1:37" ht="12.85" customHeight="1">
      <c r="A30" s="5" t="str">
        <f>'Jan25'!A30</f>
        <v>EC grant no, UCD a/c no. + Project Title</v>
      </c>
      <c r="B30" s="69" t="str">
        <f>'Jan25'!B30</f>
        <v>&lt;select from list in Jan tab only&gt;</v>
      </c>
      <c r="C30" s="69" t="str">
        <f>'Jan25'!C30</f>
        <v>WP &lt;insert&gt;</v>
      </c>
      <c r="D30" s="8"/>
      <c r="E30" s="8"/>
      <c r="F30" s="8"/>
      <c r="G30" s="8"/>
      <c r="H30" s="8"/>
      <c r="I30" s="19"/>
      <c r="J30" s="19"/>
      <c r="K30" s="8"/>
      <c r="L30" s="8"/>
      <c r="M30" s="8"/>
      <c r="N30" s="8"/>
      <c r="O30" s="8"/>
      <c r="P30" s="19"/>
      <c r="Q30" s="19"/>
      <c r="R30" s="8"/>
      <c r="S30" s="8"/>
      <c r="T30" s="8"/>
      <c r="U30" s="8"/>
      <c r="V30" s="8"/>
      <c r="W30" s="19"/>
      <c r="X30" s="19"/>
      <c r="Y30" s="8"/>
      <c r="Z30" s="8"/>
      <c r="AA30" s="8"/>
      <c r="AB30" s="104"/>
      <c r="AC30" s="104"/>
      <c r="AD30" s="19"/>
      <c r="AE30" s="19"/>
      <c r="AF30" s="8"/>
      <c r="AG30" s="8"/>
      <c r="AH30" s="8"/>
      <c r="AI30" s="6">
        <f t="shared" si="1"/>
        <v>0</v>
      </c>
      <c r="AJ30" s="8" t="e">
        <f t="shared" si="0"/>
        <v>#DIV/0!</v>
      </c>
      <c r="AK30" s="269"/>
    </row>
    <row r="31" spans="1:37" ht="12.85" customHeight="1">
      <c r="A31" s="5" t="str">
        <f>'Jan25'!A31</f>
        <v>EC grant no, UCD a/c no. + Project Title</v>
      </c>
      <c r="B31" s="69" t="str">
        <f>'Jan25'!B31</f>
        <v>&lt;select from list in Jan tab only&gt;</v>
      </c>
      <c r="C31" s="69" t="str">
        <f>'Jan25'!C31</f>
        <v>WP &lt;insert&gt;</v>
      </c>
      <c r="D31" s="8"/>
      <c r="E31" s="8"/>
      <c r="F31" s="8"/>
      <c r="G31" s="8"/>
      <c r="H31" s="8"/>
      <c r="I31" s="19"/>
      <c r="J31" s="19"/>
      <c r="K31" s="8"/>
      <c r="L31" s="8"/>
      <c r="M31" s="8"/>
      <c r="N31" s="8"/>
      <c r="O31" s="8"/>
      <c r="P31" s="19"/>
      <c r="Q31" s="19"/>
      <c r="R31" s="8"/>
      <c r="S31" s="8"/>
      <c r="T31" s="8"/>
      <c r="U31" s="8"/>
      <c r="V31" s="8"/>
      <c r="W31" s="19"/>
      <c r="X31" s="19"/>
      <c r="Y31" s="8"/>
      <c r="Z31" s="8"/>
      <c r="AA31" s="8"/>
      <c r="AB31" s="104"/>
      <c r="AC31" s="104"/>
      <c r="AD31" s="19"/>
      <c r="AE31" s="19"/>
      <c r="AF31" s="8"/>
      <c r="AG31" s="8"/>
      <c r="AH31" s="8"/>
      <c r="AI31" s="6">
        <f t="shared" si="1"/>
        <v>0</v>
      </c>
      <c r="AJ31" s="8" t="e">
        <f t="shared" si="0"/>
        <v>#DIV/0!</v>
      </c>
      <c r="AK31" s="269"/>
    </row>
    <row r="32" spans="1:37" ht="12.85" customHeight="1">
      <c r="A32" s="553" t="s">
        <v>147</v>
      </c>
      <c r="B32" s="554"/>
      <c r="C32" s="555"/>
      <c r="D32" s="6">
        <f t="shared" ref="D32:AG32" si="2">SUM(D17:D31)</f>
        <v>0</v>
      </c>
      <c r="E32" s="6">
        <f t="shared" si="2"/>
        <v>0</v>
      </c>
      <c r="F32" s="6">
        <f t="shared" si="2"/>
        <v>0</v>
      </c>
      <c r="G32" s="6">
        <f t="shared" si="2"/>
        <v>0</v>
      </c>
      <c r="H32" s="6">
        <f t="shared" si="2"/>
        <v>0</v>
      </c>
      <c r="I32" s="18">
        <f t="shared" si="2"/>
        <v>0</v>
      </c>
      <c r="J32" s="18">
        <f t="shared" si="2"/>
        <v>0</v>
      </c>
      <c r="K32" s="6">
        <f t="shared" si="2"/>
        <v>0</v>
      </c>
      <c r="L32" s="6">
        <f t="shared" si="2"/>
        <v>0</v>
      </c>
      <c r="M32" s="6">
        <f t="shared" si="2"/>
        <v>0</v>
      </c>
      <c r="N32" s="6">
        <f t="shared" si="2"/>
        <v>0</v>
      </c>
      <c r="O32" s="6">
        <f t="shared" si="2"/>
        <v>0</v>
      </c>
      <c r="P32" s="18">
        <f t="shared" si="2"/>
        <v>0</v>
      </c>
      <c r="Q32" s="18">
        <f t="shared" si="2"/>
        <v>0</v>
      </c>
      <c r="R32" s="6">
        <f t="shared" si="2"/>
        <v>0</v>
      </c>
      <c r="S32" s="6">
        <f t="shared" si="2"/>
        <v>0</v>
      </c>
      <c r="T32" s="6">
        <f t="shared" si="2"/>
        <v>0</v>
      </c>
      <c r="U32" s="6">
        <f t="shared" si="2"/>
        <v>0</v>
      </c>
      <c r="V32" s="6">
        <f t="shared" si="2"/>
        <v>0</v>
      </c>
      <c r="W32" s="18">
        <f t="shared" si="2"/>
        <v>0</v>
      </c>
      <c r="X32" s="18">
        <f t="shared" si="2"/>
        <v>0</v>
      </c>
      <c r="Y32" s="6">
        <f t="shared" si="2"/>
        <v>0</v>
      </c>
      <c r="Z32" s="6">
        <f t="shared" si="2"/>
        <v>0</v>
      </c>
      <c r="AA32" s="6">
        <f t="shared" si="2"/>
        <v>0</v>
      </c>
      <c r="AB32" s="104">
        <f t="shared" si="2"/>
        <v>0</v>
      </c>
      <c r="AC32" s="104">
        <f t="shared" si="2"/>
        <v>0</v>
      </c>
      <c r="AD32" s="18">
        <f t="shared" si="2"/>
        <v>0</v>
      </c>
      <c r="AE32" s="18">
        <f t="shared" si="2"/>
        <v>0</v>
      </c>
      <c r="AF32" s="6">
        <f t="shared" si="2"/>
        <v>0</v>
      </c>
      <c r="AG32" s="6">
        <f t="shared" si="2"/>
        <v>0</v>
      </c>
      <c r="AH32" s="6">
        <f>SUM(AH17:AH31)</f>
        <v>0</v>
      </c>
      <c r="AI32" s="6">
        <f t="shared" si="1"/>
        <v>0</v>
      </c>
      <c r="AJ32" s="6" t="e">
        <f t="shared" si="0"/>
        <v>#DIV/0!</v>
      </c>
      <c r="AK32" s="266"/>
    </row>
    <row r="33" spans="1:37" ht="12.85" customHeight="1">
      <c r="A33" s="37" t="str">
        <f>'Jan25'!A33</f>
        <v>Internal and National Projects</v>
      </c>
      <c r="B33" s="38"/>
      <c r="C33" s="38"/>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40"/>
      <c r="AJ33" s="39"/>
      <c r="AK33" s="268"/>
    </row>
    <row r="34" spans="1:37" ht="12.85" customHeight="1">
      <c r="A34" s="5" t="str">
        <f>'Jan25'!A34</f>
        <v>Non EU/Other Activities</v>
      </c>
      <c r="B34" s="5" t="str">
        <f>'Jan25'!B34</f>
        <v>&lt;input in Jan tab only&gt;</v>
      </c>
      <c r="C34" s="160" t="str">
        <f>'Jan25'!C34</f>
        <v>WP &lt;insert&gt;</v>
      </c>
      <c r="D34" s="8"/>
      <c r="E34" s="8"/>
      <c r="F34" s="8"/>
      <c r="G34" s="8"/>
      <c r="H34" s="8"/>
      <c r="I34" s="19"/>
      <c r="J34" s="19"/>
      <c r="K34" s="8"/>
      <c r="L34" s="8"/>
      <c r="M34" s="8"/>
      <c r="N34" s="8"/>
      <c r="O34" s="8"/>
      <c r="P34" s="19"/>
      <c r="Q34" s="19"/>
      <c r="R34" s="8"/>
      <c r="S34" s="8"/>
      <c r="T34" s="8"/>
      <c r="U34" s="8"/>
      <c r="V34" s="8"/>
      <c r="W34" s="19"/>
      <c r="X34" s="19"/>
      <c r="Y34" s="8"/>
      <c r="Z34" s="8"/>
      <c r="AA34" s="8"/>
      <c r="AB34" s="104"/>
      <c r="AC34" s="104"/>
      <c r="AD34" s="19"/>
      <c r="AE34" s="19"/>
      <c r="AF34" s="8"/>
      <c r="AG34" s="8"/>
      <c r="AH34" s="8"/>
      <c r="AI34" s="6">
        <f t="shared" ref="AI34:AI40" si="3">SUM(D34:AH34)</f>
        <v>0</v>
      </c>
      <c r="AJ34" s="8" t="e">
        <f>AI34/$AI$48</f>
        <v>#DIV/0!</v>
      </c>
      <c r="AK34" s="267"/>
    </row>
    <row r="35" spans="1:37" ht="12.85" customHeight="1">
      <c r="A35" s="5" t="str">
        <f>'Jan25'!A35</f>
        <v>Non EU/Other Activities</v>
      </c>
      <c r="B35" s="5" t="str">
        <f>'Jan25'!B35</f>
        <v>&lt;input in Jan tab only&gt;</v>
      </c>
      <c r="C35" s="160" t="str">
        <f>'Jan25'!C35</f>
        <v>WP &lt;insert&gt;</v>
      </c>
      <c r="D35" s="8"/>
      <c r="E35" s="8"/>
      <c r="F35" s="8"/>
      <c r="G35" s="8"/>
      <c r="H35" s="8"/>
      <c r="I35" s="19"/>
      <c r="J35" s="19"/>
      <c r="K35" s="8"/>
      <c r="L35" s="8"/>
      <c r="M35" s="8"/>
      <c r="N35" s="8"/>
      <c r="O35" s="8"/>
      <c r="P35" s="19"/>
      <c r="Q35" s="19"/>
      <c r="R35" s="8"/>
      <c r="S35" s="8"/>
      <c r="T35" s="8"/>
      <c r="U35" s="8"/>
      <c r="V35" s="8"/>
      <c r="W35" s="19"/>
      <c r="X35" s="19"/>
      <c r="Y35" s="8"/>
      <c r="Z35" s="8"/>
      <c r="AA35" s="8"/>
      <c r="AB35" s="104"/>
      <c r="AC35" s="104"/>
      <c r="AD35" s="19"/>
      <c r="AE35" s="19"/>
      <c r="AF35" s="8"/>
      <c r="AG35" s="8"/>
      <c r="AH35" s="8"/>
      <c r="AI35" s="6">
        <f t="shared" si="3"/>
        <v>0</v>
      </c>
      <c r="AJ35" s="8" t="e">
        <f t="shared" ref="AJ35:AJ39" si="4">AI35/$AI$48</f>
        <v>#DIV/0!</v>
      </c>
      <c r="AK35" s="267"/>
    </row>
    <row r="36" spans="1:37" ht="12.85" customHeight="1">
      <c r="A36" s="5" t="str">
        <f>'Jan25'!A36</f>
        <v>Non EU/Other Activities</v>
      </c>
      <c r="B36" s="5" t="str">
        <f>'Jan25'!B36</f>
        <v>&lt;input in Jan tab only&gt;</v>
      </c>
      <c r="C36" s="160" t="str">
        <f>'Jan25'!C36</f>
        <v>WP &lt;insert&gt;</v>
      </c>
      <c r="D36" s="8"/>
      <c r="E36" s="8"/>
      <c r="F36" s="8"/>
      <c r="G36" s="8"/>
      <c r="H36" s="8"/>
      <c r="I36" s="19"/>
      <c r="J36" s="19"/>
      <c r="K36" s="8"/>
      <c r="L36" s="8"/>
      <c r="M36" s="8"/>
      <c r="N36" s="8"/>
      <c r="O36" s="8"/>
      <c r="P36" s="19"/>
      <c r="Q36" s="19"/>
      <c r="R36" s="8"/>
      <c r="S36" s="8"/>
      <c r="T36" s="8"/>
      <c r="U36" s="8"/>
      <c r="V36" s="8"/>
      <c r="W36" s="19"/>
      <c r="X36" s="19"/>
      <c r="Y36" s="8"/>
      <c r="Z36" s="8"/>
      <c r="AA36" s="8"/>
      <c r="AB36" s="104"/>
      <c r="AC36" s="104"/>
      <c r="AD36" s="19"/>
      <c r="AE36" s="19"/>
      <c r="AF36" s="8"/>
      <c r="AG36" s="8"/>
      <c r="AH36" s="8"/>
      <c r="AI36" s="6">
        <f t="shared" si="3"/>
        <v>0</v>
      </c>
      <c r="AJ36" s="8" t="e">
        <f t="shared" si="4"/>
        <v>#DIV/0!</v>
      </c>
      <c r="AK36" s="267"/>
    </row>
    <row r="37" spans="1:37" ht="12.85" customHeight="1">
      <c r="A37" s="5" t="str">
        <f>'Jan25'!A37</f>
        <v>Non EU/Other Activities</v>
      </c>
      <c r="B37" s="5" t="str">
        <f>'Jan25'!B37</f>
        <v>&lt;input in Jan tab only&gt;</v>
      </c>
      <c r="C37" s="160" t="str">
        <f>'Jan25'!C37</f>
        <v>WP &lt;insert&gt;</v>
      </c>
      <c r="D37" s="8"/>
      <c r="E37" s="8"/>
      <c r="F37" s="8"/>
      <c r="G37" s="8"/>
      <c r="H37" s="8"/>
      <c r="I37" s="19"/>
      <c r="J37" s="19"/>
      <c r="K37" s="8"/>
      <c r="L37" s="8"/>
      <c r="M37" s="8"/>
      <c r="N37" s="8"/>
      <c r="O37" s="8"/>
      <c r="P37" s="19"/>
      <c r="Q37" s="19"/>
      <c r="R37" s="8"/>
      <c r="S37" s="8"/>
      <c r="T37" s="8"/>
      <c r="U37" s="8"/>
      <c r="V37" s="8"/>
      <c r="W37" s="19"/>
      <c r="X37" s="19"/>
      <c r="Y37" s="8"/>
      <c r="Z37" s="8"/>
      <c r="AA37" s="8"/>
      <c r="AB37" s="104"/>
      <c r="AC37" s="104"/>
      <c r="AD37" s="19"/>
      <c r="AE37" s="19"/>
      <c r="AF37" s="8"/>
      <c r="AG37" s="8"/>
      <c r="AH37" s="8"/>
      <c r="AI37" s="6">
        <f t="shared" si="3"/>
        <v>0</v>
      </c>
      <c r="AJ37" s="8" t="e">
        <f t="shared" si="4"/>
        <v>#DIV/0!</v>
      </c>
      <c r="AK37" s="267"/>
    </row>
    <row r="38" spans="1:37" ht="12.85" customHeight="1">
      <c r="A38" s="5" t="str">
        <f>'Jan25'!A38</f>
        <v>Non EU/Other Activities</v>
      </c>
      <c r="B38" s="5" t="str">
        <f>'Jan25'!B38</f>
        <v>&lt;input in Jan tab only&gt;</v>
      </c>
      <c r="C38" s="160" t="str">
        <f>'Jan25'!C38</f>
        <v>WP &lt;insert&gt;</v>
      </c>
      <c r="D38" s="8"/>
      <c r="E38" s="8"/>
      <c r="F38" s="8"/>
      <c r="G38" s="8"/>
      <c r="H38" s="8"/>
      <c r="I38" s="19"/>
      <c r="J38" s="19"/>
      <c r="K38" s="8"/>
      <c r="L38" s="8"/>
      <c r="M38" s="8"/>
      <c r="N38" s="8"/>
      <c r="O38" s="8"/>
      <c r="P38" s="19"/>
      <c r="Q38" s="19"/>
      <c r="R38" s="8"/>
      <c r="S38" s="8"/>
      <c r="T38" s="8"/>
      <c r="U38" s="8"/>
      <c r="V38" s="8"/>
      <c r="W38" s="19"/>
      <c r="X38" s="19"/>
      <c r="Y38" s="8"/>
      <c r="Z38" s="8"/>
      <c r="AA38" s="8"/>
      <c r="AB38" s="104"/>
      <c r="AC38" s="104"/>
      <c r="AD38" s="19"/>
      <c r="AE38" s="19"/>
      <c r="AF38" s="8"/>
      <c r="AG38" s="8"/>
      <c r="AH38" s="8"/>
      <c r="AI38" s="6">
        <f t="shared" si="3"/>
        <v>0</v>
      </c>
      <c r="AJ38" s="8" t="e">
        <f t="shared" si="4"/>
        <v>#DIV/0!</v>
      </c>
      <c r="AK38" s="267"/>
    </row>
    <row r="39" spans="1:37" ht="12.85" customHeight="1">
      <c r="A39" s="5" t="str">
        <f>'Jan25'!A39</f>
        <v>Non EU/Other Activities</v>
      </c>
      <c r="B39" s="5" t="str">
        <f>'Jan25'!B39</f>
        <v>&lt;input in Jan tab only&gt;</v>
      </c>
      <c r="C39" s="160" t="str">
        <f>'Jan25'!C39</f>
        <v>WP &lt;insert&gt;</v>
      </c>
      <c r="D39" s="8"/>
      <c r="E39" s="8"/>
      <c r="F39" s="8"/>
      <c r="G39" s="8"/>
      <c r="H39" s="8"/>
      <c r="I39" s="19"/>
      <c r="J39" s="19"/>
      <c r="K39" s="8"/>
      <c r="L39" s="8"/>
      <c r="M39" s="8"/>
      <c r="N39" s="8"/>
      <c r="O39" s="8"/>
      <c r="P39" s="19"/>
      <c r="Q39" s="19"/>
      <c r="R39" s="8"/>
      <c r="S39" s="8"/>
      <c r="T39" s="8"/>
      <c r="U39" s="8"/>
      <c r="V39" s="8"/>
      <c r="W39" s="19"/>
      <c r="X39" s="19"/>
      <c r="Y39" s="8"/>
      <c r="Z39" s="8"/>
      <c r="AA39" s="8"/>
      <c r="AB39" s="104"/>
      <c r="AC39" s="104"/>
      <c r="AD39" s="19"/>
      <c r="AE39" s="19"/>
      <c r="AF39" s="8"/>
      <c r="AG39" s="8"/>
      <c r="AH39" s="8"/>
      <c r="AI39" s="6">
        <f t="shared" si="3"/>
        <v>0</v>
      </c>
      <c r="AJ39" s="8" t="e">
        <f t="shared" si="4"/>
        <v>#DIV/0!</v>
      </c>
      <c r="AK39" s="267"/>
    </row>
    <row r="40" spans="1:37" ht="12.85" customHeight="1">
      <c r="A40" s="553" t="s">
        <v>148</v>
      </c>
      <c r="B40" s="554"/>
      <c r="C40" s="555"/>
      <c r="D40" s="6">
        <f t="shared" ref="D40:AH40" si="5">SUM(D34:D39)</f>
        <v>0</v>
      </c>
      <c r="E40" s="6">
        <f t="shared" si="5"/>
        <v>0</v>
      </c>
      <c r="F40" s="6">
        <f t="shared" si="5"/>
        <v>0</v>
      </c>
      <c r="G40" s="6">
        <f t="shared" si="5"/>
        <v>0</v>
      </c>
      <c r="H40" s="6">
        <f t="shared" si="5"/>
        <v>0</v>
      </c>
      <c r="I40" s="18">
        <f t="shared" si="5"/>
        <v>0</v>
      </c>
      <c r="J40" s="18">
        <f t="shared" si="5"/>
        <v>0</v>
      </c>
      <c r="K40" s="6">
        <f t="shared" si="5"/>
        <v>0</v>
      </c>
      <c r="L40" s="6">
        <f t="shared" si="5"/>
        <v>0</v>
      </c>
      <c r="M40" s="6">
        <f t="shared" si="5"/>
        <v>0</v>
      </c>
      <c r="N40" s="6">
        <f t="shared" si="5"/>
        <v>0</v>
      </c>
      <c r="O40" s="6">
        <f t="shared" si="5"/>
        <v>0</v>
      </c>
      <c r="P40" s="18">
        <f t="shared" si="5"/>
        <v>0</v>
      </c>
      <c r="Q40" s="18">
        <f t="shared" si="5"/>
        <v>0</v>
      </c>
      <c r="R40" s="6">
        <f t="shared" si="5"/>
        <v>0</v>
      </c>
      <c r="S40" s="6">
        <f t="shared" si="5"/>
        <v>0</v>
      </c>
      <c r="T40" s="6">
        <f t="shared" si="5"/>
        <v>0</v>
      </c>
      <c r="U40" s="6">
        <f t="shared" si="5"/>
        <v>0</v>
      </c>
      <c r="V40" s="6">
        <f t="shared" si="5"/>
        <v>0</v>
      </c>
      <c r="W40" s="18">
        <f t="shared" si="5"/>
        <v>0</v>
      </c>
      <c r="X40" s="18">
        <f t="shared" si="5"/>
        <v>0</v>
      </c>
      <c r="Y40" s="6">
        <f t="shared" si="5"/>
        <v>0</v>
      </c>
      <c r="Z40" s="6">
        <f t="shared" si="5"/>
        <v>0</v>
      </c>
      <c r="AA40" s="6">
        <f t="shared" si="5"/>
        <v>0</v>
      </c>
      <c r="AB40" s="104">
        <f t="shared" si="5"/>
        <v>0</v>
      </c>
      <c r="AC40" s="104">
        <f t="shared" si="5"/>
        <v>0</v>
      </c>
      <c r="AD40" s="18">
        <f t="shared" si="5"/>
        <v>0</v>
      </c>
      <c r="AE40" s="18">
        <f t="shared" si="5"/>
        <v>0</v>
      </c>
      <c r="AF40" s="6">
        <f t="shared" si="5"/>
        <v>0</v>
      </c>
      <c r="AG40" s="6">
        <f t="shared" si="5"/>
        <v>0</v>
      </c>
      <c r="AH40" s="6">
        <f t="shared" si="5"/>
        <v>0</v>
      </c>
      <c r="AI40" s="6">
        <f t="shared" si="3"/>
        <v>0</v>
      </c>
      <c r="AJ40" s="6" t="e">
        <f>AI40/$AI$48</f>
        <v>#DIV/0!</v>
      </c>
      <c r="AK40" s="266"/>
    </row>
    <row r="41" spans="1:37" ht="12.85" customHeight="1">
      <c r="A41" s="37" t="s">
        <v>18</v>
      </c>
      <c r="B41" s="38"/>
      <c r="C41" s="38"/>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40"/>
      <c r="AJ41" s="39"/>
      <c r="AK41" s="268"/>
    </row>
    <row r="42" spans="1:37" ht="12.85" customHeight="1">
      <c r="A42" s="5" t="s">
        <v>19</v>
      </c>
      <c r="B42" s="5"/>
      <c r="C42" s="5"/>
      <c r="D42" s="8"/>
      <c r="E42" s="8"/>
      <c r="F42" s="8"/>
      <c r="G42" s="8"/>
      <c r="H42" s="8"/>
      <c r="I42" s="19"/>
      <c r="J42" s="19"/>
      <c r="K42" s="8"/>
      <c r="L42" s="8"/>
      <c r="M42" s="8"/>
      <c r="N42" s="8"/>
      <c r="O42" s="8"/>
      <c r="P42" s="19"/>
      <c r="Q42" s="19"/>
      <c r="R42" s="8"/>
      <c r="S42" s="8"/>
      <c r="T42" s="8"/>
      <c r="U42" s="8"/>
      <c r="V42" s="8"/>
      <c r="W42" s="19"/>
      <c r="X42" s="19"/>
      <c r="Y42" s="8"/>
      <c r="Z42" s="8"/>
      <c r="AA42" s="8"/>
      <c r="AB42" s="104"/>
      <c r="AC42" s="104"/>
      <c r="AD42" s="19"/>
      <c r="AE42" s="19"/>
      <c r="AF42" s="8"/>
      <c r="AG42" s="8"/>
      <c r="AH42" s="8"/>
      <c r="AI42" s="6">
        <f>SUM(D42:AH42)</f>
        <v>0</v>
      </c>
      <c r="AJ42" s="8"/>
      <c r="AK42" s="267"/>
    </row>
    <row r="43" spans="1:37">
      <c r="A43" s="5" t="s">
        <v>20</v>
      </c>
      <c r="B43" s="5"/>
      <c r="C43" s="5"/>
      <c r="D43" s="8"/>
      <c r="E43" s="8"/>
      <c r="F43" s="8"/>
      <c r="G43" s="8"/>
      <c r="H43" s="8"/>
      <c r="I43" s="19"/>
      <c r="J43" s="19"/>
      <c r="K43" s="8"/>
      <c r="L43" s="8"/>
      <c r="M43" s="8"/>
      <c r="N43" s="8"/>
      <c r="O43" s="8"/>
      <c r="P43" s="19"/>
      <c r="Q43" s="19"/>
      <c r="R43" s="8"/>
      <c r="S43" s="8"/>
      <c r="T43" s="8"/>
      <c r="U43" s="8"/>
      <c r="V43" s="8"/>
      <c r="W43" s="19"/>
      <c r="X43" s="19"/>
      <c r="Y43" s="8"/>
      <c r="Z43" s="8"/>
      <c r="AA43" s="8"/>
      <c r="AB43" s="104"/>
      <c r="AC43" s="104"/>
      <c r="AD43" s="19"/>
      <c r="AE43" s="19"/>
      <c r="AF43" s="8"/>
      <c r="AG43" s="8"/>
      <c r="AH43" s="8"/>
      <c r="AI43" s="6">
        <f>SUM(D43:AH43)</f>
        <v>0</v>
      </c>
      <c r="AJ43" s="8"/>
      <c r="AK43" s="267"/>
    </row>
    <row r="44" spans="1:37">
      <c r="A44" s="5" t="s">
        <v>36</v>
      </c>
      <c r="B44" s="5"/>
      <c r="C44" s="5"/>
      <c r="D44" s="8"/>
      <c r="E44" s="8"/>
      <c r="F44" s="8"/>
      <c r="G44" s="8"/>
      <c r="H44" s="8"/>
      <c r="I44" s="19"/>
      <c r="J44" s="19"/>
      <c r="K44" s="8"/>
      <c r="L44" s="8"/>
      <c r="M44" s="8"/>
      <c r="N44" s="8"/>
      <c r="O44" s="8"/>
      <c r="P44" s="19"/>
      <c r="Q44" s="19"/>
      <c r="R44" s="8"/>
      <c r="S44" s="8"/>
      <c r="T44" s="8"/>
      <c r="U44" s="8"/>
      <c r="V44" s="8"/>
      <c r="W44" s="19"/>
      <c r="X44" s="19"/>
      <c r="Y44" s="8"/>
      <c r="Z44" s="8"/>
      <c r="AA44" s="8"/>
      <c r="AB44" s="104"/>
      <c r="AC44" s="104"/>
      <c r="AD44" s="19"/>
      <c r="AE44" s="19"/>
      <c r="AF44" s="8"/>
      <c r="AG44" s="8"/>
      <c r="AH44" s="8"/>
      <c r="AI44" s="6">
        <f>SUM(D44:AH44)</f>
        <v>0</v>
      </c>
      <c r="AJ44" s="8"/>
      <c r="AK44" s="267"/>
    </row>
    <row r="45" spans="1:37">
      <c r="A45" s="5" t="s">
        <v>21</v>
      </c>
      <c r="B45" s="5"/>
      <c r="C45" s="5"/>
      <c r="D45" s="8"/>
      <c r="E45" s="8"/>
      <c r="F45" s="8"/>
      <c r="G45" s="8"/>
      <c r="H45" s="8"/>
      <c r="I45" s="19"/>
      <c r="J45" s="19"/>
      <c r="K45" s="8"/>
      <c r="L45" s="8"/>
      <c r="M45" s="8"/>
      <c r="N45" s="8"/>
      <c r="O45" s="8"/>
      <c r="P45" s="19"/>
      <c r="Q45" s="19"/>
      <c r="R45" s="8"/>
      <c r="S45" s="8"/>
      <c r="T45" s="8"/>
      <c r="U45" s="8"/>
      <c r="V45" s="8"/>
      <c r="W45" s="19"/>
      <c r="X45" s="19"/>
      <c r="Y45" s="8"/>
      <c r="Z45" s="8"/>
      <c r="AA45" s="8"/>
      <c r="AB45" s="104"/>
      <c r="AC45" s="104"/>
      <c r="AD45" s="19"/>
      <c r="AE45" s="19"/>
      <c r="AF45" s="8"/>
      <c r="AG45" s="8"/>
      <c r="AH45" s="8"/>
      <c r="AI45" s="6">
        <f>SUM(D45:AH45)</f>
        <v>0</v>
      </c>
      <c r="AJ45" s="8"/>
      <c r="AK45" s="267"/>
    </row>
    <row r="46" spans="1:37">
      <c r="A46" s="553" t="s">
        <v>149</v>
      </c>
      <c r="B46" s="556"/>
      <c r="C46" s="557"/>
      <c r="D46" s="6">
        <f t="shared" ref="D46:AH46" si="6">SUM(D42:D45)</f>
        <v>0</v>
      </c>
      <c r="E46" s="6">
        <f t="shared" si="6"/>
        <v>0</v>
      </c>
      <c r="F46" s="6">
        <f t="shared" si="6"/>
        <v>0</v>
      </c>
      <c r="G46" s="6">
        <f t="shared" si="6"/>
        <v>0</v>
      </c>
      <c r="H46" s="6">
        <f t="shared" si="6"/>
        <v>0</v>
      </c>
      <c r="I46" s="18">
        <f t="shared" si="6"/>
        <v>0</v>
      </c>
      <c r="J46" s="18">
        <f t="shared" si="6"/>
        <v>0</v>
      </c>
      <c r="K46" s="6">
        <f t="shared" si="6"/>
        <v>0</v>
      </c>
      <c r="L46" s="6">
        <f t="shared" si="6"/>
        <v>0</v>
      </c>
      <c r="M46" s="6">
        <f t="shared" si="6"/>
        <v>0</v>
      </c>
      <c r="N46" s="6">
        <f t="shared" si="6"/>
        <v>0</v>
      </c>
      <c r="O46" s="6">
        <f t="shared" si="6"/>
        <v>0</v>
      </c>
      <c r="P46" s="18">
        <f t="shared" si="6"/>
        <v>0</v>
      </c>
      <c r="Q46" s="18">
        <f t="shared" si="6"/>
        <v>0</v>
      </c>
      <c r="R46" s="6">
        <f t="shared" si="6"/>
        <v>0</v>
      </c>
      <c r="S46" s="6">
        <f t="shared" si="6"/>
        <v>0</v>
      </c>
      <c r="T46" s="6">
        <f t="shared" si="6"/>
        <v>0</v>
      </c>
      <c r="U46" s="6">
        <f t="shared" si="6"/>
        <v>0</v>
      </c>
      <c r="V46" s="6">
        <f t="shared" si="6"/>
        <v>0</v>
      </c>
      <c r="W46" s="18">
        <f t="shared" si="6"/>
        <v>0</v>
      </c>
      <c r="X46" s="18">
        <f t="shared" si="6"/>
        <v>0</v>
      </c>
      <c r="Y46" s="6">
        <f t="shared" si="6"/>
        <v>0</v>
      </c>
      <c r="Z46" s="6">
        <f t="shared" si="6"/>
        <v>0</v>
      </c>
      <c r="AA46" s="6">
        <f t="shared" si="6"/>
        <v>0</v>
      </c>
      <c r="AB46" s="104">
        <f t="shared" si="6"/>
        <v>0</v>
      </c>
      <c r="AC46" s="104">
        <f t="shared" ref="AC46:AD46" si="7">SUM(AC42:AC45)</f>
        <v>0</v>
      </c>
      <c r="AD46" s="18">
        <f t="shared" si="7"/>
        <v>0</v>
      </c>
      <c r="AE46" s="18">
        <f t="shared" si="6"/>
        <v>0</v>
      </c>
      <c r="AF46" s="6">
        <f t="shared" si="6"/>
        <v>0</v>
      </c>
      <c r="AG46" s="6">
        <f t="shared" si="6"/>
        <v>0</v>
      </c>
      <c r="AH46" s="6">
        <f t="shared" si="6"/>
        <v>0</v>
      </c>
      <c r="AI46" s="6">
        <f>SUM(D46:AH46)</f>
        <v>0</v>
      </c>
      <c r="AJ46" s="6"/>
      <c r="AK46" s="7"/>
    </row>
    <row r="47" spans="1:37">
      <c r="A47" s="249"/>
      <c r="B47" s="250"/>
      <c r="C47" s="250"/>
      <c r="D47" s="11"/>
      <c r="E47" s="11"/>
      <c r="F47" s="11"/>
      <c r="G47" s="11"/>
      <c r="H47" s="11"/>
      <c r="I47" s="11"/>
      <c r="J47" s="11"/>
      <c r="K47" s="11"/>
      <c r="L47" s="11"/>
      <c r="M47" s="11"/>
      <c r="N47" s="11"/>
      <c r="O47" s="11"/>
      <c r="P47" s="11"/>
      <c r="Q47" s="11"/>
      <c r="R47" s="11"/>
      <c r="S47" s="11"/>
      <c r="T47" s="11"/>
      <c r="U47" s="11"/>
      <c r="V47" s="11"/>
      <c r="W47" s="11"/>
      <c r="X47" s="11"/>
      <c r="Y47" s="11"/>
      <c r="Z47" s="11"/>
      <c r="AA47" s="11"/>
      <c r="AB47" s="262"/>
      <c r="AC47" s="262"/>
      <c r="AD47" s="11"/>
      <c r="AE47" s="11"/>
      <c r="AF47" s="11"/>
      <c r="AG47" s="11"/>
      <c r="AH47" s="11"/>
      <c r="AI47" s="11"/>
      <c r="AJ47" s="258"/>
      <c r="AK47" s="259"/>
    </row>
    <row r="48" spans="1:37">
      <c r="A48" s="553" t="s">
        <v>150</v>
      </c>
      <c r="B48" s="556"/>
      <c r="C48" s="557"/>
      <c r="D48" s="6">
        <f t="shared" ref="D48:AH48" si="8">D32+D40</f>
        <v>0</v>
      </c>
      <c r="E48" s="6">
        <f t="shared" si="8"/>
        <v>0</v>
      </c>
      <c r="F48" s="6">
        <f t="shared" si="8"/>
        <v>0</v>
      </c>
      <c r="G48" s="6">
        <f t="shared" si="8"/>
        <v>0</v>
      </c>
      <c r="H48" s="6">
        <f t="shared" si="8"/>
        <v>0</v>
      </c>
      <c r="I48" s="18">
        <f>I32+I40</f>
        <v>0</v>
      </c>
      <c r="J48" s="18">
        <f t="shared" si="8"/>
        <v>0</v>
      </c>
      <c r="K48" s="6">
        <f t="shared" si="8"/>
        <v>0</v>
      </c>
      <c r="L48" s="6">
        <f t="shared" si="8"/>
        <v>0</v>
      </c>
      <c r="M48" s="6">
        <f t="shared" si="8"/>
        <v>0</v>
      </c>
      <c r="N48" s="6">
        <f t="shared" si="8"/>
        <v>0</v>
      </c>
      <c r="O48" s="6">
        <f t="shared" si="8"/>
        <v>0</v>
      </c>
      <c r="P48" s="18">
        <f t="shared" si="8"/>
        <v>0</v>
      </c>
      <c r="Q48" s="18">
        <f t="shared" si="8"/>
        <v>0</v>
      </c>
      <c r="R48" s="6">
        <f t="shared" si="8"/>
        <v>0</v>
      </c>
      <c r="S48" s="6">
        <f t="shared" si="8"/>
        <v>0</v>
      </c>
      <c r="T48" s="6">
        <f t="shared" si="8"/>
        <v>0</v>
      </c>
      <c r="U48" s="6">
        <f t="shared" si="8"/>
        <v>0</v>
      </c>
      <c r="V48" s="6">
        <f t="shared" si="8"/>
        <v>0</v>
      </c>
      <c r="W48" s="18">
        <f t="shared" si="8"/>
        <v>0</v>
      </c>
      <c r="X48" s="18">
        <f t="shared" si="8"/>
        <v>0</v>
      </c>
      <c r="Y48" s="6">
        <f t="shared" si="8"/>
        <v>0</v>
      </c>
      <c r="Z48" s="6">
        <f t="shared" si="8"/>
        <v>0</v>
      </c>
      <c r="AA48" s="6">
        <f t="shared" si="8"/>
        <v>0</v>
      </c>
      <c r="AB48" s="104">
        <f t="shared" si="8"/>
        <v>0</v>
      </c>
      <c r="AC48" s="104">
        <f t="shared" ref="AC48:AD48" si="9">AC32+AC40</f>
        <v>0</v>
      </c>
      <c r="AD48" s="18">
        <f t="shared" si="9"/>
        <v>0</v>
      </c>
      <c r="AE48" s="18">
        <f t="shared" si="8"/>
        <v>0</v>
      </c>
      <c r="AF48" s="6">
        <f t="shared" si="8"/>
        <v>0</v>
      </c>
      <c r="AG48" s="6">
        <f t="shared" si="8"/>
        <v>0</v>
      </c>
      <c r="AH48" s="6">
        <f t="shared" si="8"/>
        <v>0</v>
      </c>
      <c r="AI48" s="9">
        <f>AI32+AI40</f>
        <v>0</v>
      </c>
      <c r="AJ48" s="31"/>
      <c r="AK48" s="260"/>
    </row>
    <row r="49" spans="1:37">
      <c r="A49" s="161"/>
      <c r="B49" s="252"/>
      <c r="C49" s="252"/>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257"/>
      <c r="AJ49" s="17"/>
      <c r="AK49" s="260"/>
    </row>
    <row r="50" spans="1:37">
      <c r="A50" s="553" t="s">
        <v>151</v>
      </c>
      <c r="B50" s="556"/>
      <c r="C50" s="557"/>
      <c r="D50" s="6">
        <f t="shared" ref="D50:AH50" si="10">D32+D40+D46</f>
        <v>0</v>
      </c>
      <c r="E50" s="6">
        <f t="shared" si="10"/>
        <v>0</v>
      </c>
      <c r="F50" s="6">
        <f t="shared" si="10"/>
        <v>0</v>
      </c>
      <c r="G50" s="6">
        <f t="shared" si="10"/>
        <v>0</v>
      </c>
      <c r="H50" s="6">
        <f t="shared" si="10"/>
        <v>0</v>
      </c>
      <c r="I50" s="18">
        <f t="shared" si="10"/>
        <v>0</v>
      </c>
      <c r="J50" s="18">
        <f t="shared" si="10"/>
        <v>0</v>
      </c>
      <c r="K50" s="6">
        <f t="shared" si="10"/>
        <v>0</v>
      </c>
      <c r="L50" s="6">
        <f t="shared" si="10"/>
        <v>0</v>
      </c>
      <c r="M50" s="6">
        <f t="shared" si="10"/>
        <v>0</v>
      </c>
      <c r="N50" s="6">
        <f t="shared" si="10"/>
        <v>0</v>
      </c>
      <c r="O50" s="6">
        <f t="shared" si="10"/>
        <v>0</v>
      </c>
      <c r="P50" s="18">
        <f t="shared" si="10"/>
        <v>0</v>
      </c>
      <c r="Q50" s="18">
        <f t="shared" si="10"/>
        <v>0</v>
      </c>
      <c r="R50" s="6">
        <f t="shared" si="10"/>
        <v>0</v>
      </c>
      <c r="S50" s="6">
        <f t="shared" si="10"/>
        <v>0</v>
      </c>
      <c r="T50" s="6">
        <f t="shared" si="10"/>
        <v>0</v>
      </c>
      <c r="U50" s="6">
        <f t="shared" si="10"/>
        <v>0</v>
      </c>
      <c r="V50" s="6">
        <f t="shared" si="10"/>
        <v>0</v>
      </c>
      <c r="W50" s="18">
        <f t="shared" si="10"/>
        <v>0</v>
      </c>
      <c r="X50" s="18">
        <f t="shared" si="10"/>
        <v>0</v>
      </c>
      <c r="Y50" s="6">
        <f t="shared" si="10"/>
        <v>0</v>
      </c>
      <c r="Z50" s="6">
        <f t="shared" si="10"/>
        <v>0</v>
      </c>
      <c r="AA50" s="6">
        <f t="shared" si="10"/>
        <v>0</v>
      </c>
      <c r="AB50" s="104">
        <f t="shared" si="10"/>
        <v>0</v>
      </c>
      <c r="AC50" s="104">
        <f t="shared" ref="AC50:AD50" si="11">AC32+AC40+AC46</f>
        <v>0</v>
      </c>
      <c r="AD50" s="18">
        <f t="shared" si="11"/>
        <v>0</v>
      </c>
      <c r="AE50" s="18">
        <f t="shared" si="10"/>
        <v>0</v>
      </c>
      <c r="AF50" s="6">
        <f t="shared" si="10"/>
        <v>0</v>
      </c>
      <c r="AG50" s="6">
        <f t="shared" si="10"/>
        <v>0</v>
      </c>
      <c r="AH50" s="6">
        <f t="shared" si="10"/>
        <v>0</v>
      </c>
      <c r="AI50" s="6">
        <f>AI46+AI48</f>
        <v>0</v>
      </c>
      <c r="AJ50" s="261"/>
      <c r="AK50" s="16"/>
    </row>
    <row r="53" spans="1:37">
      <c r="B53" s="55" t="s">
        <v>22</v>
      </c>
      <c r="C53" s="56"/>
      <c r="D53" s="57"/>
      <c r="E53" s="57"/>
      <c r="F53" s="57"/>
      <c r="G53" s="58"/>
      <c r="I53" s="55" t="s">
        <v>23</v>
      </c>
      <c r="J53" s="57"/>
      <c r="K53" s="57"/>
      <c r="L53" s="57"/>
      <c r="M53" s="57"/>
      <c r="N53" s="57"/>
      <c r="O53" s="57"/>
      <c r="P53" s="57"/>
      <c r="Q53" s="57"/>
      <c r="R53" s="57"/>
      <c r="S53" s="57"/>
      <c r="T53" s="57"/>
      <c r="U53" s="58"/>
      <c r="Z53" s="58" t="s">
        <v>71</v>
      </c>
      <c r="AB53" s="12"/>
      <c r="AC53" s="12"/>
      <c r="AD53" s="12"/>
      <c r="AE53" s="12"/>
      <c r="AF53" s="12"/>
      <c r="AG53" s="58"/>
      <c r="AH53" s="12"/>
      <c r="AI53" s="12"/>
      <c r="AJ53" s="12"/>
      <c r="AK53" s="13"/>
    </row>
    <row r="54" spans="1:37">
      <c r="B54" s="234"/>
      <c r="C54" s="162"/>
      <c r="D54" s="162"/>
      <c r="E54" s="162"/>
      <c r="F54" s="162"/>
      <c r="G54" s="59"/>
      <c r="I54" s="241"/>
      <c r="J54" s="242"/>
      <c r="K54" s="242"/>
      <c r="L54" s="242"/>
      <c r="M54" s="242"/>
      <c r="N54" s="242"/>
      <c r="O54" s="242"/>
      <c r="P54" s="242"/>
      <c r="Q54" s="242"/>
      <c r="R54" s="242"/>
      <c r="S54" s="242"/>
      <c r="T54" s="242"/>
      <c r="U54" s="59"/>
      <c r="Z54" s="59"/>
      <c r="AG54" s="59"/>
      <c r="AJ54" s="29" t="s">
        <v>37</v>
      </c>
      <c r="AK54" s="30"/>
    </row>
    <row r="55" spans="1:37">
      <c r="B55" s="234"/>
      <c r="C55" s="162"/>
      <c r="D55" s="162"/>
      <c r="E55" s="162"/>
      <c r="F55" s="162"/>
      <c r="G55" s="59"/>
      <c r="I55" s="241"/>
      <c r="J55" s="242"/>
      <c r="K55" s="242"/>
      <c r="L55" s="242"/>
      <c r="M55" s="242"/>
      <c r="N55" s="242"/>
      <c r="O55" s="242"/>
      <c r="P55" s="242"/>
      <c r="Q55" s="242"/>
      <c r="R55" s="242"/>
      <c r="S55" s="242"/>
      <c r="T55" s="242"/>
      <c r="U55" s="59"/>
      <c r="Z55" s="59" t="s">
        <v>38</v>
      </c>
      <c r="AG55" s="59"/>
      <c r="AI55" s="263">
        <f>AI48</f>
        <v>0</v>
      </c>
      <c r="AJ55" s="229" t="e">
        <f>AI55/AI48</f>
        <v>#DIV/0!</v>
      </c>
      <c r="AK55" s="231"/>
    </row>
    <row r="56" spans="1:37">
      <c r="B56" s="234"/>
      <c r="C56" s="162"/>
      <c r="D56" s="162"/>
      <c r="E56" s="162"/>
      <c r="F56" s="162"/>
      <c r="G56" s="59"/>
      <c r="I56" s="241"/>
      <c r="J56" s="242"/>
      <c r="K56" s="242"/>
      <c r="L56" s="242"/>
      <c r="M56" s="242"/>
      <c r="N56" s="242"/>
      <c r="O56" s="242"/>
      <c r="P56" s="242"/>
      <c r="Q56" s="242"/>
      <c r="R56" s="242"/>
      <c r="S56" s="242"/>
      <c r="T56" s="242"/>
      <c r="U56" s="59"/>
      <c r="Z56" s="59"/>
      <c r="AB56" s="3"/>
      <c r="AC56" s="3"/>
      <c r="AE56" s="3"/>
      <c r="AF56" s="3"/>
      <c r="AG56" s="59"/>
      <c r="AH56" s="3"/>
      <c r="AI56" s="263"/>
      <c r="AJ56" s="165"/>
      <c r="AK56" s="13"/>
    </row>
    <row r="57" spans="1:37">
      <c r="B57" s="234"/>
      <c r="C57" s="162"/>
      <c r="D57" s="162"/>
      <c r="E57" s="162"/>
      <c r="F57" s="162"/>
      <c r="G57" s="59"/>
      <c r="I57" s="243"/>
      <c r="J57" s="244"/>
      <c r="K57" s="244"/>
      <c r="L57" s="244"/>
      <c r="M57" s="244"/>
      <c r="N57" s="244"/>
      <c r="O57" s="244"/>
      <c r="P57" s="244"/>
      <c r="Q57" s="244"/>
      <c r="R57" s="244"/>
      <c r="S57" s="244"/>
      <c r="T57" s="244"/>
      <c r="U57" s="59"/>
      <c r="Z57" s="59" t="str">
        <f>$A$16</f>
        <v>EU Projects</v>
      </c>
      <c r="AG57" s="59"/>
      <c r="AI57" s="264">
        <f>AI32</f>
        <v>0</v>
      </c>
      <c r="AJ57" s="165" t="e">
        <f>AI57/AI55</f>
        <v>#DIV/0!</v>
      </c>
      <c r="AK57" s="13"/>
    </row>
    <row r="58" spans="1:37">
      <c r="B58" s="247" t="str">
        <f>C4</f>
        <v>&lt;input name in Jan tab only&gt;</v>
      </c>
      <c r="C58" s="57"/>
      <c r="D58" s="57"/>
      <c r="E58" s="57"/>
      <c r="F58" s="57"/>
      <c r="G58" s="59"/>
      <c r="I58" s="248" t="str">
        <f>'Jan25'!J58</f>
        <v>&lt;input approver's name here in Jan tab only&gt;</v>
      </c>
      <c r="J58" s="254"/>
      <c r="K58" s="254"/>
      <c r="L58" s="254"/>
      <c r="M58" s="254"/>
      <c r="N58" s="254"/>
      <c r="O58" s="254"/>
      <c r="P58" s="254"/>
      <c r="Q58" s="254"/>
      <c r="R58" s="254"/>
      <c r="S58" s="254"/>
      <c r="T58" s="254"/>
      <c r="U58" s="59"/>
      <c r="Z58" s="59" t="str">
        <f>$A$33</f>
        <v>Internal and National Projects</v>
      </c>
      <c r="AG58" s="59"/>
      <c r="AI58" s="265">
        <f>AI40</f>
        <v>0</v>
      </c>
      <c r="AJ58" s="230" t="e">
        <f>AI58/AI55</f>
        <v>#DIV/0!</v>
      </c>
      <c r="AK58" s="232"/>
    </row>
    <row r="59" spans="1:37">
      <c r="B59" s="236"/>
      <c r="C59" s="162"/>
      <c r="D59" s="162"/>
      <c r="E59" s="162"/>
      <c r="F59" s="162"/>
      <c r="G59" s="59"/>
      <c r="I59" s="236"/>
      <c r="J59" s="235"/>
      <c r="K59" s="235"/>
      <c r="L59" s="235"/>
      <c r="M59" s="235"/>
      <c r="N59" s="235"/>
      <c r="O59" s="235"/>
      <c r="P59" s="235"/>
      <c r="Q59" s="235"/>
      <c r="R59" s="235"/>
      <c r="S59" s="235"/>
      <c r="T59" s="235"/>
      <c r="U59" s="59"/>
      <c r="Z59" s="59"/>
      <c r="AG59" s="59"/>
      <c r="AI59" s="264">
        <f>AI57+AI58</f>
        <v>0</v>
      </c>
      <c r="AJ59" s="165" t="e">
        <f>AJ57+AJ58</f>
        <v>#DIV/0!</v>
      </c>
      <c r="AK59" s="13"/>
    </row>
    <row r="60" spans="1:37">
      <c r="B60" s="233" t="s">
        <v>64</v>
      </c>
      <c r="C60" s="237"/>
      <c r="D60" s="237"/>
      <c r="E60" s="237"/>
      <c r="F60" s="237"/>
      <c r="G60" s="239"/>
      <c r="I60" s="233" t="s">
        <v>64</v>
      </c>
      <c r="J60" s="237"/>
      <c r="K60" s="237"/>
      <c r="L60" s="237"/>
      <c r="M60" s="237"/>
      <c r="N60" s="237"/>
      <c r="O60" s="237"/>
      <c r="P60" s="237"/>
      <c r="Q60" s="237"/>
      <c r="R60" s="162"/>
      <c r="S60" s="162"/>
      <c r="T60" s="162"/>
      <c r="U60" s="59"/>
      <c r="Z60" s="59"/>
      <c r="AB60" s="15"/>
      <c r="AC60" s="15"/>
      <c r="AD60" s="15"/>
      <c r="AE60" s="15"/>
      <c r="AF60" s="15"/>
      <c r="AG60" s="59"/>
      <c r="AH60" s="15"/>
      <c r="AI60" s="15"/>
      <c r="AJ60" s="15"/>
      <c r="AK60" s="13"/>
    </row>
    <row r="61" spans="1:37">
      <c r="B61" s="240"/>
      <c r="C61" s="238"/>
      <c r="D61" s="237"/>
      <c r="E61" s="237"/>
      <c r="F61" s="237"/>
      <c r="G61" s="239"/>
      <c r="I61" s="240"/>
      <c r="J61" s="245"/>
      <c r="K61" s="245"/>
      <c r="L61" s="245"/>
      <c r="M61" s="245"/>
      <c r="N61" s="245"/>
      <c r="O61" s="245"/>
      <c r="P61" s="245"/>
      <c r="Q61" s="245"/>
      <c r="R61" s="162"/>
      <c r="S61" s="162"/>
      <c r="T61" s="162"/>
      <c r="U61" s="59"/>
      <c r="Z61" s="59"/>
      <c r="AG61" s="59"/>
    </row>
    <row r="62" spans="1:37">
      <c r="B62" s="61"/>
      <c r="C62" s="62"/>
      <c r="D62" s="60"/>
      <c r="E62" s="60"/>
      <c r="F62" s="60"/>
      <c r="G62" s="63"/>
      <c r="I62" s="61"/>
      <c r="J62" s="60"/>
      <c r="K62" s="60"/>
      <c r="L62" s="60"/>
      <c r="M62" s="60"/>
      <c r="N62" s="60"/>
      <c r="O62" s="60"/>
      <c r="P62" s="60"/>
      <c r="Q62" s="60"/>
      <c r="R62" s="60"/>
      <c r="S62" s="60"/>
      <c r="T62" s="60"/>
      <c r="U62" s="63"/>
      <c r="Z62" s="63"/>
      <c r="AG62" s="63"/>
    </row>
    <row r="63" spans="1:37">
      <c r="A63" s="25"/>
      <c r="B63" s="25"/>
      <c r="C63" s="25"/>
      <c r="I63" s="25"/>
    </row>
    <row r="64" spans="1:37">
      <c r="B64" s="166" t="s">
        <v>108</v>
      </c>
      <c r="C64" s="25"/>
      <c r="H64" s="550" t="s">
        <v>61</v>
      </c>
      <c r="I64" s="550"/>
      <c r="J64" s="157" t="s">
        <v>65</v>
      </c>
    </row>
    <row r="65" spans="2:10">
      <c r="B65" s="157" t="s">
        <v>145</v>
      </c>
      <c r="J65" s="157" t="s">
        <v>146</v>
      </c>
    </row>
    <row r="66" spans="2:10">
      <c r="B66" s="157"/>
    </row>
    <row r="67" spans="2:10">
      <c r="J67" s="157" t="s">
        <v>143</v>
      </c>
    </row>
    <row r="68" spans="2:10">
      <c r="J68" s="157" t="s">
        <v>144</v>
      </c>
    </row>
  </sheetData>
  <protectedRanges>
    <protectedRange sqref="C9" name="Range1"/>
    <protectedRange sqref="Z34:AA39 Z43:Z45 Z17:AA31" name="Range3_1"/>
    <protectedRange sqref="C4:C6" name="Range1_1"/>
    <protectedRange sqref="A53:A62" name="Range9_1_1_1"/>
    <protectedRange sqref="A53:A62" name="Range8_1_1_1"/>
    <protectedRange sqref="AK17:AK31" name="Range4"/>
    <protectedRange sqref="AK34:AK39" name="Range6"/>
    <protectedRange sqref="AK42:AK45" name="Range8"/>
  </protectedRanges>
  <mergeCells count="13">
    <mergeCell ref="A9:B9"/>
    <mergeCell ref="A4:B4"/>
    <mergeCell ref="A6:B6"/>
    <mergeCell ref="A7:B7"/>
    <mergeCell ref="C4:G4"/>
    <mergeCell ref="C5:G5"/>
    <mergeCell ref="C6:G6"/>
    <mergeCell ref="A32:C32"/>
    <mergeCell ref="A46:C46"/>
    <mergeCell ref="A48:C48"/>
    <mergeCell ref="A50:C50"/>
    <mergeCell ref="H64:I64"/>
    <mergeCell ref="A40:C40"/>
  </mergeCells>
  <phoneticPr fontId="0" type="noConversion"/>
  <dataValidations count="4">
    <dataValidation allowBlank="1" showInputMessage="1" showErrorMessage="1" prompt="Please complete these cells on Jan13 sheet - please refer to Guidance for further detail" sqref="C17:C31" xr:uid="{00000000-0002-0000-0C00-000000000000}"/>
    <dataValidation type="whole" errorStyle="warning" allowBlank="1" showInputMessage="1" showErrorMessage="1" errorTitle="Public Holiday/UCD Closure Day" error="This is a bank holiday. Your standard daily hours should be recorded in the cell highlighted in purple on row 36 below." sqref="AA34:AA39 AA17:AA31" xr:uid="{00000000-0002-0000-0C00-000001000000}">
      <formula1>0</formula1>
      <formula2>0</formula2>
    </dataValidation>
    <dataValidation type="whole" errorStyle="warning" allowBlank="1" showInputMessage="1" showErrorMessage="1" errorTitle="Happy Christmas!" error="This is a bank holiday. Your standard daily hours should be recorded in the cell highlighted in purple on row 36 below." sqref="Z17:Z31 Z34:Z39 Z43:Z45" xr:uid="{00000000-0002-0000-0C00-000002000000}">
      <formula1>0</formula1>
      <formula2>0</formula2>
    </dataValidation>
    <dataValidation allowBlank="1" showErrorMessage="1" sqref="A17:B31" xr:uid="{6002A1F9-BF47-4137-86A2-5F8971B33A2C}"/>
  </dataValidations>
  <pageMargins left="0.19685039370078741" right="0.19685039370078741" top="0.19685039370078741" bottom="0.19685039370078741" header="0.51181102362204722" footer="0.51181102362204722"/>
  <pageSetup paperSize="9" scale="55" orientation="landscape" r:id="rId1"/>
  <extLst>
    <ext xmlns:x14="http://schemas.microsoft.com/office/spreadsheetml/2009/9/main" uri="{CCE6A557-97BC-4b89-ADB6-D9C93CAAB3DF}">
      <x14:dataValidations xmlns:xm="http://schemas.microsoft.com/office/excel/2006/main" count="1">
        <x14:dataValidation type="list" showErrorMessage="1" xr:uid="{93768F1E-9358-4B63-B823-A359553C3419}">
          <x14:formula1>
            <xm:f>'Dropdown Options'!$B$2:$B$8</xm:f>
          </x14:formula1>
          <xm:sqref>C6:G6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A1:AG159"/>
  <sheetViews>
    <sheetView topLeftCell="B1" zoomScale="70" zoomScaleNormal="70" workbookViewId="0">
      <pane xSplit="3" ySplit="10" topLeftCell="I11" activePane="bottomRight" state="frozen"/>
      <selection activeCell="V26" sqref="V26"/>
      <selection pane="topRight" activeCell="V26" sqref="V26"/>
      <selection pane="bottomLeft" activeCell="V26" sqref="V26"/>
      <selection pane="bottomRight" activeCell="V26" sqref="V26"/>
    </sheetView>
  </sheetViews>
  <sheetFormatPr defaultColWidth="8.875" defaultRowHeight="12.85"/>
  <cols>
    <col min="1" max="1" width="2.75" customWidth="1"/>
    <col min="2" max="2" width="34.75" customWidth="1"/>
    <col min="3" max="3" width="21" customWidth="1"/>
    <col min="4" max="4" width="13.375" customWidth="1"/>
    <col min="5" max="5" width="13.25" customWidth="1"/>
    <col min="6" max="6" width="12" customWidth="1"/>
    <col min="7" max="28" width="10.75" customWidth="1"/>
    <col min="29" max="29" width="12.125" customWidth="1"/>
    <col min="30" max="30" width="10.125" style="28" bestFit="1" customWidth="1"/>
    <col min="31" max="31" width="12.125" customWidth="1"/>
    <col min="32" max="32" width="10.125" style="28" bestFit="1" customWidth="1"/>
    <col min="33" max="33" width="12.125" customWidth="1"/>
    <col min="34" max="34" width="11.25" bestFit="1" customWidth="1"/>
  </cols>
  <sheetData>
    <row r="1" spans="1:33" ht="11.95" customHeight="1">
      <c r="A1" s="99"/>
      <c r="B1" s="99"/>
      <c r="AD1"/>
      <c r="AF1"/>
    </row>
    <row r="2" spans="1:33" ht="31.55" customHeight="1">
      <c r="A2" s="100"/>
      <c r="B2" s="100" t="s">
        <v>66</v>
      </c>
      <c r="E2" s="1"/>
      <c r="AD2"/>
      <c r="AF2"/>
    </row>
    <row r="3" spans="1:33" ht="11.95" customHeight="1">
      <c r="A3" s="99"/>
      <c r="B3" s="99"/>
      <c r="L3" s="4"/>
      <c r="M3" s="4"/>
      <c r="N3" s="4"/>
      <c r="O3" s="4"/>
      <c r="AD3"/>
      <c r="AF3"/>
    </row>
    <row r="4" spans="1:33" ht="17.850000000000001">
      <c r="A4" s="102" t="s">
        <v>2</v>
      </c>
      <c r="B4" s="103"/>
      <c r="C4" s="578" t="str">
        <f>'Jan25'!C4</f>
        <v>&lt;input name in Jan tab only&gt;</v>
      </c>
      <c r="D4" s="579"/>
      <c r="E4" s="579"/>
      <c r="F4" s="579"/>
      <c r="G4" s="579"/>
      <c r="H4" s="579"/>
      <c r="I4" s="580"/>
      <c r="L4" s="4"/>
      <c r="M4" s="4"/>
      <c r="N4" s="4"/>
      <c r="O4" s="4"/>
      <c r="AD4"/>
      <c r="AF4"/>
    </row>
    <row r="5" spans="1:33" ht="17.850000000000001">
      <c r="A5" s="102" t="s">
        <v>112</v>
      </c>
      <c r="B5" s="103"/>
      <c r="C5" s="168" t="str">
        <f>'Jan25'!C5</f>
        <v>&lt;input personnel no. in Jan tab only&gt;</v>
      </c>
      <c r="D5" s="169"/>
      <c r="E5" s="169"/>
      <c r="F5" s="169"/>
      <c r="G5" s="169"/>
      <c r="H5" s="169"/>
      <c r="I5" s="170"/>
      <c r="L5" s="4"/>
      <c r="M5" s="4"/>
      <c r="N5" s="4"/>
      <c r="O5" s="4"/>
      <c r="AD5"/>
      <c r="AF5"/>
    </row>
    <row r="6" spans="1:33" ht="18.55">
      <c r="A6" s="102" t="s">
        <v>59</v>
      </c>
      <c r="B6" s="103"/>
      <c r="C6" s="581" t="str">
        <f>'Jan25'!C6</f>
        <v>&lt;select from list in Jan tab only&gt;</v>
      </c>
      <c r="D6" s="582"/>
      <c r="E6" s="582"/>
      <c r="F6" s="582"/>
      <c r="G6" s="582"/>
      <c r="H6" s="582"/>
      <c r="I6" s="583"/>
      <c r="L6" s="4"/>
      <c r="M6" s="4"/>
      <c r="N6" s="4"/>
      <c r="O6" s="4"/>
      <c r="AD6" s="25" t="s">
        <v>77</v>
      </c>
      <c r="AF6"/>
      <c r="AG6" s="216">
        <f>AC38/12</f>
        <v>0</v>
      </c>
    </row>
    <row r="7" spans="1:33" ht="15.7">
      <c r="A7" s="102" t="s">
        <v>4</v>
      </c>
      <c r="B7" s="103"/>
      <c r="C7" s="228">
        <f>'Jan25'!C8</f>
        <v>2025</v>
      </c>
      <c r="D7" s="44"/>
      <c r="E7" s="44"/>
      <c r="F7" s="45"/>
      <c r="G7" s="45"/>
      <c r="H7" s="45"/>
      <c r="I7" s="45"/>
      <c r="AD7"/>
      <c r="AF7"/>
    </row>
    <row r="8" spans="1:33">
      <c r="A8" s="99"/>
      <c r="B8" s="101"/>
    </row>
    <row r="9" spans="1:33" ht="13.55" thickBot="1">
      <c r="A9" s="99"/>
      <c r="B9" s="101"/>
      <c r="F9" s="75"/>
    </row>
    <row r="10" spans="1:33">
      <c r="A10" s="99"/>
      <c r="B10" s="94"/>
      <c r="E10" s="584">
        <v>45658</v>
      </c>
      <c r="F10" s="585"/>
      <c r="G10" s="584">
        <v>45689</v>
      </c>
      <c r="H10" s="585"/>
      <c r="I10" s="584">
        <v>45717</v>
      </c>
      <c r="J10" s="585"/>
      <c r="K10" s="584">
        <v>45748</v>
      </c>
      <c r="L10" s="585"/>
      <c r="M10" s="584">
        <v>45778</v>
      </c>
      <c r="N10" s="585"/>
      <c r="O10" s="584">
        <v>45809</v>
      </c>
      <c r="P10" s="585"/>
      <c r="Q10" s="584">
        <v>45839</v>
      </c>
      <c r="R10" s="585"/>
      <c r="S10" s="584">
        <v>45870</v>
      </c>
      <c r="T10" s="585"/>
      <c r="U10" s="584">
        <v>45901</v>
      </c>
      <c r="V10" s="585"/>
      <c r="W10" s="584">
        <v>45931</v>
      </c>
      <c r="X10" s="585"/>
      <c r="Y10" s="584">
        <v>45962</v>
      </c>
      <c r="Z10" s="585"/>
      <c r="AA10" s="584">
        <v>45992</v>
      </c>
      <c r="AB10" s="585"/>
      <c r="AC10" s="77" t="s">
        <v>48</v>
      </c>
      <c r="AD10" s="78" t="s">
        <v>37</v>
      </c>
      <c r="AE10" s="77" t="s">
        <v>49</v>
      </c>
      <c r="AF10" s="78" t="s">
        <v>37</v>
      </c>
      <c r="AG10" s="77" t="s">
        <v>40</v>
      </c>
    </row>
    <row r="11" spans="1:33">
      <c r="E11" s="13"/>
      <c r="F11" s="14"/>
      <c r="G11" s="13"/>
      <c r="H11" s="14"/>
      <c r="I11" s="13"/>
      <c r="J11" s="14"/>
      <c r="L11" s="14"/>
      <c r="M11" s="13"/>
      <c r="N11" s="14"/>
      <c r="P11" s="14"/>
      <c r="Q11" s="13"/>
      <c r="R11" s="14"/>
      <c r="S11" s="13"/>
      <c r="T11" s="14"/>
      <c r="U11" s="13"/>
      <c r="V11" s="14"/>
      <c r="W11" s="13"/>
      <c r="X11" s="14"/>
      <c r="Y11" s="13"/>
      <c r="Z11" s="14"/>
      <c r="AA11" s="13"/>
      <c r="AC11" s="79"/>
      <c r="AE11" s="80"/>
      <c r="AG11" s="80"/>
    </row>
    <row r="12" spans="1:33">
      <c r="B12" s="35" t="s">
        <v>16</v>
      </c>
      <c r="C12" s="36" t="s">
        <v>52</v>
      </c>
      <c r="D12" s="36" t="s">
        <v>53</v>
      </c>
      <c r="E12" s="30" t="s">
        <v>46</v>
      </c>
      <c r="F12" s="22" t="s">
        <v>47</v>
      </c>
      <c r="G12" s="30" t="s">
        <v>46</v>
      </c>
      <c r="H12" s="22" t="s">
        <v>47</v>
      </c>
      <c r="I12" s="30" t="s">
        <v>46</v>
      </c>
      <c r="J12" s="22" t="s">
        <v>47</v>
      </c>
      <c r="K12" s="29" t="s">
        <v>46</v>
      </c>
      <c r="L12" s="22" t="s">
        <v>47</v>
      </c>
      <c r="M12" s="30" t="s">
        <v>46</v>
      </c>
      <c r="N12" s="22" t="s">
        <v>47</v>
      </c>
      <c r="O12" s="29" t="s">
        <v>46</v>
      </c>
      <c r="P12" s="22" t="s">
        <v>47</v>
      </c>
      <c r="Q12" s="30" t="s">
        <v>46</v>
      </c>
      <c r="R12" s="22" t="s">
        <v>47</v>
      </c>
      <c r="S12" s="30" t="s">
        <v>46</v>
      </c>
      <c r="T12" s="22" t="s">
        <v>47</v>
      </c>
      <c r="U12" s="30" t="s">
        <v>46</v>
      </c>
      <c r="V12" s="22" t="s">
        <v>47</v>
      </c>
      <c r="W12" s="30" t="s">
        <v>46</v>
      </c>
      <c r="X12" s="22" t="s">
        <v>47</v>
      </c>
      <c r="Y12" s="30" t="s">
        <v>46</v>
      </c>
      <c r="Z12" s="22" t="s">
        <v>47</v>
      </c>
      <c r="AA12" s="30" t="s">
        <v>46</v>
      </c>
      <c r="AB12" s="29" t="s">
        <v>47</v>
      </c>
      <c r="AC12" s="81"/>
      <c r="AD12" s="34"/>
      <c r="AE12" s="82"/>
      <c r="AF12" s="34"/>
      <c r="AG12" s="82"/>
    </row>
    <row r="13" spans="1:33">
      <c r="A13">
        <v>1</v>
      </c>
      <c r="B13" s="157" t="str">
        <f>IF(ISBLANK('Jan25'!A17),"",'Jan25'!A17)</f>
        <v>EC grant no, UCD a/c no. + Project Title</v>
      </c>
      <c r="C13" t="str">
        <f>'Jan25'!B17</f>
        <v>&lt;select from list in Jan tab only&gt;</v>
      </c>
      <c r="D13" s="24" t="str">
        <f>'Jan25'!C17</f>
        <v>WP &lt;insert&gt;</v>
      </c>
      <c r="E13" s="31">
        <f>'Jan25'!AI17</f>
        <v>0</v>
      </c>
      <c r="F13" s="32">
        <f t="shared" ref="F13:F27" si="0">E13*E$49</f>
        <v>0</v>
      </c>
      <c r="G13" s="31">
        <f>'Feb25'!AF17</f>
        <v>0</v>
      </c>
      <c r="H13" s="32">
        <f t="shared" ref="H13:H27" si="1">G13*G$49</f>
        <v>0</v>
      </c>
      <c r="I13" s="31">
        <f>'Mar25'!AI17</f>
        <v>0</v>
      </c>
      <c r="J13" s="32">
        <f t="shared" ref="J13:J27" si="2">I13*I$49</f>
        <v>0</v>
      </c>
      <c r="K13" s="31">
        <f>'Apr25'!AH17</f>
        <v>0</v>
      </c>
      <c r="L13" s="32">
        <f t="shared" ref="L13:L27" si="3">K13*K$49</f>
        <v>0</v>
      </c>
      <c r="M13" s="31">
        <f>'May25'!AI17</f>
        <v>0</v>
      </c>
      <c r="N13" s="32">
        <f t="shared" ref="N13:N27" si="4">M13*M$49</f>
        <v>0</v>
      </c>
      <c r="O13" s="31">
        <f>'Jun25'!AH17</f>
        <v>0</v>
      </c>
      <c r="P13" s="32">
        <f t="shared" ref="P13:P27" si="5">O13*O$49</f>
        <v>0</v>
      </c>
      <c r="Q13" s="31">
        <f>'Jul25'!AI17</f>
        <v>0</v>
      </c>
      <c r="R13" s="32">
        <f t="shared" ref="R13:R27" si="6">Q13*Q$49</f>
        <v>0</v>
      </c>
      <c r="S13" s="31">
        <f>'Aug25'!AI17</f>
        <v>0</v>
      </c>
      <c r="T13" s="32">
        <f t="shared" ref="T13:T27" si="7">S13*S$49</f>
        <v>0</v>
      </c>
      <c r="U13" s="31">
        <f>'Sep25'!AH17</f>
        <v>0</v>
      </c>
      <c r="V13" s="32">
        <f t="shared" ref="V13:V27" si="8">U13*U$49</f>
        <v>0</v>
      </c>
      <c r="W13" s="31">
        <f>'Oct25'!AI17</f>
        <v>0</v>
      </c>
      <c r="X13" s="32">
        <f t="shared" ref="X13:X27" si="9">W13*W$49</f>
        <v>0</v>
      </c>
      <c r="Y13" s="31">
        <f>'Nov25'!AH17</f>
        <v>0</v>
      </c>
      <c r="Z13" s="32">
        <f t="shared" ref="Z13:Z27" si="10">Y13*Y$49</f>
        <v>0</v>
      </c>
      <c r="AA13" s="31">
        <f>'Dec25'!AI17</f>
        <v>0</v>
      </c>
      <c r="AB13" s="33">
        <f t="shared" ref="AB13:AB27" si="11">AA13*AA$49</f>
        <v>0</v>
      </c>
      <c r="AC13" s="81">
        <f>E13+G13+I13+K13+M13+O13+Q13+S13+U13+W13+Y13+AA13</f>
        <v>0</v>
      </c>
      <c r="AD13" s="83" t="e">
        <f>AC13/$AC$38</f>
        <v>#DIV/0!</v>
      </c>
      <c r="AE13" s="84">
        <f t="shared" ref="AE13:AE38" si="12">F13+H13+J13+L13+N13+P13+R13+T13+V13+X13+Z13+AB13</f>
        <v>0</v>
      </c>
      <c r="AF13" s="83" t="e">
        <f>AE13/$AE$38</f>
        <v>#DIV/0!</v>
      </c>
      <c r="AG13" s="85" t="e">
        <f>AC13/$AG$6</f>
        <v>#DIV/0!</v>
      </c>
    </row>
    <row r="14" spans="1:33">
      <c r="A14">
        <v>2</v>
      </c>
      <c r="B14" s="157" t="str">
        <f>IF(ISBLANK('Jan25'!A18),"",'Jan25'!A18)</f>
        <v>EC grant no, UCD a/c no. + Project Title</v>
      </c>
      <c r="C14" t="str">
        <f>'Jan25'!B18</f>
        <v>&lt;select from list in Jan tab only&gt;</v>
      </c>
      <c r="D14" s="24" t="str">
        <f>'Jan25'!C18</f>
        <v>WP &lt;insert&gt;</v>
      </c>
      <c r="E14" s="31">
        <f>'Jan25'!AI18</f>
        <v>0</v>
      </c>
      <c r="F14" s="32">
        <f t="shared" si="0"/>
        <v>0</v>
      </c>
      <c r="G14" s="31">
        <f>'Feb25'!AF18</f>
        <v>0</v>
      </c>
      <c r="H14" s="32">
        <f t="shared" si="1"/>
        <v>0</v>
      </c>
      <c r="I14" s="31">
        <f>'Mar25'!AI18</f>
        <v>0</v>
      </c>
      <c r="J14" s="32">
        <f t="shared" si="2"/>
        <v>0</v>
      </c>
      <c r="K14" s="31">
        <f>'Apr25'!AH18</f>
        <v>0</v>
      </c>
      <c r="L14" s="32">
        <f t="shared" si="3"/>
        <v>0</v>
      </c>
      <c r="M14" s="31">
        <f>'May25'!AI18</f>
        <v>0</v>
      </c>
      <c r="N14" s="32">
        <f t="shared" si="4"/>
        <v>0</v>
      </c>
      <c r="O14" s="31">
        <f>'Jun25'!AH18</f>
        <v>0</v>
      </c>
      <c r="P14" s="32">
        <f t="shared" si="5"/>
        <v>0</v>
      </c>
      <c r="Q14" s="31">
        <f>'Jul25'!AI18</f>
        <v>0</v>
      </c>
      <c r="R14" s="32">
        <f t="shared" si="6"/>
        <v>0</v>
      </c>
      <c r="S14" s="31">
        <f>'Aug25'!AI18</f>
        <v>0</v>
      </c>
      <c r="T14" s="32">
        <f t="shared" si="7"/>
        <v>0</v>
      </c>
      <c r="U14" s="31">
        <f>'Sep25'!AH18</f>
        <v>0</v>
      </c>
      <c r="V14" s="32">
        <f t="shared" si="8"/>
        <v>0</v>
      </c>
      <c r="W14" s="31">
        <f>'Oct25'!AI18</f>
        <v>0</v>
      </c>
      <c r="X14" s="32">
        <f t="shared" si="9"/>
        <v>0</v>
      </c>
      <c r="Y14" s="31">
        <f>'Nov25'!AH18</f>
        <v>0</v>
      </c>
      <c r="Z14" s="32">
        <f t="shared" si="10"/>
        <v>0</v>
      </c>
      <c r="AA14" s="31">
        <f>'Dec25'!AI18</f>
        <v>0</v>
      </c>
      <c r="AB14" s="33">
        <f t="shared" si="11"/>
        <v>0</v>
      </c>
      <c r="AC14" s="81">
        <f t="shared" ref="AC14:AC27" si="13">E14+G14+I14+K14+M14+O14+Q14+S14+U14+W14+Y14+AA14</f>
        <v>0</v>
      </c>
      <c r="AD14" s="83" t="e">
        <f t="shared" ref="AD14:AD27" si="14">AC14/$AC$38</f>
        <v>#DIV/0!</v>
      </c>
      <c r="AE14" s="84">
        <f t="shared" si="12"/>
        <v>0</v>
      </c>
      <c r="AF14" s="83" t="e">
        <f t="shared" ref="AF14:AF27" si="15">AE14/$AE$38</f>
        <v>#DIV/0!</v>
      </c>
      <c r="AG14" s="85" t="e">
        <f t="shared" ref="AG14:AG27" si="16">AC14/$AG$6</f>
        <v>#DIV/0!</v>
      </c>
    </row>
    <row r="15" spans="1:33">
      <c r="A15">
        <v>3</v>
      </c>
      <c r="B15" s="157" t="str">
        <f>IF(ISBLANK('Jan25'!A19),"",'Jan25'!A19)</f>
        <v>EC grant no, UCD a/c no. + Project Title</v>
      </c>
      <c r="C15" t="str">
        <f>'Jan25'!B19</f>
        <v>&lt;select from list in Jan tab only&gt;</v>
      </c>
      <c r="D15" s="24" t="str">
        <f>'Jan25'!C19</f>
        <v>WP &lt;insert&gt;</v>
      </c>
      <c r="E15" s="31">
        <f>'Jan25'!AI19</f>
        <v>0</v>
      </c>
      <c r="F15" s="32">
        <f t="shared" si="0"/>
        <v>0</v>
      </c>
      <c r="G15" s="31">
        <f>'Feb25'!AF19</f>
        <v>0</v>
      </c>
      <c r="H15" s="32">
        <f t="shared" si="1"/>
        <v>0</v>
      </c>
      <c r="I15" s="31">
        <f>'Mar25'!AI19</f>
        <v>0</v>
      </c>
      <c r="J15" s="32">
        <f t="shared" si="2"/>
        <v>0</v>
      </c>
      <c r="K15" s="31">
        <f>'Apr25'!AH19</f>
        <v>0</v>
      </c>
      <c r="L15" s="32">
        <f t="shared" si="3"/>
        <v>0</v>
      </c>
      <c r="M15" s="31">
        <f>'May25'!AI19</f>
        <v>0</v>
      </c>
      <c r="N15" s="32">
        <f t="shared" si="4"/>
        <v>0</v>
      </c>
      <c r="O15" s="31">
        <f>'Jun25'!AH19</f>
        <v>0</v>
      </c>
      <c r="P15" s="32">
        <f t="shared" si="5"/>
        <v>0</v>
      </c>
      <c r="Q15" s="31">
        <f>'Jul25'!AI19</f>
        <v>0</v>
      </c>
      <c r="R15" s="32">
        <f t="shared" si="6"/>
        <v>0</v>
      </c>
      <c r="S15" s="31">
        <f>'Aug25'!AI19</f>
        <v>0</v>
      </c>
      <c r="T15" s="32">
        <f t="shared" si="7"/>
        <v>0</v>
      </c>
      <c r="U15" s="31">
        <f>'Sep25'!AH19</f>
        <v>0</v>
      </c>
      <c r="V15" s="32">
        <f t="shared" si="8"/>
        <v>0</v>
      </c>
      <c r="W15" s="31">
        <f>'Oct25'!AI19</f>
        <v>0</v>
      </c>
      <c r="X15" s="32">
        <f t="shared" si="9"/>
        <v>0</v>
      </c>
      <c r="Y15" s="31">
        <f>'Nov25'!AH19</f>
        <v>0</v>
      </c>
      <c r="Z15" s="32">
        <f t="shared" si="10"/>
        <v>0</v>
      </c>
      <c r="AA15" s="31">
        <f>'Dec25'!AI19</f>
        <v>0</v>
      </c>
      <c r="AB15" s="33">
        <f t="shared" si="11"/>
        <v>0</v>
      </c>
      <c r="AC15" s="81">
        <f t="shared" si="13"/>
        <v>0</v>
      </c>
      <c r="AD15" s="83" t="e">
        <f t="shared" si="14"/>
        <v>#DIV/0!</v>
      </c>
      <c r="AE15" s="84">
        <f t="shared" si="12"/>
        <v>0</v>
      </c>
      <c r="AF15" s="83" t="e">
        <f t="shared" si="15"/>
        <v>#DIV/0!</v>
      </c>
      <c r="AG15" s="85" t="e">
        <f t="shared" si="16"/>
        <v>#DIV/0!</v>
      </c>
    </row>
    <row r="16" spans="1:33">
      <c r="A16">
        <v>4</v>
      </c>
      <c r="B16" s="157" t="str">
        <f>IF(ISBLANK('Jan25'!A20),"",'Jan25'!A20)</f>
        <v>EC grant no, UCD a/c no. + Project Title</v>
      </c>
      <c r="C16" t="str">
        <f>'Jan25'!B20</f>
        <v>&lt;select from list in Jan tab only&gt;</v>
      </c>
      <c r="D16" s="24" t="str">
        <f>'Jan25'!C20</f>
        <v>WP &lt;insert&gt;</v>
      </c>
      <c r="E16" s="31">
        <f>'Jan25'!AI20</f>
        <v>0</v>
      </c>
      <c r="F16" s="32">
        <f t="shared" si="0"/>
        <v>0</v>
      </c>
      <c r="G16" s="31">
        <f>'Feb25'!AF20</f>
        <v>0</v>
      </c>
      <c r="H16" s="32">
        <f t="shared" si="1"/>
        <v>0</v>
      </c>
      <c r="I16" s="31">
        <f>'Mar25'!AI20</f>
        <v>0</v>
      </c>
      <c r="J16" s="32">
        <f t="shared" si="2"/>
        <v>0</v>
      </c>
      <c r="K16" s="31">
        <f>'Apr25'!AH20</f>
        <v>0</v>
      </c>
      <c r="L16" s="32">
        <f t="shared" si="3"/>
        <v>0</v>
      </c>
      <c r="M16" s="31">
        <f>'May25'!AI20</f>
        <v>0</v>
      </c>
      <c r="N16" s="32">
        <f t="shared" si="4"/>
        <v>0</v>
      </c>
      <c r="O16" s="31">
        <f>'Jun25'!AH20</f>
        <v>0</v>
      </c>
      <c r="P16" s="32">
        <f t="shared" si="5"/>
        <v>0</v>
      </c>
      <c r="Q16" s="31">
        <f>'Jul25'!AI20</f>
        <v>0</v>
      </c>
      <c r="R16" s="32">
        <f t="shared" si="6"/>
        <v>0</v>
      </c>
      <c r="S16" s="31">
        <f>'Aug25'!AI20</f>
        <v>0</v>
      </c>
      <c r="T16" s="32">
        <f t="shared" si="7"/>
        <v>0</v>
      </c>
      <c r="U16" s="31">
        <f>'Sep25'!AH20</f>
        <v>0</v>
      </c>
      <c r="V16" s="32">
        <f t="shared" si="8"/>
        <v>0</v>
      </c>
      <c r="W16" s="31">
        <f>'Oct25'!AI20</f>
        <v>0</v>
      </c>
      <c r="X16" s="32">
        <f t="shared" si="9"/>
        <v>0</v>
      </c>
      <c r="Y16" s="31">
        <f>'Nov25'!AH20</f>
        <v>0</v>
      </c>
      <c r="Z16" s="32">
        <f t="shared" si="10"/>
        <v>0</v>
      </c>
      <c r="AA16" s="31">
        <f>'Dec25'!AI20</f>
        <v>0</v>
      </c>
      <c r="AB16" s="33">
        <f t="shared" si="11"/>
        <v>0</v>
      </c>
      <c r="AC16" s="81">
        <f t="shared" si="13"/>
        <v>0</v>
      </c>
      <c r="AD16" s="83" t="e">
        <f t="shared" si="14"/>
        <v>#DIV/0!</v>
      </c>
      <c r="AE16" s="84">
        <f t="shared" si="12"/>
        <v>0</v>
      </c>
      <c r="AF16" s="83" t="e">
        <f t="shared" si="15"/>
        <v>#DIV/0!</v>
      </c>
      <c r="AG16" s="85" t="e">
        <f t="shared" si="16"/>
        <v>#DIV/0!</v>
      </c>
    </row>
    <row r="17" spans="1:33">
      <c r="A17">
        <v>5</v>
      </c>
      <c r="B17" s="157" t="str">
        <f>IF(ISBLANK('Jan25'!A21),"",'Jan25'!A21)</f>
        <v>EC grant no, UCD a/c no. + Project Title</v>
      </c>
      <c r="C17" t="str">
        <f>'Jan25'!B21</f>
        <v>&lt;select from list in Jan tab only&gt;</v>
      </c>
      <c r="D17" s="24" t="str">
        <f>'Jan25'!C21</f>
        <v>WP &lt;insert&gt;</v>
      </c>
      <c r="E17" s="31">
        <f>'Jan25'!AI21</f>
        <v>0</v>
      </c>
      <c r="F17" s="32">
        <f t="shared" si="0"/>
        <v>0</v>
      </c>
      <c r="G17" s="31">
        <f>'Feb25'!AF21</f>
        <v>0</v>
      </c>
      <c r="H17" s="32">
        <f t="shared" si="1"/>
        <v>0</v>
      </c>
      <c r="I17" s="31">
        <f>'Mar25'!AI21</f>
        <v>0</v>
      </c>
      <c r="J17" s="32">
        <f t="shared" si="2"/>
        <v>0</v>
      </c>
      <c r="K17" s="31">
        <f>'Apr25'!AH21</f>
        <v>0</v>
      </c>
      <c r="L17" s="32">
        <f t="shared" si="3"/>
        <v>0</v>
      </c>
      <c r="M17" s="31">
        <f>'May25'!AI21</f>
        <v>0</v>
      </c>
      <c r="N17" s="32">
        <f t="shared" si="4"/>
        <v>0</v>
      </c>
      <c r="O17" s="31">
        <f>'Jun25'!AH21</f>
        <v>0</v>
      </c>
      <c r="P17" s="32">
        <f t="shared" si="5"/>
        <v>0</v>
      </c>
      <c r="Q17" s="31">
        <f>'Jul25'!AI21</f>
        <v>0</v>
      </c>
      <c r="R17" s="32">
        <f t="shared" si="6"/>
        <v>0</v>
      </c>
      <c r="S17" s="31">
        <f>'Aug25'!AI21</f>
        <v>0</v>
      </c>
      <c r="T17" s="32">
        <f t="shared" si="7"/>
        <v>0</v>
      </c>
      <c r="U17" s="31">
        <f>'Sep25'!AH21</f>
        <v>0</v>
      </c>
      <c r="V17" s="32">
        <f t="shared" si="8"/>
        <v>0</v>
      </c>
      <c r="W17" s="31">
        <f>'Oct25'!AI21</f>
        <v>0</v>
      </c>
      <c r="X17" s="32">
        <f t="shared" si="9"/>
        <v>0</v>
      </c>
      <c r="Y17" s="31">
        <f>'Nov25'!AH21</f>
        <v>0</v>
      </c>
      <c r="Z17" s="32">
        <f t="shared" si="10"/>
        <v>0</v>
      </c>
      <c r="AA17" s="31">
        <f>'Dec25'!AI21</f>
        <v>0</v>
      </c>
      <c r="AB17" s="33">
        <f t="shared" si="11"/>
        <v>0</v>
      </c>
      <c r="AC17" s="81">
        <f t="shared" si="13"/>
        <v>0</v>
      </c>
      <c r="AD17" s="83" t="e">
        <f t="shared" si="14"/>
        <v>#DIV/0!</v>
      </c>
      <c r="AE17" s="84">
        <f t="shared" si="12"/>
        <v>0</v>
      </c>
      <c r="AF17" s="83" t="e">
        <f t="shared" si="15"/>
        <v>#DIV/0!</v>
      </c>
      <c r="AG17" s="85" t="e">
        <f t="shared" si="16"/>
        <v>#DIV/0!</v>
      </c>
    </row>
    <row r="18" spans="1:33">
      <c r="A18">
        <v>6</v>
      </c>
      <c r="B18" s="157" t="str">
        <f>IF(ISBLANK('Jan25'!A22),"",'Jan25'!A22)</f>
        <v>EC grant no, UCD a/c no. + Project Title</v>
      </c>
      <c r="C18" t="str">
        <f>'Jan25'!B22</f>
        <v>&lt;select from list in Jan tab only&gt;</v>
      </c>
      <c r="D18" s="24" t="str">
        <f>'Jan25'!C22</f>
        <v>WP &lt;insert&gt;</v>
      </c>
      <c r="E18" s="31">
        <f>'Jan25'!AI22</f>
        <v>0</v>
      </c>
      <c r="F18" s="32">
        <f t="shared" si="0"/>
        <v>0</v>
      </c>
      <c r="G18" s="31">
        <f>'Feb25'!AF22</f>
        <v>0</v>
      </c>
      <c r="H18" s="32">
        <f t="shared" si="1"/>
        <v>0</v>
      </c>
      <c r="I18" s="31">
        <f>'Mar25'!AI22</f>
        <v>0</v>
      </c>
      <c r="J18" s="32">
        <f t="shared" si="2"/>
        <v>0</v>
      </c>
      <c r="K18" s="31">
        <f>'Apr25'!AH22</f>
        <v>0</v>
      </c>
      <c r="L18" s="32">
        <f t="shared" si="3"/>
        <v>0</v>
      </c>
      <c r="M18" s="31">
        <f>'May25'!AI22</f>
        <v>0</v>
      </c>
      <c r="N18" s="32">
        <f t="shared" si="4"/>
        <v>0</v>
      </c>
      <c r="O18" s="31">
        <f>'Jun25'!AH22</f>
        <v>0</v>
      </c>
      <c r="P18" s="32">
        <f t="shared" si="5"/>
        <v>0</v>
      </c>
      <c r="Q18" s="31">
        <f>'Jul25'!AI22</f>
        <v>0</v>
      </c>
      <c r="R18" s="32">
        <f t="shared" si="6"/>
        <v>0</v>
      </c>
      <c r="S18" s="31">
        <f>'Aug25'!AI22</f>
        <v>0</v>
      </c>
      <c r="T18" s="32">
        <f t="shared" si="7"/>
        <v>0</v>
      </c>
      <c r="U18" s="31">
        <f>'Sep25'!AH22</f>
        <v>0</v>
      </c>
      <c r="V18" s="32">
        <f t="shared" si="8"/>
        <v>0</v>
      </c>
      <c r="W18" s="31">
        <f>'Oct25'!AI22</f>
        <v>0</v>
      </c>
      <c r="X18" s="32">
        <f t="shared" si="9"/>
        <v>0</v>
      </c>
      <c r="Y18" s="31">
        <f>'Nov25'!AH22</f>
        <v>0</v>
      </c>
      <c r="Z18" s="32">
        <f t="shared" si="10"/>
        <v>0</v>
      </c>
      <c r="AA18" s="31">
        <f>'Dec25'!AI22</f>
        <v>0</v>
      </c>
      <c r="AB18" s="33">
        <f t="shared" si="11"/>
        <v>0</v>
      </c>
      <c r="AC18" s="81">
        <f t="shared" si="13"/>
        <v>0</v>
      </c>
      <c r="AD18" s="83" t="e">
        <f t="shared" si="14"/>
        <v>#DIV/0!</v>
      </c>
      <c r="AE18" s="84">
        <f t="shared" si="12"/>
        <v>0</v>
      </c>
      <c r="AF18" s="83" t="e">
        <f t="shared" si="15"/>
        <v>#DIV/0!</v>
      </c>
      <c r="AG18" s="85" t="e">
        <f t="shared" si="16"/>
        <v>#DIV/0!</v>
      </c>
    </row>
    <row r="19" spans="1:33">
      <c r="A19">
        <v>7</v>
      </c>
      <c r="B19" s="157" t="str">
        <f>IF(ISBLANK('Jan25'!A23),"",'Jan25'!A23)</f>
        <v>EC grant no, UCD a/c no. + Project Title</v>
      </c>
      <c r="C19" t="str">
        <f>'Jan25'!B23</f>
        <v>&lt;select from list in Jan tab only&gt;</v>
      </c>
      <c r="D19" s="24" t="str">
        <f>'Jan25'!C23</f>
        <v>WP &lt;insert&gt;</v>
      </c>
      <c r="E19" s="31">
        <f>'Jan25'!AI23</f>
        <v>0</v>
      </c>
      <c r="F19" s="32">
        <f t="shared" si="0"/>
        <v>0</v>
      </c>
      <c r="G19" s="31">
        <f>'Feb25'!AF23</f>
        <v>0</v>
      </c>
      <c r="H19" s="32">
        <f t="shared" si="1"/>
        <v>0</v>
      </c>
      <c r="I19" s="31">
        <f>'Mar25'!AI23</f>
        <v>0</v>
      </c>
      <c r="J19" s="32">
        <f t="shared" si="2"/>
        <v>0</v>
      </c>
      <c r="K19" s="31">
        <f>'Apr25'!AH23</f>
        <v>0</v>
      </c>
      <c r="L19" s="32">
        <f t="shared" si="3"/>
        <v>0</v>
      </c>
      <c r="M19" s="31">
        <f>'May25'!AI23</f>
        <v>0</v>
      </c>
      <c r="N19" s="32">
        <f t="shared" si="4"/>
        <v>0</v>
      </c>
      <c r="O19" s="31">
        <f>'Jun25'!AH23</f>
        <v>0</v>
      </c>
      <c r="P19" s="32">
        <f t="shared" si="5"/>
        <v>0</v>
      </c>
      <c r="Q19" s="31">
        <f>'Jul25'!AI23</f>
        <v>0</v>
      </c>
      <c r="R19" s="32">
        <f t="shared" si="6"/>
        <v>0</v>
      </c>
      <c r="S19" s="31">
        <f>'Aug25'!AI23</f>
        <v>0</v>
      </c>
      <c r="T19" s="32">
        <f t="shared" si="7"/>
        <v>0</v>
      </c>
      <c r="U19" s="31">
        <f>'Sep25'!AH23</f>
        <v>0</v>
      </c>
      <c r="V19" s="32">
        <f t="shared" si="8"/>
        <v>0</v>
      </c>
      <c r="W19" s="31">
        <f>'Oct25'!AI23</f>
        <v>0</v>
      </c>
      <c r="X19" s="32">
        <f t="shared" si="9"/>
        <v>0</v>
      </c>
      <c r="Y19" s="31">
        <f>'Nov25'!AH23</f>
        <v>0</v>
      </c>
      <c r="Z19" s="32">
        <f t="shared" si="10"/>
        <v>0</v>
      </c>
      <c r="AA19" s="31">
        <f>'Dec25'!AI23</f>
        <v>0</v>
      </c>
      <c r="AB19" s="33">
        <f t="shared" si="11"/>
        <v>0</v>
      </c>
      <c r="AC19" s="81">
        <f t="shared" si="13"/>
        <v>0</v>
      </c>
      <c r="AD19" s="83" t="e">
        <f t="shared" si="14"/>
        <v>#DIV/0!</v>
      </c>
      <c r="AE19" s="84">
        <f t="shared" si="12"/>
        <v>0</v>
      </c>
      <c r="AF19" s="83" t="e">
        <f t="shared" si="15"/>
        <v>#DIV/0!</v>
      </c>
      <c r="AG19" s="85" t="e">
        <f t="shared" si="16"/>
        <v>#DIV/0!</v>
      </c>
    </row>
    <row r="20" spans="1:33">
      <c r="A20">
        <v>8</v>
      </c>
      <c r="B20" s="157" t="str">
        <f>IF(ISBLANK('Jan25'!A24),"",'Jan25'!A24)</f>
        <v>EC grant no, UCD a/c no. + Project Title</v>
      </c>
      <c r="C20" t="str">
        <f>'Jan25'!B24</f>
        <v>&lt;select from list in Jan tab only&gt;</v>
      </c>
      <c r="D20" s="24" t="str">
        <f>'Jan25'!C24</f>
        <v>WP &lt;insert&gt;</v>
      </c>
      <c r="E20" s="31">
        <f>'Jan25'!AI24</f>
        <v>0</v>
      </c>
      <c r="F20" s="32">
        <f t="shared" si="0"/>
        <v>0</v>
      </c>
      <c r="G20" s="31">
        <f>'Feb25'!AF24</f>
        <v>0</v>
      </c>
      <c r="H20" s="32">
        <f t="shared" si="1"/>
        <v>0</v>
      </c>
      <c r="I20" s="31">
        <f>'Mar25'!AI24</f>
        <v>0</v>
      </c>
      <c r="J20" s="32">
        <f t="shared" si="2"/>
        <v>0</v>
      </c>
      <c r="K20" s="31">
        <f>'Apr25'!AH24</f>
        <v>0</v>
      </c>
      <c r="L20" s="32">
        <f t="shared" si="3"/>
        <v>0</v>
      </c>
      <c r="M20" s="31">
        <f>'May25'!AI24</f>
        <v>0</v>
      </c>
      <c r="N20" s="32">
        <f t="shared" si="4"/>
        <v>0</v>
      </c>
      <c r="O20" s="31">
        <f>'Jun25'!AH24</f>
        <v>0</v>
      </c>
      <c r="P20" s="32">
        <f t="shared" si="5"/>
        <v>0</v>
      </c>
      <c r="Q20" s="31">
        <f>'Jul25'!AI24</f>
        <v>0</v>
      </c>
      <c r="R20" s="32">
        <f t="shared" si="6"/>
        <v>0</v>
      </c>
      <c r="S20" s="31">
        <f>'Aug25'!AI24</f>
        <v>0</v>
      </c>
      <c r="T20" s="32">
        <f t="shared" si="7"/>
        <v>0</v>
      </c>
      <c r="U20" s="31">
        <f>'Sep25'!AH24</f>
        <v>0</v>
      </c>
      <c r="V20" s="32">
        <f t="shared" si="8"/>
        <v>0</v>
      </c>
      <c r="W20" s="31">
        <f>'Oct25'!AI24</f>
        <v>0</v>
      </c>
      <c r="X20" s="32">
        <f t="shared" si="9"/>
        <v>0</v>
      </c>
      <c r="Y20" s="31">
        <f>'Nov25'!AH24</f>
        <v>0</v>
      </c>
      <c r="Z20" s="32">
        <f t="shared" si="10"/>
        <v>0</v>
      </c>
      <c r="AA20" s="31">
        <f>'Dec25'!AI24</f>
        <v>0</v>
      </c>
      <c r="AB20" s="33">
        <f t="shared" si="11"/>
        <v>0</v>
      </c>
      <c r="AC20" s="81">
        <f t="shared" si="13"/>
        <v>0</v>
      </c>
      <c r="AD20" s="83" t="e">
        <f t="shared" si="14"/>
        <v>#DIV/0!</v>
      </c>
      <c r="AE20" s="84">
        <f t="shared" si="12"/>
        <v>0</v>
      </c>
      <c r="AF20" s="83" t="e">
        <f t="shared" si="15"/>
        <v>#DIV/0!</v>
      </c>
      <c r="AG20" s="85" t="e">
        <f t="shared" si="16"/>
        <v>#DIV/0!</v>
      </c>
    </row>
    <row r="21" spans="1:33">
      <c r="A21">
        <v>9</v>
      </c>
      <c r="B21" s="157" t="str">
        <f>IF(ISBLANK('Jan25'!A25),"",'Jan25'!A25)</f>
        <v>EC grant no, UCD a/c no. + Project Title</v>
      </c>
      <c r="C21" t="str">
        <f>'Jan25'!B25</f>
        <v>&lt;select from list in Jan tab only&gt;</v>
      </c>
      <c r="D21" s="24" t="str">
        <f>'Jan25'!C25</f>
        <v>WP &lt;insert&gt;</v>
      </c>
      <c r="E21" s="31">
        <f>'Jan25'!AI25</f>
        <v>0</v>
      </c>
      <c r="F21" s="32">
        <f t="shared" si="0"/>
        <v>0</v>
      </c>
      <c r="G21" s="31">
        <f>'Feb25'!AF25</f>
        <v>0</v>
      </c>
      <c r="H21" s="32">
        <f t="shared" si="1"/>
        <v>0</v>
      </c>
      <c r="I21" s="31">
        <f>'Mar25'!AI25</f>
        <v>0</v>
      </c>
      <c r="J21" s="32">
        <f t="shared" si="2"/>
        <v>0</v>
      </c>
      <c r="K21" s="31">
        <f>'Apr25'!AH25</f>
        <v>0</v>
      </c>
      <c r="L21" s="32">
        <f t="shared" si="3"/>
        <v>0</v>
      </c>
      <c r="M21" s="31">
        <f>'May25'!AI25</f>
        <v>0</v>
      </c>
      <c r="N21" s="32">
        <f t="shared" si="4"/>
        <v>0</v>
      </c>
      <c r="O21" s="31">
        <f>'Jun25'!AH25</f>
        <v>0</v>
      </c>
      <c r="P21" s="32">
        <f t="shared" si="5"/>
        <v>0</v>
      </c>
      <c r="Q21" s="31">
        <f>'Jul25'!AI25</f>
        <v>0</v>
      </c>
      <c r="R21" s="32">
        <f t="shared" si="6"/>
        <v>0</v>
      </c>
      <c r="S21" s="31">
        <f>'Aug25'!AI25</f>
        <v>0</v>
      </c>
      <c r="T21" s="32">
        <f t="shared" si="7"/>
        <v>0</v>
      </c>
      <c r="U21" s="31">
        <f>'Sep25'!AH25</f>
        <v>0</v>
      </c>
      <c r="V21" s="32">
        <f t="shared" si="8"/>
        <v>0</v>
      </c>
      <c r="W21" s="31">
        <f>'Oct25'!AI25</f>
        <v>0</v>
      </c>
      <c r="X21" s="32">
        <f t="shared" si="9"/>
        <v>0</v>
      </c>
      <c r="Y21" s="31">
        <f>'Nov25'!AH25</f>
        <v>0</v>
      </c>
      <c r="Z21" s="32">
        <f t="shared" si="10"/>
        <v>0</v>
      </c>
      <c r="AA21" s="31">
        <f>'Dec25'!AI25</f>
        <v>0</v>
      </c>
      <c r="AB21" s="33">
        <f t="shared" si="11"/>
        <v>0</v>
      </c>
      <c r="AC21" s="81">
        <f t="shared" si="13"/>
        <v>0</v>
      </c>
      <c r="AD21" s="83" t="e">
        <f t="shared" si="14"/>
        <v>#DIV/0!</v>
      </c>
      <c r="AE21" s="84">
        <f t="shared" si="12"/>
        <v>0</v>
      </c>
      <c r="AF21" s="83" t="e">
        <f t="shared" si="15"/>
        <v>#DIV/0!</v>
      </c>
      <c r="AG21" s="85" t="e">
        <f t="shared" si="16"/>
        <v>#DIV/0!</v>
      </c>
    </row>
    <row r="22" spans="1:33">
      <c r="A22">
        <v>10</v>
      </c>
      <c r="B22" s="157" t="str">
        <f>IF(ISBLANK('Jan25'!A26),"",'Jan25'!A26)</f>
        <v>EC grant no, UCD a/c no. + Project Title</v>
      </c>
      <c r="C22" t="str">
        <f>'Jan25'!B26</f>
        <v>&lt;select from list in Jan tab only&gt;</v>
      </c>
      <c r="D22" s="24" t="str">
        <f>'Jan25'!C26</f>
        <v>WP &lt;insert&gt;</v>
      </c>
      <c r="E22" s="31">
        <f>'Jan25'!AI26</f>
        <v>0</v>
      </c>
      <c r="F22" s="32">
        <f t="shared" si="0"/>
        <v>0</v>
      </c>
      <c r="G22" s="31">
        <f>'Feb25'!AF26</f>
        <v>0</v>
      </c>
      <c r="H22" s="32">
        <f t="shared" si="1"/>
        <v>0</v>
      </c>
      <c r="I22" s="31">
        <f>'Mar25'!AI26</f>
        <v>0</v>
      </c>
      <c r="J22" s="32">
        <f t="shared" si="2"/>
        <v>0</v>
      </c>
      <c r="K22" s="31">
        <f>'Apr25'!AH26</f>
        <v>0</v>
      </c>
      <c r="L22" s="32">
        <f t="shared" si="3"/>
        <v>0</v>
      </c>
      <c r="M22" s="31">
        <f>'May25'!AI26</f>
        <v>0</v>
      </c>
      <c r="N22" s="32">
        <f t="shared" si="4"/>
        <v>0</v>
      </c>
      <c r="O22" s="31">
        <f>'Jun25'!AH26</f>
        <v>0</v>
      </c>
      <c r="P22" s="32">
        <f t="shared" si="5"/>
        <v>0</v>
      </c>
      <c r="Q22" s="31">
        <f>'Jul25'!AI26</f>
        <v>0</v>
      </c>
      <c r="R22" s="32">
        <f t="shared" si="6"/>
        <v>0</v>
      </c>
      <c r="S22" s="31">
        <f>'Aug25'!AI26</f>
        <v>0</v>
      </c>
      <c r="T22" s="32">
        <f t="shared" si="7"/>
        <v>0</v>
      </c>
      <c r="U22" s="31">
        <f>'Sep25'!AH26</f>
        <v>0</v>
      </c>
      <c r="V22" s="32">
        <f t="shared" si="8"/>
        <v>0</v>
      </c>
      <c r="W22" s="31">
        <f>'Oct25'!AI26</f>
        <v>0</v>
      </c>
      <c r="X22" s="32">
        <f t="shared" si="9"/>
        <v>0</v>
      </c>
      <c r="Y22" s="31">
        <f>'Nov25'!AH26</f>
        <v>0</v>
      </c>
      <c r="Z22" s="32">
        <f t="shared" si="10"/>
        <v>0</v>
      </c>
      <c r="AA22" s="31">
        <f>'Dec25'!AI26</f>
        <v>0</v>
      </c>
      <c r="AB22" s="33">
        <f t="shared" si="11"/>
        <v>0</v>
      </c>
      <c r="AC22" s="81">
        <f t="shared" si="13"/>
        <v>0</v>
      </c>
      <c r="AD22" s="83" t="e">
        <f t="shared" si="14"/>
        <v>#DIV/0!</v>
      </c>
      <c r="AE22" s="84">
        <f t="shared" si="12"/>
        <v>0</v>
      </c>
      <c r="AF22" s="83" t="e">
        <f t="shared" si="15"/>
        <v>#DIV/0!</v>
      </c>
      <c r="AG22" s="85" t="e">
        <f t="shared" si="16"/>
        <v>#DIV/0!</v>
      </c>
    </row>
    <row r="23" spans="1:33">
      <c r="A23">
        <v>11</v>
      </c>
      <c r="B23" s="157" t="str">
        <f>IF(ISBLANK('Jan25'!A27),"",'Jan25'!A27)</f>
        <v>EC grant no, UCD a/c no. + Project Title</v>
      </c>
      <c r="C23" t="str">
        <f>'Jan25'!B27</f>
        <v>&lt;select from list in Jan tab only&gt;</v>
      </c>
      <c r="D23" s="24" t="str">
        <f>'Jan25'!C27</f>
        <v>WP &lt;insert&gt;</v>
      </c>
      <c r="E23" s="31">
        <f>'Jan25'!AI27</f>
        <v>0</v>
      </c>
      <c r="F23" s="32">
        <f t="shared" si="0"/>
        <v>0</v>
      </c>
      <c r="G23" s="31">
        <f>'Feb25'!AF27</f>
        <v>0</v>
      </c>
      <c r="H23" s="32">
        <f t="shared" si="1"/>
        <v>0</v>
      </c>
      <c r="I23" s="31">
        <f>'Mar25'!AI27</f>
        <v>0</v>
      </c>
      <c r="J23" s="32">
        <f t="shared" si="2"/>
        <v>0</v>
      </c>
      <c r="K23" s="31">
        <f>'Apr25'!AH27</f>
        <v>0</v>
      </c>
      <c r="L23" s="32">
        <f t="shared" si="3"/>
        <v>0</v>
      </c>
      <c r="M23" s="31">
        <f>'May25'!AI27</f>
        <v>0</v>
      </c>
      <c r="N23" s="32">
        <f t="shared" si="4"/>
        <v>0</v>
      </c>
      <c r="O23" s="31">
        <f>'Jun25'!AH27</f>
        <v>0</v>
      </c>
      <c r="P23" s="32">
        <f t="shared" si="5"/>
        <v>0</v>
      </c>
      <c r="Q23" s="31">
        <f>'Jul25'!AI27</f>
        <v>0</v>
      </c>
      <c r="R23" s="32">
        <f t="shared" si="6"/>
        <v>0</v>
      </c>
      <c r="S23" s="31">
        <f>'Aug25'!AI27</f>
        <v>0</v>
      </c>
      <c r="T23" s="32">
        <f t="shared" si="7"/>
        <v>0</v>
      </c>
      <c r="U23" s="31">
        <f>'Sep25'!AH27</f>
        <v>0</v>
      </c>
      <c r="V23" s="32">
        <f t="shared" si="8"/>
        <v>0</v>
      </c>
      <c r="W23" s="31">
        <f>'Oct25'!AI27</f>
        <v>0</v>
      </c>
      <c r="X23" s="32">
        <f t="shared" si="9"/>
        <v>0</v>
      </c>
      <c r="Y23" s="31">
        <f>'Nov25'!AH27</f>
        <v>0</v>
      </c>
      <c r="Z23" s="32">
        <f t="shared" si="10"/>
        <v>0</v>
      </c>
      <c r="AA23" s="31">
        <f>'Dec25'!AI27</f>
        <v>0</v>
      </c>
      <c r="AB23" s="33">
        <f t="shared" si="11"/>
        <v>0</v>
      </c>
      <c r="AC23" s="81">
        <f t="shared" si="13"/>
        <v>0</v>
      </c>
      <c r="AD23" s="83" t="e">
        <f t="shared" si="14"/>
        <v>#DIV/0!</v>
      </c>
      <c r="AE23" s="84">
        <f t="shared" si="12"/>
        <v>0</v>
      </c>
      <c r="AF23" s="83" t="e">
        <f t="shared" si="15"/>
        <v>#DIV/0!</v>
      </c>
      <c r="AG23" s="85" t="e">
        <f t="shared" si="16"/>
        <v>#DIV/0!</v>
      </c>
    </row>
    <row r="24" spans="1:33">
      <c r="A24">
        <v>12</v>
      </c>
      <c r="B24" s="157" t="str">
        <f>IF(ISBLANK('Jan25'!A28),"",'Jan25'!A28)</f>
        <v>EC grant no, UCD a/c no. + Project Title</v>
      </c>
      <c r="C24" t="str">
        <f>'Jan25'!B28</f>
        <v>&lt;select from list in Jan tab only&gt;</v>
      </c>
      <c r="D24" s="24" t="str">
        <f>'Jan25'!C28</f>
        <v>WP &lt;insert&gt;</v>
      </c>
      <c r="E24" s="31">
        <f>'Jan25'!AI28</f>
        <v>0</v>
      </c>
      <c r="F24" s="32">
        <f t="shared" si="0"/>
        <v>0</v>
      </c>
      <c r="G24" s="31">
        <f>'Feb25'!AF28</f>
        <v>0</v>
      </c>
      <c r="H24" s="32">
        <f t="shared" si="1"/>
        <v>0</v>
      </c>
      <c r="I24" s="31">
        <f>'Mar25'!AI28</f>
        <v>0</v>
      </c>
      <c r="J24" s="32">
        <f t="shared" si="2"/>
        <v>0</v>
      </c>
      <c r="K24" s="31">
        <f>'Apr25'!AH28</f>
        <v>0</v>
      </c>
      <c r="L24" s="32">
        <f t="shared" si="3"/>
        <v>0</v>
      </c>
      <c r="M24" s="31">
        <f>'May25'!AI28</f>
        <v>0</v>
      </c>
      <c r="N24" s="32">
        <f t="shared" si="4"/>
        <v>0</v>
      </c>
      <c r="O24" s="31">
        <f>'Jun25'!AH28</f>
        <v>0</v>
      </c>
      <c r="P24" s="32">
        <f t="shared" si="5"/>
        <v>0</v>
      </c>
      <c r="Q24" s="31">
        <f>'Jul25'!AI28</f>
        <v>0</v>
      </c>
      <c r="R24" s="32">
        <f t="shared" si="6"/>
        <v>0</v>
      </c>
      <c r="S24" s="31">
        <f>'Aug25'!AI28</f>
        <v>0</v>
      </c>
      <c r="T24" s="32">
        <f t="shared" si="7"/>
        <v>0</v>
      </c>
      <c r="U24" s="31">
        <f>'Sep25'!AH28</f>
        <v>0</v>
      </c>
      <c r="V24" s="32">
        <f t="shared" si="8"/>
        <v>0</v>
      </c>
      <c r="W24" s="31">
        <f>'Oct25'!AI28</f>
        <v>0</v>
      </c>
      <c r="X24" s="32">
        <f t="shared" si="9"/>
        <v>0</v>
      </c>
      <c r="Y24" s="31">
        <f>'Nov25'!AH28</f>
        <v>0</v>
      </c>
      <c r="Z24" s="32">
        <f t="shared" si="10"/>
        <v>0</v>
      </c>
      <c r="AA24" s="31">
        <f>'Dec25'!AI28</f>
        <v>0</v>
      </c>
      <c r="AB24" s="33">
        <f t="shared" si="11"/>
        <v>0</v>
      </c>
      <c r="AC24" s="81">
        <f t="shared" si="13"/>
        <v>0</v>
      </c>
      <c r="AD24" s="83" t="e">
        <f t="shared" si="14"/>
        <v>#DIV/0!</v>
      </c>
      <c r="AE24" s="84">
        <f t="shared" si="12"/>
        <v>0</v>
      </c>
      <c r="AF24" s="83" t="e">
        <f t="shared" si="15"/>
        <v>#DIV/0!</v>
      </c>
      <c r="AG24" s="85" t="e">
        <f t="shared" si="16"/>
        <v>#DIV/0!</v>
      </c>
    </row>
    <row r="25" spans="1:33">
      <c r="A25">
        <v>13</v>
      </c>
      <c r="B25" s="157" t="str">
        <f>IF(ISBLANK('Jan25'!A29),"",'Jan25'!A29)</f>
        <v>EC grant no, UCD a/c no. + Project Title</v>
      </c>
      <c r="C25" t="str">
        <f>'Jan25'!B29</f>
        <v>&lt;select from list in Jan tab only&gt;</v>
      </c>
      <c r="D25" s="24" t="str">
        <f>'Jan25'!C29</f>
        <v>WP &lt;insert&gt;</v>
      </c>
      <c r="E25" s="31">
        <f>'Jan25'!AI29</f>
        <v>0</v>
      </c>
      <c r="F25" s="32">
        <f t="shared" si="0"/>
        <v>0</v>
      </c>
      <c r="G25" s="31">
        <f>'Feb25'!AF29</f>
        <v>0</v>
      </c>
      <c r="H25" s="32">
        <f t="shared" si="1"/>
        <v>0</v>
      </c>
      <c r="I25" s="31">
        <f>'Mar25'!AI29</f>
        <v>0</v>
      </c>
      <c r="J25" s="32">
        <f t="shared" si="2"/>
        <v>0</v>
      </c>
      <c r="K25" s="31">
        <f>'Apr25'!AH29</f>
        <v>0</v>
      </c>
      <c r="L25" s="32">
        <f t="shared" si="3"/>
        <v>0</v>
      </c>
      <c r="M25" s="31">
        <f>'May25'!AI29</f>
        <v>0</v>
      </c>
      <c r="N25" s="32">
        <f t="shared" si="4"/>
        <v>0</v>
      </c>
      <c r="O25" s="31">
        <f>'Jun25'!AH29</f>
        <v>0</v>
      </c>
      <c r="P25" s="32">
        <f t="shared" si="5"/>
        <v>0</v>
      </c>
      <c r="Q25" s="31">
        <f>'Jul25'!AI29</f>
        <v>0</v>
      </c>
      <c r="R25" s="32">
        <f t="shared" si="6"/>
        <v>0</v>
      </c>
      <c r="S25" s="31">
        <f>'Aug25'!AI29</f>
        <v>0</v>
      </c>
      <c r="T25" s="32">
        <f t="shared" si="7"/>
        <v>0</v>
      </c>
      <c r="U25" s="31">
        <f>'Sep25'!AH29</f>
        <v>0</v>
      </c>
      <c r="V25" s="32">
        <f t="shared" si="8"/>
        <v>0</v>
      </c>
      <c r="W25" s="31">
        <f>'Oct25'!AI29</f>
        <v>0</v>
      </c>
      <c r="X25" s="32">
        <f t="shared" si="9"/>
        <v>0</v>
      </c>
      <c r="Y25" s="31">
        <f>'Nov25'!AH29</f>
        <v>0</v>
      </c>
      <c r="Z25" s="32">
        <f t="shared" si="10"/>
        <v>0</v>
      </c>
      <c r="AA25" s="31">
        <f>'Dec25'!AI29</f>
        <v>0</v>
      </c>
      <c r="AB25" s="33">
        <f t="shared" si="11"/>
        <v>0</v>
      </c>
      <c r="AC25" s="81">
        <f t="shared" si="13"/>
        <v>0</v>
      </c>
      <c r="AD25" s="83" t="e">
        <f t="shared" si="14"/>
        <v>#DIV/0!</v>
      </c>
      <c r="AE25" s="84">
        <f t="shared" si="12"/>
        <v>0</v>
      </c>
      <c r="AF25" s="83" t="e">
        <f t="shared" si="15"/>
        <v>#DIV/0!</v>
      </c>
      <c r="AG25" s="85" t="e">
        <f t="shared" si="16"/>
        <v>#DIV/0!</v>
      </c>
    </row>
    <row r="26" spans="1:33">
      <c r="A26">
        <v>14</v>
      </c>
      <c r="B26" s="157" t="str">
        <f>IF(ISBLANK('Jan25'!A30),"",'Jan25'!A30)</f>
        <v>EC grant no, UCD a/c no. + Project Title</v>
      </c>
      <c r="C26" t="str">
        <f>'Jan25'!B30</f>
        <v>&lt;select from list in Jan tab only&gt;</v>
      </c>
      <c r="D26" s="24" t="str">
        <f>'Jan25'!C30</f>
        <v>WP &lt;insert&gt;</v>
      </c>
      <c r="E26" s="31">
        <f>'Jan25'!AI30</f>
        <v>0</v>
      </c>
      <c r="F26" s="32">
        <f t="shared" si="0"/>
        <v>0</v>
      </c>
      <c r="G26" s="31">
        <f>'Feb25'!AF30</f>
        <v>0</v>
      </c>
      <c r="H26" s="32">
        <f t="shared" si="1"/>
        <v>0</v>
      </c>
      <c r="I26" s="31">
        <f>'Mar25'!AI30</f>
        <v>0</v>
      </c>
      <c r="J26" s="32">
        <f t="shared" si="2"/>
        <v>0</v>
      </c>
      <c r="K26" s="31">
        <f>'Apr25'!AH30</f>
        <v>0</v>
      </c>
      <c r="L26" s="32">
        <f t="shared" si="3"/>
        <v>0</v>
      </c>
      <c r="M26" s="31">
        <f>'May25'!AI30</f>
        <v>0</v>
      </c>
      <c r="N26" s="32">
        <f t="shared" si="4"/>
        <v>0</v>
      </c>
      <c r="O26" s="31">
        <f>'Jun25'!AH30</f>
        <v>0</v>
      </c>
      <c r="P26" s="32">
        <f t="shared" si="5"/>
        <v>0</v>
      </c>
      <c r="Q26" s="31">
        <f>'Jul25'!AI30</f>
        <v>0</v>
      </c>
      <c r="R26" s="32">
        <f t="shared" si="6"/>
        <v>0</v>
      </c>
      <c r="S26" s="31">
        <f>'Aug25'!AI30</f>
        <v>0</v>
      </c>
      <c r="T26" s="32">
        <f t="shared" si="7"/>
        <v>0</v>
      </c>
      <c r="U26" s="31">
        <f>'Sep25'!AH30</f>
        <v>0</v>
      </c>
      <c r="V26" s="32">
        <f t="shared" si="8"/>
        <v>0</v>
      </c>
      <c r="W26" s="31">
        <f>'Oct25'!AI30</f>
        <v>0</v>
      </c>
      <c r="X26" s="32">
        <f t="shared" si="9"/>
        <v>0</v>
      </c>
      <c r="Y26" s="31">
        <f>'Nov25'!AH30</f>
        <v>0</v>
      </c>
      <c r="Z26" s="32">
        <f t="shared" si="10"/>
        <v>0</v>
      </c>
      <c r="AA26" s="31">
        <f>'Dec25'!AI30</f>
        <v>0</v>
      </c>
      <c r="AB26" s="33">
        <f t="shared" si="11"/>
        <v>0</v>
      </c>
      <c r="AC26" s="81">
        <f t="shared" si="13"/>
        <v>0</v>
      </c>
      <c r="AD26" s="83" t="e">
        <f t="shared" si="14"/>
        <v>#DIV/0!</v>
      </c>
      <c r="AE26" s="84">
        <f t="shared" si="12"/>
        <v>0</v>
      </c>
      <c r="AF26" s="83" t="e">
        <f t="shared" si="15"/>
        <v>#DIV/0!</v>
      </c>
      <c r="AG26" s="85" t="e">
        <f t="shared" si="16"/>
        <v>#DIV/0!</v>
      </c>
    </row>
    <row r="27" spans="1:33">
      <c r="A27">
        <v>15</v>
      </c>
      <c r="B27" s="157" t="str">
        <f>IF(ISBLANK('Jan25'!A31),"",'Jan25'!A31)</f>
        <v>EC grant no, UCD a/c no. + Project Title</v>
      </c>
      <c r="C27" t="str">
        <f>'Jan25'!B31</f>
        <v>&lt;select from list in Jan tab only&gt;</v>
      </c>
      <c r="D27" s="24" t="str">
        <f>'Jan25'!C31</f>
        <v>WP &lt;insert&gt;</v>
      </c>
      <c r="E27" s="31">
        <f>'Jan25'!AI31</f>
        <v>0</v>
      </c>
      <c r="F27" s="32">
        <f t="shared" si="0"/>
        <v>0</v>
      </c>
      <c r="G27" s="31">
        <f>'Feb25'!AF31</f>
        <v>0</v>
      </c>
      <c r="H27" s="32">
        <f t="shared" si="1"/>
        <v>0</v>
      </c>
      <c r="I27" s="31">
        <f>'Mar25'!AI31</f>
        <v>0</v>
      </c>
      <c r="J27" s="32">
        <f t="shared" si="2"/>
        <v>0</v>
      </c>
      <c r="K27" s="31">
        <f>'Apr25'!AH31</f>
        <v>0</v>
      </c>
      <c r="L27" s="32">
        <f t="shared" si="3"/>
        <v>0</v>
      </c>
      <c r="M27" s="31">
        <f>'May25'!AI31</f>
        <v>0</v>
      </c>
      <c r="N27" s="32">
        <f t="shared" si="4"/>
        <v>0</v>
      </c>
      <c r="O27" s="31">
        <f>'Jun25'!AH31</f>
        <v>0</v>
      </c>
      <c r="P27" s="32">
        <f t="shared" si="5"/>
        <v>0</v>
      </c>
      <c r="Q27" s="31">
        <f>'Jul25'!AI31</f>
        <v>0</v>
      </c>
      <c r="R27" s="32">
        <f t="shared" si="6"/>
        <v>0</v>
      </c>
      <c r="S27" s="31">
        <f>'Aug25'!AI31</f>
        <v>0</v>
      </c>
      <c r="T27" s="32">
        <f t="shared" si="7"/>
        <v>0</v>
      </c>
      <c r="U27" s="31">
        <f>'Sep25'!AH31</f>
        <v>0</v>
      </c>
      <c r="V27" s="32">
        <f t="shared" si="8"/>
        <v>0</v>
      </c>
      <c r="W27" s="31">
        <f>'Oct25'!AI31</f>
        <v>0</v>
      </c>
      <c r="X27" s="32">
        <f t="shared" si="9"/>
        <v>0</v>
      </c>
      <c r="Y27" s="31">
        <f>'Nov25'!AH31</f>
        <v>0</v>
      </c>
      <c r="Z27" s="32">
        <f t="shared" si="10"/>
        <v>0</v>
      </c>
      <c r="AA27" s="31">
        <f>'Dec25'!AI31</f>
        <v>0</v>
      </c>
      <c r="AB27" s="33">
        <f t="shared" si="11"/>
        <v>0</v>
      </c>
      <c r="AC27" s="81">
        <f t="shared" si="13"/>
        <v>0</v>
      </c>
      <c r="AD27" s="83" t="e">
        <f t="shared" si="14"/>
        <v>#DIV/0!</v>
      </c>
      <c r="AE27" s="84">
        <f t="shared" si="12"/>
        <v>0</v>
      </c>
      <c r="AF27" s="83" t="e">
        <f t="shared" si="15"/>
        <v>#DIV/0!</v>
      </c>
      <c r="AG27" s="85" t="e">
        <f t="shared" si="16"/>
        <v>#DIV/0!</v>
      </c>
    </row>
    <row r="28" spans="1:33">
      <c r="B28" s="24"/>
      <c r="C28" s="24"/>
      <c r="E28" s="31"/>
      <c r="F28" s="32"/>
      <c r="G28" s="31"/>
      <c r="H28" s="32"/>
      <c r="I28" s="31"/>
      <c r="J28" s="32"/>
      <c r="K28" s="31"/>
      <c r="L28" s="32"/>
      <c r="M28" s="31"/>
      <c r="N28" s="32"/>
      <c r="O28" s="31"/>
      <c r="P28" s="32"/>
      <c r="Q28" s="31"/>
      <c r="R28" s="32"/>
      <c r="S28" s="31"/>
      <c r="T28" s="32"/>
      <c r="U28" s="31"/>
      <c r="V28" s="32"/>
      <c r="W28" s="31"/>
      <c r="X28" s="32"/>
      <c r="Y28" s="31"/>
      <c r="Z28" s="32"/>
      <c r="AA28" s="31"/>
      <c r="AB28" s="33"/>
      <c r="AC28" s="81"/>
      <c r="AD28" s="83"/>
      <c r="AE28" s="84"/>
      <c r="AF28" s="83"/>
      <c r="AG28" s="85"/>
    </row>
    <row r="29" spans="1:33">
      <c r="B29" s="37" t="s">
        <v>17</v>
      </c>
      <c r="C29" s="38"/>
      <c r="D29" s="38"/>
      <c r="E29" s="31"/>
      <c r="F29" s="32"/>
      <c r="G29" s="31"/>
      <c r="H29" s="32"/>
      <c r="I29" s="31"/>
      <c r="J29" s="32"/>
      <c r="K29" s="31"/>
      <c r="L29" s="32"/>
      <c r="M29" s="31"/>
      <c r="N29" s="32"/>
      <c r="O29" s="31"/>
      <c r="P29" s="32"/>
      <c r="Q29" s="31"/>
      <c r="R29" s="32"/>
      <c r="S29" s="31"/>
      <c r="T29" s="32"/>
      <c r="U29" s="31"/>
      <c r="V29" s="32"/>
      <c r="W29" s="31"/>
      <c r="X29" s="32"/>
      <c r="Y29" s="31"/>
      <c r="Z29" s="32"/>
      <c r="AA29" s="31"/>
      <c r="AB29" s="33"/>
      <c r="AC29" s="81"/>
      <c r="AD29" s="83"/>
      <c r="AE29" s="84"/>
      <c r="AF29" s="83"/>
      <c r="AG29" s="85"/>
    </row>
    <row r="30" spans="1:33">
      <c r="B30" s="24"/>
      <c r="E30" s="31"/>
      <c r="F30" s="32"/>
      <c r="G30" s="31"/>
      <c r="H30" s="32"/>
      <c r="I30" s="31"/>
      <c r="J30" s="32"/>
      <c r="K30" s="31"/>
      <c r="L30" s="32"/>
      <c r="M30" s="31"/>
      <c r="N30" s="32"/>
      <c r="O30" s="31"/>
      <c r="P30" s="32"/>
      <c r="Q30" s="31"/>
      <c r="R30" s="32"/>
      <c r="S30" s="31"/>
      <c r="T30" s="32"/>
      <c r="U30" s="31"/>
      <c r="V30" s="32"/>
      <c r="W30" s="31"/>
      <c r="X30" s="32"/>
      <c r="Y30" s="31"/>
      <c r="Z30" s="32"/>
      <c r="AA30" s="31"/>
      <c r="AB30" s="33"/>
      <c r="AC30" s="81"/>
      <c r="AD30" s="83"/>
      <c r="AE30" s="84"/>
      <c r="AF30" s="83"/>
      <c r="AG30" s="85"/>
    </row>
    <row r="31" spans="1:33">
      <c r="B31" s="157" t="str">
        <f>IF(ISBLANK('Jan25'!A34),"",'Jan25'!A34)</f>
        <v>Non EU/Other Activities</v>
      </c>
      <c r="C31" s="157" t="str">
        <f>'Jan25'!B34</f>
        <v>&lt;input in Jan tab only&gt;</v>
      </c>
      <c r="D31" s="157" t="str">
        <f>'Jan25'!C34</f>
        <v>WP &lt;insert&gt;</v>
      </c>
      <c r="E31" s="31">
        <f>'Jan25'!AI34</f>
        <v>0</v>
      </c>
      <c r="F31" s="32">
        <f t="shared" ref="F31:F36" si="17">E31*E$49</f>
        <v>0</v>
      </c>
      <c r="G31" s="31">
        <f>'Feb25'!AF34</f>
        <v>0</v>
      </c>
      <c r="H31" s="32">
        <f t="shared" ref="H31:H36" si="18">G31*G$49</f>
        <v>0</v>
      </c>
      <c r="I31" s="31">
        <f>'Mar25'!AI34</f>
        <v>0</v>
      </c>
      <c r="J31" s="32">
        <f>I31*I$49</f>
        <v>0</v>
      </c>
      <c r="K31" s="31">
        <f>'Apr25'!AH34</f>
        <v>0</v>
      </c>
      <c r="L31" s="32">
        <f t="shared" ref="L31:L36" si="19">K31*K$49</f>
        <v>0</v>
      </c>
      <c r="M31" s="31">
        <f>'May25'!AI34</f>
        <v>0</v>
      </c>
      <c r="N31" s="32">
        <f t="shared" ref="N31:N36" si="20">M31*M$49</f>
        <v>0</v>
      </c>
      <c r="O31" s="31">
        <f>'Jun25'!AH34</f>
        <v>0</v>
      </c>
      <c r="P31" s="32">
        <f t="shared" ref="P31:P36" si="21">O31*O$49</f>
        <v>0</v>
      </c>
      <c r="Q31" s="31">
        <f>'Jul25'!AI34</f>
        <v>0</v>
      </c>
      <c r="R31" s="32">
        <f t="shared" ref="R31:R35" si="22">Q31*Q$49</f>
        <v>0</v>
      </c>
      <c r="S31" s="31">
        <f>'Aug25'!AI34</f>
        <v>0</v>
      </c>
      <c r="T31" s="32">
        <f t="shared" ref="T31:T35" si="23">S31*S$49</f>
        <v>0</v>
      </c>
      <c r="U31" s="31">
        <f>'Sep25'!AH34</f>
        <v>0</v>
      </c>
      <c r="V31" s="32">
        <f t="shared" ref="V31:V35" si="24">U31*U$49</f>
        <v>0</v>
      </c>
      <c r="W31" s="31">
        <f>'Oct25'!AI34</f>
        <v>0</v>
      </c>
      <c r="X31" s="32">
        <f t="shared" ref="X31:X35" si="25">W31*W$49</f>
        <v>0</v>
      </c>
      <c r="Y31" s="31">
        <f>'Nov25'!AH34</f>
        <v>0</v>
      </c>
      <c r="Z31" s="32">
        <f t="shared" ref="Z31:Z35" si="26">Y31*Y$49</f>
        <v>0</v>
      </c>
      <c r="AA31" s="31">
        <f>'Dec25'!AI34</f>
        <v>0</v>
      </c>
      <c r="AB31" s="33">
        <f t="shared" ref="AB31:AB35" si="27">AA31*AA$49</f>
        <v>0</v>
      </c>
      <c r="AC31" s="81">
        <f t="shared" ref="AC31:AC36" si="28">E31+G31+I31+K31+M31+O31+Q31+S31+U31+W31+Y31+AA31</f>
        <v>0</v>
      </c>
      <c r="AD31" s="83" t="e">
        <f t="shared" ref="AD31:AD36" si="29">AC31/$AC$38</f>
        <v>#DIV/0!</v>
      </c>
      <c r="AE31" s="84">
        <f t="shared" ref="AE31:AE36" si="30">F31+H31+J31+L31+N31+P31+R31+T31+V31+X31+Z31+AB31</f>
        <v>0</v>
      </c>
      <c r="AF31" s="83" t="e">
        <f t="shared" ref="AF31:AF36" si="31">AE31/$AE$38</f>
        <v>#DIV/0!</v>
      </c>
      <c r="AG31" s="85" t="e">
        <f t="shared" ref="AG31:AG36" si="32">AC31/$AG$6</f>
        <v>#DIV/0!</v>
      </c>
    </row>
    <row r="32" spans="1:33">
      <c r="B32" s="157" t="str">
        <f>IF(ISBLANK('Jan25'!A35),"",'Jan25'!A35)</f>
        <v>Non EU/Other Activities</v>
      </c>
      <c r="C32" s="157" t="str">
        <f>'Jan25'!B35</f>
        <v>&lt;input in Jan tab only&gt;</v>
      </c>
      <c r="D32" s="157" t="str">
        <f>'Jan25'!C35</f>
        <v>WP &lt;insert&gt;</v>
      </c>
      <c r="E32" s="31">
        <f>'Jan25'!AI35</f>
        <v>0</v>
      </c>
      <c r="F32" s="32">
        <f t="shared" si="17"/>
        <v>0</v>
      </c>
      <c r="G32" s="31">
        <f>'Feb25'!AF35</f>
        <v>0</v>
      </c>
      <c r="H32" s="32">
        <f t="shared" si="18"/>
        <v>0</v>
      </c>
      <c r="I32" s="31">
        <f>'Mar25'!AI35</f>
        <v>0</v>
      </c>
      <c r="J32" s="32">
        <f t="shared" ref="J32:J36" si="33">I32*I$49</f>
        <v>0</v>
      </c>
      <c r="K32" s="31">
        <f>'Apr25'!AH35</f>
        <v>0</v>
      </c>
      <c r="L32" s="32">
        <f t="shared" si="19"/>
        <v>0</v>
      </c>
      <c r="M32" s="31">
        <f>'May25'!AI35</f>
        <v>0</v>
      </c>
      <c r="N32" s="32">
        <f t="shared" si="20"/>
        <v>0</v>
      </c>
      <c r="O32" s="31">
        <f>'Jun25'!AH35</f>
        <v>0</v>
      </c>
      <c r="P32" s="32">
        <f t="shared" si="21"/>
        <v>0</v>
      </c>
      <c r="Q32" s="31">
        <f>'Jul25'!AI35</f>
        <v>0</v>
      </c>
      <c r="R32" s="32">
        <f t="shared" si="22"/>
        <v>0</v>
      </c>
      <c r="S32" s="31">
        <f>'Aug25'!AI35</f>
        <v>0</v>
      </c>
      <c r="T32" s="32">
        <f t="shared" si="23"/>
        <v>0</v>
      </c>
      <c r="U32" s="31">
        <f>'Sep25'!AH35</f>
        <v>0</v>
      </c>
      <c r="V32" s="32">
        <f t="shared" si="24"/>
        <v>0</v>
      </c>
      <c r="W32" s="31">
        <f>'Oct25'!AI35</f>
        <v>0</v>
      </c>
      <c r="X32" s="32">
        <f t="shared" si="25"/>
        <v>0</v>
      </c>
      <c r="Y32" s="31">
        <f>'Nov25'!AH35</f>
        <v>0</v>
      </c>
      <c r="Z32" s="32">
        <f t="shared" si="26"/>
        <v>0</v>
      </c>
      <c r="AA32" s="31">
        <f>'Dec25'!AI35</f>
        <v>0</v>
      </c>
      <c r="AB32" s="33">
        <f t="shared" si="27"/>
        <v>0</v>
      </c>
      <c r="AC32" s="81">
        <f t="shared" si="28"/>
        <v>0</v>
      </c>
      <c r="AD32" s="83" t="e">
        <f t="shared" si="29"/>
        <v>#DIV/0!</v>
      </c>
      <c r="AE32" s="84">
        <f t="shared" si="30"/>
        <v>0</v>
      </c>
      <c r="AF32" s="83" t="e">
        <f t="shared" si="31"/>
        <v>#DIV/0!</v>
      </c>
      <c r="AG32" s="85" t="e">
        <f t="shared" si="32"/>
        <v>#DIV/0!</v>
      </c>
    </row>
    <row r="33" spans="2:33">
      <c r="B33" s="157" t="str">
        <f>IF(ISBLANK('Jan25'!A36),"",'Jan25'!A36)</f>
        <v>Non EU/Other Activities</v>
      </c>
      <c r="C33" s="157" t="str">
        <f>'Jan25'!B36</f>
        <v>&lt;input in Jan tab only&gt;</v>
      </c>
      <c r="D33" s="157" t="str">
        <f>'Jan25'!C36</f>
        <v>WP &lt;insert&gt;</v>
      </c>
      <c r="E33" s="31">
        <f>'Jan25'!AI36</f>
        <v>0</v>
      </c>
      <c r="F33" s="32">
        <f t="shared" si="17"/>
        <v>0</v>
      </c>
      <c r="G33" s="31">
        <f>'Feb25'!AF36</f>
        <v>0</v>
      </c>
      <c r="H33" s="32">
        <f t="shared" si="18"/>
        <v>0</v>
      </c>
      <c r="I33" s="31">
        <f>'Mar25'!AI36</f>
        <v>0</v>
      </c>
      <c r="J33" s="32">
        <f t="shared" si="33"/>
        <v>0</v>
      </c>
      <c r="K33" s="31">
        <f>'Apr25'!AH36</f>
        <v>0</v>
      </c>
      <c r="L33" s="32">
        <f t="shared" si="19"/>
        <v>0</v>
      </c>
      <c r="M33" s="31">
        <f>'May25'!AI36</f>
        <v>0</v>
      </c>
      <c r="N33" s="32">
        <f t="shared" si="20"/>
        <v>0</v>
      </c>
      <c r="O33" s="31">
        <f>'Jun25'!AH36</f>
        <v>0</v>
      </c>
      <c r="P33" s="32">
        <f t="shared" si="21"/>
        <v>0</v>
      </c>
      <c r="Q33" s="31">
        <f>'Jul25'!AI36</f>
        <v>0</v>
      </c>
      <c r="R33" s="32">
        <f t="shared" si="22"/>
        <v>0</v>
      </c>
      <c r="S33" s="31">
        <f>'Aug25'!AI36</f>
        <v>0</v>
      </c>
      <c r="T33" s="32">
        <f t="shared" si="23"/>
        <v>0</v>
      </c>
      <c r="U33" s="31">
        <f>'Sep25'!AH36</f>
        <v>0</v>
      </c>
      <c r="V33" s="32">
        <f t="shared" si="24"/>
        <v>0</v>
      </c>
      <c r="W33" s="31">
        <f>'Oct25'!AI36</f>
        <v>0</v>
      </c>
      <c r="X33" s="32">
        <f t="shared" si="25"/>
        <v>0</v>
      </c>
      <c r="Y33" s="31">
        <f>'Nov25'!AH36</f>
        <v>0</v>
      </c>
      <c r="Z33" s="32">
        <f t="shared" si="26"/>
        <v>0</v>
      </c>
      <c r="AA33" s="31">
        <f>'Dec25'!AI36</f>
        <v>0</v>
      </c>
      <c r="AB33" s="33">
        <f t="shared" si="27"/>
        <v>0</v>
      </c>
      <c r="AC33" s="81">
        <f t="shared" si="28"/>
        <v>0</v>
      </c>
      <c r="AD33" s="83" t="e">
        <f t="shared" si="29"/>
        <v>#DIV/0!</v>
      </c>
      <c r="AE33" s="84">
        <f t="shared" si="30"/>
        <v>0</v>
      </c>
      <c r="AF33" s="83" t="e">
        <f t="shared" si="31"/>
        <v>#DIV/0!</v>
      </c>
      <c r="AG33" s="85" t="e">
        <f t="shared" si="32"/>
        <v>#DIV/0!</v>
      </c>
    </row>
    <row r="34" spans="2:33">
      <c r="B34" s="157" t="str">
        <f>IF(ISBLANK('Jan25'!A37),"",'Jan25'!A37)</f>
        <v>Non EU/Other Activities</v>
      </c>
      <c r="C34" s="157" t="str">
        <f>'Jan25'!B37</f>
        <v>&lt;input in Jan tab only&gt;</v>
      </c>
      <c r="D34" s="157" t="str">
        <f>'Jan25'!C37</f>
        <v>WP &lt;insert&gt;</v>
      </c>
      <c r="E34" s="31">
        <f>'Jan25'!AI37</f>
        <v>0</v>
      </c>
      <c r="F34" s="32">
        <f t="shared" si="17"/>
        <v>0</v>
      </c>
      <c r="G34" s="31">
        <f>'Feb25'!AF37</f>
        <v>0</v>
      </c>
      <c r="H34" s="32">
        <f t="shared" si="18"/>
        <v>0</v>
      </c>
      <c r="I34" s="31">
        <f>'Mar25'!AI37</f>
        <v>0</v>
      </c>
      <c r="J34" s="32">
        <f t="shared" si="33"/>
        <v>0</v>
      </c>
      <c r="K34" s="31">
        <f>'Apr25'!AH37</f>
        <v>0</v>
      </c>
      <c r="L34" s="32">
        <f t="shared" si="19"/>
        <v>0</v>
      </c>
      <c r="M34" s="31">
        <f>'May25'!AI37</f>
        <v>0</v>
      </c>
      <c r="N34" s="32">
        <f t="shared" si="20"/>
        <v>0</v>
      </c>
      <c r="O34" s="31">
        <f>'Jun25'!AH37</f>
        <v>0</v>
      </c>
      <c r="P34" s="32">
        <f t="shared" si="21"/>
        <v>0</v>
      </c>
      <c r="Q34" s="31">
        <f>'Jul25'!AI37</f>
        <v>0</v>
      </c>
      <c r="R34" s="32">
        <f>Q34*Q$49</f>
        <v>0</v>
      </c>
      <c r="S34" s="31">
        <f>'Aug25'!AI37</f>
        <v>0</v>
      </c>
      <c r="T34" s="32">
        <f t="shared" si="23"/>
        <v>0</v>
      </c>
      <c r="U34" s="31">
        <f>'Sep25'!AH37</f>
        <v>0</v>
      </c>
      <c r="V34" s="32">
        <f t="shared" si="24"/>
        <v>0</v>
      </c>
      <c r="W34" s="31">
        <f>'Oct25'!AI37</f>
        <v>0</v>
      </c>
      <c r="X34" s="32">
        <f t="shared" si="25"/>
        <v>0</v>
      </c>
      <c r="Y34" s="31">
        <f>'Nov25'!AH37</f>
        <v>0</v>
      </c>
      <c r="Z34" s="32">
        <f t="shared" si="26"/>
        <v>0</v>
      </c>
      <c r="AA34" s="31">
        <f>'Dec25'!AI37</f>
        <v>0</v>
      </c>
      <c r="AB34" s="33">
        <f t="shared" si="27"/>
        <v>0</v>
      </c>
      <c r="AC34" s="81">
        <f t="shared" si="28"/>
        <v>0</v>
      </c>
      <c r="AD34" s="83" t="e">
        <f t="shared" si="29"/>
        <v>#DIV/0!</v>
      </c>
      <c r="AE34" s="84">
        <f t="shared" si="30"/>
        <v>0</v>
      </c>
      <c r="AF34" s="83" t="e">
        <f t="shared" si="31"/>
        <v>#DIV/0!</v>
      </c>
      <c r="AG34" s="85" t="e">
        <f t="shared" si="32"/>
        <v>#DIV/0!</v>
      </c>
    </row>
    <row r="35" spans="2:33">
      <c r="B35" s="157" t="str">
        <f>IF(ISBLANK('Jan25'!A38),"",'Jan25'!A38)</f>
        <v>Non EU/Other Activities</v>
      </c>
      <c r="C35" s="157" t="str">
        <f>'Jan25'!B38</f>
        <v>&lt;input in Jan tab only&gt;</v>
      </c>
      <c r="D35" s="157" t="str">
        <f>'Jan25'!C38</f>
        <v>WP &lt;insert&gt;</v>
      </c>
      <c r="E35" s="31">
        <f>'Jan25'!AI38</f>
        <v>0</v>
      </c>
      <c r="F35" s="32">
        <f t="shared" si="17"/>
        <v>0</v>
      </c>
      <c r="G35" s="31">
        <f>'Feb25'!AF38</f>
        <v>0</v>
      </c>
      <c r="H35" s="32">
        <f t="shared" si="18"/>
        <v>0</v>
      </c>
      <c r="I35" s="31">
        <f>'Mar25'!AI38</f>
        <v>0</v>
      </c>
      <c r="J35" s="32">
        <f t="shared" si="33"/>
        <v>0</v>
      </c>
      <c r="K35" s="31">
        <f>'Apr25'!AH38</f>
        <v>0</v>
      </c>
      <c r="L35" s="32">
        <f t="shared" si="19"/>
        <v>0</v>
      </c>
      <c r="M35" s="31">
        <f>'May25'!AI38</f>
        <v>0</v>
      </c>
      <c r="N35" s="32">
        <f t="shared" si="20"/>
        <v>0</v>
      </c>
      <c r="O35" s="31">
        <f>'Jun25'!AH38</f>
        <v>0</v>
      </c>
      <c r="P35" s="32">
        <f t="shared" si="21"/>
        <v>0</v>
      </c>
      <c r="Q35" s="31">
        <f>'Jul25'!AI38</f>
        <v>0</v>
      </c>
      <c r="R35" s="32">
        <f t="shared" si="22"/>
        <v>0</v>
      </c>
      <c r="S35" s="31">
        <f>'Aug25'!AI38</f>
        <v>0</v>
      </c>
      <c r="T35" s="32">
        <f t="shared" si="23"/>
        <v>0</v>
      </c>
      <c r="U35" s="31">
        <f>'Sep25'!AH38</f>
        <v>0</v>
      </c>
      <c r="V35" s="32">
        <f t="shared" si="24"/>
        <v>0</v>
      </c>
      <c r="W35" s="31">
        <f>'Oct25'!AI38</f>
        <v>0</v>
      </c>
      <c r="X35" s="32">
        <f t="shared" si="25"/>
        <v>0</v>
      </c>
      <c r="Y35" s="31">
        <f>'Nov25'!AH38</f>
        <v>0</v>
      </c>
      <c r="Z35" s="32">
        <f t="shared" si="26"/>
        <v>0</v>
      </c>
      <c r="AA35" s="31">
        <f>'Dec25'!AI38</f>
        <v>0</v>
      </c>
      <c r="AB35" s="33">
        <f t="shared" si="27"/>
        <v>0</v>
      </c>
      <c r="AC35" s="81">
        <f t="shared" si="28"/>
        <v>0</v>
      </c>
      <c r="AD35" s="83" t="e">
        <f t="shared" si="29"/>
        <v>#DIV/0!</v>
      </c>
      <c r="AE35" s="84">
        <f t="shared" si="30"/>
        <v>0</v>
      </c>
      <c r="AF35" s="83" t="e">
        <f t="shared" si="31"/>
        <v>#DIV/0!</v>
      </c>
      <c r="AG35" s="85" t="e">
        <f t="shared" si="32"/>
        <v>#DIV/0!</v>
      </c>
    </row>
    <row r="36" spans="2:33">
      <c r="B36" s="157" t="str">
        <f>IF(ISBLANK('Jan25'!A39),"",'Jan25'!A39)</f>
        <v>Non EU/Other Activities</v>
      </c>
      <c r="C36" s="157" t="str">
        <f>'Jan25'!B39</f>
        <v>&lt;input in Jan tab only&gt;</v>
      </c>
      <c r="D36" s="157" t="str">
        <f>'Jan25'!C39</f>
        <v>WP &lt;insert&gt;</v>
      </c>
      <c r="E36" s="31">
        <f>'Jan25'!AI39</f>
        <v>0</v>
      </c>
      <c r="F36" s="32">
        <f t="shared" si="17"/>
        <v>0</v>
      </c>
      <c r="G36" s="31">
        <f>'Feb25'!AF39</f>
        <v>0</v>
      </c>
      <c r="H36" s="32">
        <f t="shared" si="18"/>
        <v>0</v>
      </c>
      <c r="I36" s="31">
        <f>'Mar25'!AI39</f>
        <v>0</v>
      </c>
      <c r="J36" s="32">
        <f t="shared" si="33"/>
        <v>0</v>
      </c>
      <c r="K36" s="31">
        <f>'Apr25'!AH39</f>
        <v>0</v>
      </c>
      <c r="L36" s="32">
        <f t="shared" si="19"/>
        <v>0</v>
      </c>
      <c r="M36" s="31">
        <f>'May25'!AI39</f>
        <v>0</v>
      </c>
      <c r="N36" s="32">
        <f t="shared" si="20"/>
        <v>0</v>
      </c>
      <c r="O36" s="31">
        <f>'Jun25'!AH39</f>
        <v>0</v>
      </c>
      <c r="P36" s="32">
        <f t="shared" si="21"/>
        <v>0</v>
      </c>
      <c r="Q36" s="31">
        <f>'Jul25'!AI39</f>
        <v>0</v>
      </c>
      <c r="R36" s="32">
        <f t="shared" ref="R36" si="34">Q36*Q$49</f>
        <v>0</v>
      </c>
      <c r="S36" s="31">
        <f>'Aug25'!AI39</f>
        <v>0</v>
      </c>
      <c r="T36" s="32">
        <f t="shared" ref="T36" si="35">S36*S$49</f>
        <v>0</v>
      </c>
      <c r="U36" s="31">
        <f>'Sep25'!AH39</f>
        <v>0</v>
      </c>
      <c r="V36" s="32">
        <f t="shared" ref="V36" si="36">U36*U$49</f>
        <v>0</v>
      </c>
      <c r="W36" s="31">
        <f>'Oct25'!AI39</f>
        <v>0</v>
      </c>
      <c r="X36" s="32">
        <f t="shared" ref="X36" si="37">W36*W$49</f>
        <v>0</v>
      </c>
      <c r="Y36" s="31">
        <f>'Nov25'!AH39</f>
        <v>0</v>
      </c>
      <c r="Z36" s="32">
        <f t="shared" ref="Z36" si="38">Y36*Y$49</f>
        <v>0</v>
      </c>
      <c r="AA36" s="31">
        <f>'Dec25'!AI39</f>
        <v>0</v>
      </c>
      <c r="AB36" s="33">
        <f t="shared" ref="AB36" si="39">AA36*AA$49</f>
        <v>0</v>
      </c>
      <c r="AC36" s="81">
        <f t="shared" si="28"/>
        <v>0</v>
      </c>
      <c r="AD36" s="83" t="e">
        <f t="shared" si="29"/>
        <v>#DIV/0!</v>
      </c>
      <c r="AE36" s="84">
        <f t="shared" si="30"/>
        <v>0</v>
      </c>
      <c r="AF36" s="83" t="e">
        <f t="shared" si="31"/>
        <v>#DIV/0!</v>
      </c>
      <c r="AG36" s="85" t="e">
        <f t="shared" si="32"/>
        <v>#DIV/0!</v>
      </c>
    </row>
    <row r="37" spans="2:33" ht="13.55" thickBot="1">
      <c r="B37" s="24"/>
      <c r="E37" s="31"/>
      <c r="F37" s="33"/>
      <c r="G37" s="31"/>
      <c r="H37" s="33"/>
      <c r="I37" s="31"/>
      <c r="J37" s="33"/>
      <c r="K37" s="31"/>
      <c r="L37" s="33"/>
      <c r="M37" s="31"/>
      <c r="N37" s="33"/>
      <c r="O37" s="31"/>
      <c r="P37" s="33"/>
      <c r="Q37" s="31"/>
      <c r="R37" s="33"/>
      <c r="S37" s="31"/>
      <c r="T37" s="33"/>
      <c r="U37" s="31"/>
      <c r="V37" s="33"/>
      <c r="W37" s="31"/>
      <c r="X37" s="33"/>
      <c r="Y37" s="31"/>
      <c r="Z37" s="33"/>
      <c r="AA37" s="31"/>
      <c r="AB37" s="33"/>
      <c r="AC37" s="87"/>
      <c r="AD37" s="34"/>
      <c r="AE37" s="88"/>
      <c r="AF37" s="83"/>
      <c r="AG37" s="89"/>
    </row>
    <row r="38" spans="2:33" ht="13.55" thickBot="1">
      <c r="B38" s="94" t="s">
        <v>107</v>
      </c>
      <c r="E38" s="95">
        <f>SUM(E13:E36)</f>
        <v>0</v>
      </c>
      <c r="F38" s="96">
        <f>E38*E$49</f>
        <v>0</v>
      </c>
      <c r="G38" s="95">
        <f>SUM(G13:G36)</f>
        <v>0</v>
      </c>
      <c r="H38" s="96">
        <f>G38*G$49</f>
        <v>0</v>
      </c>
      <c r="I38" s="95">
        <f>SUM(I13:I36)</f>
        <v>0</v>
      </c>
      <c r="J38" s="96">
        <f>I38*I$49</f>
        <v>0</v>
      </c>
      <c r="K38" s="95">
        <f>SUM(K13:K36)</f>
        <v>0</v>
      </c>
      <c r="L38" s="96">
        <f>K38*K$49</f>
        <v>0</v>
      </c>
      <c r="M38" s="95">
        <f>SUM(M13:M36)</f>
        <v>0</v>
      </c>
      <c r="N38" s="96">
        <f>M38*M$49</f>
        <v>0</v>
      </c>
      <c r="O38" s="95">
        <f>SUM(O13:O36)</f>
        <v>0</v>
      </c>
      <c r="P38" s="96">
        <f>O38*O$49</f>
        <v>0</v>
      </c>
      <c r="Q38" s="95">
        <f>SUM(Q13:Q36)</f>
        <v>0</v>
      </c>
      <c r="R38" s="96">
        <f>Q38*Q$49</f>
        <v>0</v>
      </c>
      <c r="S38" s="95">
        <f>SUM(S13:S36)</f>
        <v>0</v>
      </c>
      <c r="T38" s="96">
        <f>S38*S$49</f>
        <v>0</v>
      </c>
      <c r="U38" s="95">
        <f>SUM(U13:U36)</f>
        <v>0</v>
      </c>
      <c r="V38" s="96">
        <f>U38*U$49</f>
        <v>0</v>
      </c>
      <c r="W38" s="95">
        <f>SUM(W13:W36)</f>
        <v>0</v>
      </c>
      <c r="X38" s="96">
        <f>W38*W$49</f>
        <v>0</v>
      </c>
      <c r="Y38" s="95">
        <f>SUM(Y13:Y36)</f>
        <v>0</v>
      </c>
      <c r="Z38" s="96">
        <f>Y38*Y$49</f>
        <v>0</v>
      </c>
      <c r="AA38" s="95">
        <f>SUM(AA13:AA36)</f>
        <v>0</v>
      </c>
      <c r="AB38" s="97">
        <f>AA38*AA$49</f>
        <v>0</v>
      </c>
      <c r="AC38" s="87">
        <f>E38+G38+I38+K38+M38+O38+Q38+S38+U38+W38+Y38+AA38</f>
        <v>0</v>
      </c>
      <c r="AD38" s="34" t="e">
        <f>AC38/$AC$38</f>
        <v>#DIV/0!</v>
      </c>
      <c r="AE38" s="90">
        <f t="shared" si="12"/>
        <v>0</v>
      </c>
      <c r="AF38" s="83" t="e">
        <f>AE38/$AE$38</f>
        <v>#DIV/0!</v>
      </c>
      <c r="AG38" s="89" t="e">
        <f>AC38/$AG$6</f>
        <v>#DIV/0!</v>
      </c>
    </row>
    <row r="39" spans="2:33" s="28" customFormat="1">
      <c r="B39" s="27" t="s">
        <v>42</v>
      </c>
      <c r="E39" s="28" t="b">
        <f>E38='Jan25'!AI48</f>
        <v>1</v>
      </c>
      <c r="F39" s="48" t="b">
        <f>F38=E47</f>
        <v>1</v>
      </c>
      <c r="G39" s="28" t="b">
        <f>G38='Feb25'!AF48</f>
        <v>1</v>
      </c>
      <c r="H39" s="48" t="b">
        <f>H38=G47</f>
        <v>1</v>
      </c>
      <c r="I39" s="28" t="b">
        <f>I38='Mar25'!AI48</f>
        <v>1</v>
      </c>
      <c r="J39" s="48" t="b">
        <f>J38=I47</f>
        <v>1</v>
      </c>
      <c r="K39" s="28" t="b">
        <f>K38='Apr25'!AH48</f>
        <v>1</v>
      </c>
      <c r="L39" s="48" t="b">
        <f>L38=K47</f>
        <v>1</v>
      </c>
      <c r="M39" s="28" t="b">
        <f>M38='May25'!AI48</f>
        <v>1</v>
      </c>
      <c r="N39" s="48" t="b">
        <f>N38=M47</f>
        <v>1</v>
      </c>
      <c r="O39" s="28" t="b">
        <f>O38='Jun25'!AH48</f>
        <v>1</v>
      </c>
      <c r="P39" s="48" t="b">
        <f>P38=O47</f>
        <v>1</v>
      </c>
      <c r="Q39" s="28" t="b">
        <f>Q38='Jul25'!AI48</f>
        <v>1</v>
      </c>
      <c r="R39" s="48" t="b">
        <f>R38=Q47</f>
        <v>1</v>
      </c>
      <c r="S39" s="28" t="b">
        <f>S38='Aug25'!AI48</f>
        <v>1</v>
      </c>
      <c r="T39" s="48" t="b">
        <f>T38=S47</f>
        <v>1</v>
      </c>
      <c r="U39" s="28" t="b">
        <f>U38='Sep25'!AH48</f>
        <v>1</v>
      </c>
      <c r="V39" s="48" t="b">
        <f>V38=U47</f>
        <v>1</v>
      </c>
      <c r="W39" s="28" t="b">
        <f>W38='Oct25'!AI48</f>
        <v>1</v>
      </c>
      <c r="X39" s="48" t="b">
        <f>X38=W47</f>
        <v>1</v>
      </c>
      <c r="Y39" s="28" t="b">
        <f>Y38='Nov25'!AH48</f>
        <v>1</v>
      </c>
      <c r="Z39" s="48" t="b">
        <f>Z38=Y47</f>
        <v>1</v>
      </c>
      <c r="AA39" s="28" t="b">
        <f>AA38='Dec25'!AI48</f>
        <v>1</v>
      </c>
      <c r="AB39" s="48" t="b">
        <f>AB38=AA47</f>
        <v>1</v>
      </c>
      <c r="AC39" s="91"/>
      <c r="AE39" s="91" t="b">
        <f>AE38=(D122+D156)</f>
        <v>1</v>
      </c>
      <c r="AG39" s="91"/>
    </row>
    <row r="40" spans="2:33" s="28" customFormat="1">
      <c r="B40" s="27"/>
      <c r="F40" s="48"/>
      <c r="H40" s="48"/>
      <c r="J40" s="48"/>
      <c r="L40" s="48"/>
      <c r="N40" s="48"/>
      <c r="P40" s="48"/>
      <c r="R40" s="48"/>
      <c r="T40" s="48"/>
      <c r="V40" s="48"/>
      <c r="X40" s="48"/>
      <c r="Z40" s="48"/>
      <c r="AB40" s="48"/>
      <c r="AC40" s="91"/>
      <c r="AE40" s="91"/>
      <c r="AG40" s="91"/>
    </row>
    <row r="41" spans="2:33">
      <c r="AC41" s="80"/>
      <c r="AE41" s="80"/>
      <c r="AG41" s="80"/>
    </row>
    <row r="42" spans="2:33">
      <c r="B42" s="24" t="s">
        <v>43</v>
      </c>
      <c r="E42" s="76">
        <v>0</v>
      </c>
      <c r="F42" s="76"/>
      <c r="G42" s="76">
        <v>0</v>
      </c>
      <c r="H42" s="76"/>
      <c r="I42" s="76">
        <v>0</v>
      </c>
      <c r="J42" s="76"/>
      <c r="K42" s="76">
        <v>0</v>
      </c>
      <c r="L42" s="76"/>
      <c r="M42" s="76">
        <v>0</v>
      </c>
      <c r="N42" s="76"/>
      <c r="O42" s="76">
        <v>0</v>
      </c>
      <c r="P42" s="76"/>
      <c r="Q42" s="76">
        <v>0</v>
      </c>
      <c r="R42" s="76"/>
      <c r="S42" s="76">
        <v>0</v>
      </c>
      <c r="T42" s="76"/>
      <c r="U42" s="76">
        <v>0</v>
      </c>
      <c r="V42" s="76"/>
      <c r="W42" s="76">
        <v>0</v>
      </c>
      <c r="X42" s="76"/>
      <c r="Y42" s="76">
        <v>0</v>
      </c>
      <c r="Z42" s="76"/>
      <c r="AA42" s="76">
        <v>0</v>
      </c>
      <c r="AB42" s="76"/>
      <c r="AC42" s="80"/>
      <c r="AE42" s="86">
        <f t="shared" ref="AE42:AE47" si="40">SUM(E42:AB42)</f>
        <v>0</v>
      </c>
      <c r="AG42" s="92"/>
    </row>
    <row r="43" spans="2:33">
      <c r="B43" s="24" t="s">
        <v>44</v>
      </c>
      <c r="E43" s="76">
        <v>0</v>
      </c>
      <c r="F43" s="76"/>
      <c r="G43" s="76">
        <v>0</v>
      </c>
      <c r="H43" s="76"/>
      <c r="I43" s="76">
        <v>0</v>
      </c>
      <c r="J43" s="76"/>
      <c r="K43" s="76">
        <v>0</v>
      </c>
      <c r="L43" s="76"/>
      <c r="M43" s="76">
        <v>0</v>
      </c>
      <c r="N43" s="76"/>
      <c r="O43" s="76">
        <v>0</v>
      </c>
      <c r="P43" s="76"/>
      <c r="Q43" s="76">
        <v>0</v>
      </c>
      <c r="R43" s="76"/>
      <c r="S43" s="76">
        <v>0</v>
      </c>
      <c r="T43" s="76"/>
      <c r="U43" s="76">
        <v>0</v>
      </c>
      <c r="V43" s="76"/>
      <c r="W43" s="76">
        <v>0</v>
      </c>
      <c r="X43" s="76"/>
      <c r="Y43" s="76">
        <v>0</v>
      </c>
      <c r="Z43" s="76"/>
      <c r="AA43" s="76">
        <v>0</v>
      </c>
      <c r="AB43" s="76"/>
      <c r="AC43" s="80"/>
      <c r="AE43" s="86">
        <f t="shared" si="40"/>
        <v>0</v>
      </c>
      <c r="AG43" s="92"/>
    </row>
    <row r="44" spans="2:33">
      <c r="B44" s="157" t="s">
        <v>106</v>
      </c>
      <c r="E44" s="76">
        <v>0</v>
      </c>
      <c r="F44" s="76"/>
      <c r="G44" s="76">
        <v>0</v>
      </c>
      <c r="H44" s="76"/>
      <c r="I44" s="76">
        <v>0</v>
      </c>
      <c r="J44" s="76"/>
      <c r="K44" s="76">
        <v>0</v>
      </c>
      <c r="L44" s="76"/>
      <c r="M44" s="76">
        <v>0</v>
      </c>
      <c r="N44" s="76"/>
      <c r="O44" s="76">
        <v>0</v>
      </c>
      <c r="P44" s="76"/>
      <c r="Q44" s="76">
        <v>0</v>
      </c>
      <c r="R44" s="76"/>
      <c r="S44" s="76">
        <v>0</v>
      </c>
      <c r="T44" s="76"/>
      <c r="U44" s="76">
        <v>0</v>
      </c>
      <c r="V44" s="76"/>
      <c r="W44" s="76">
        <v>0</v>
      </c>
      <c r="X44" s="76"/>
      <c r="Y44" s="76">
        <v>0</v>
      </c>
      <c r="Z44" s="76"/>
      <c r="AA44" s="76">
        <v>0</v>
      </c>
      <c r="AB44" s="76"/>
      <c r="AC44" s="80"/>
      <c r="AE44" s="86">
        <f t="shared" si="40"/>
        <v>0</v>
      </c>
      <c r="AG44" s="92"/>
    </row>
    <row r="45" spans="2:33">
      <c r="B45" s="24" t="s">
        <v>75</v>
      </c>
      <c r="E45" s="76">
        <v>0</v>
      </c>
      <c r="F45" s="76"/>
      <c r="G45" s="76">
        <v>0</v>
      </c>
      <c r="H45" s="76"/>
      <c r="I45" s="76">
        <v>0</v>
      </c>
      <c r="J45" s="76"/>
      <c r="K45" s="76">
        <v>0</v>
      </c>
      <c r="L45" s="76"/>
      <c r="M45" s="76">
        <v>0</v>
      </c>
      <c r="N45" s="76"/>
      <c r="O45" s="76">
        <v>0</v>
      </c>
      <c r="P45" s="76"/>
      <c r="Q45" s="76">
        <v>0</v>
      </c>
      <c r="R45" s="76"/>
      <c r="S45" s="76">
        <v>0</v>
      </c>
      <c r="T45" s="76"/>
      <c r="U45" s="76">
        <v>0</v>
      </c>
      <c r="V45" s="76"/>
      <c r="W45" s="76">
        <v>0</v>
      </c>
      <c r="X45" s="76"/>
      <c r="Y45" s="76">
        <v>0</v>
      </c>
      <c r="Z45" s="76"/>
      <c r="AA45" s="76">
        <v>0</v>
      </c>
      <c r="AB45" s="76"/>
      <c r="AC45" s="80"/>
      <c r="AE45" s="86">
        <f t="shared" si="40"/>
        <v>0</v>
      </c>
      <c r="AG45" s="92"/>
    </row>
    <row r="46" spans="2:33" ht="13.55" thickBot="1">
      <c r="B46" s="24" t="s">
        <v>76</v>
      </c>
      <c r="E46" s="76">
        <v>0</v>
      </c>
      <c r="F46" s="76"/>
      <c r="G46" s="76">
        <v>0</v>
      </c>
      <c r="H46" s="76"/>
      <c r="I46" s="76">
        <v>0</v>
      </c>
      <c r="J46" s="76"/>
      <c r="K46" s="76">
        <v>0</v>
      </c>
      <c r="L46" s="76"/>
      <c r="M46" s="76">
        <v>0</v>
      </c>
      <c r="N46" s="76"/>
      <c r="O46" s="76">
        <v>0</v>
      </c>
      <c r="P46" s="76"/>
      <c r="Q46" s="76">
        <v>0</v>
      </c>
      <c r="R46" s="76"/>
      <c r="S46" s="76">
        <v>0</v>
      </c>
      <c r="T46" s="76"/>
      <c r="U46" s="76">
        <v>0</v>
      </c>
      <c r="V46" s="76"/>
      <c r="W46" s="76">
        <v>0</v>
      </c>
      <c r="X46" s="76"/>
      <c r="Y46" s="76">
        <v>0</v>
      </c>
      <c r="Z46" s="76"/>
      <c r="AA46" s="76">
        <v>0</v>
      </c>
      <c r="AB46" s="76"/>
      <c r="AC46" s="80"/>
      <c r="AE46" s="86">
        <f t="shared" si="40"/>
        <v>0</v>
      </c>
      <c r="AG46" s="92"/>
    </row>
    <row r="47" spans="2:33" ht="13.55" thickBot="1">
      <c r="B47" s="94" t="s">
        <v>45</v>
      </c>
      <c r="E47" s="96">
        <f>SUM(E42:E46)</f>
        <v>0</v>
      </c>
      <c r="F47" s="98"/>
      <c r="G47" s="96">
        <f>SUM(G42:G46)</f>
        <v>0</v>
      </c>
      <c r="H47" s="98"/>
      <c r="I47" s="96">
        <f>SUM(I42:I46)</f>
        <v>0</v>
      </c>
      <c r="J47" s="98"/>
      <c r="K47" s="96">
        <f>SUM(K42:K46)</f>
        <v>0</v>
      </c>
      <c r="L47" s="98"/>
      <c r="M47" s="96">
        <f>SUM(M42:M46)</f>
        <v>0</v>
      </c>
      <c r="N47" s="98"/>
      <c r="O47" s="96">
        <f>SUM(O42:O46)</f>
        <v>0</v>
      </c>
      <c r="P47" s="98"/>
      <c r="Q47" s="96">
        <f>SUM(Q42:Q46)</f>
        <v>0</v>
      </c>
      <c r="R47" s="98"/>
      <c r="S47" s="96">
        <f>SUM(S42:S46)</f>
        <v>0</v>
      </c>
      <c r="T47" s="98"/>
      <c r="U47" s="96">
        <f>SUM(U42:U46)</f>
        <v>0</v>
      </c>
      <c r="V47" s="98"/>
      <c r="W47" s="96">
        <f>SUM(W42:W46)</f>
        <v>0</v>
      </c>
      <c r="X47" s="98"/>
      <c r="Y47" s="96">
        <f>SUM(Y42:Y46)</f>
        <v>0</v>
      </c>
      <c r="Z47" s="98"/>
      <c r="AA47" s="96">
        <f>SUM(AA42:AA46)</f>
        <v>0</v>
      </c>
      <c r="AB47" s="98"/>
      <c r="AC47" s="80"/>
      <c r="AD47" s="34"/>
      <c r="AE47" s="90">
        <f t="shared" si="40"/>
        <v>0</v>
      </c>
      <c r="AF47" s="34"/>
      <c r="AG47" s="93"/>
    </row>
    <row r="48" spans="2:33">
      <c r="E48" s="17"/>
      <c r="F48" s="17"/>
      <c r="G48" s="17"/>
      <c r="H48" s="17"/>
      <c r="I48" s="17"/>
      <c r="J48" s="17"/>
      <c r="K48" s="17"/>
      <c r="L48" s="17"/>
      <c r="M48" s="17"/>
      <c r="N48" s="17"/>
      <c r="O48" s="17"/>
      <c r="P48" s="17"/>
      <c r="Q48" s="17"/>
      <c r="R48" s="17"/>
      <c r="S48" s="17"/>
      <c r="T48" s="17"/>
      <c r="U48" s="17"/>
      <c r="V48" s="17"/>
      <c r="W48" s="17"/>
      <c r="X48" s="17"/>
      <c r="Y48" s="17"/>
      <c r="Z48" s="17"/>
      <c r="AA48" s="17"/>
      <c r="AB48" s="17"/>
      <c r="AC48" s="88"/>
      <c r="AD48" s="34"/>
      <c r="AE48" s="88"/>
      <c r="AF48" s="34"/>
      <c r="AG48" s="88"/>
    </row>
    <row r="49" spans="2:33">
      <c r="B49" s="94" t="s">
        <v>96</v>
      </c>
      <c r="E49" s="98">
        <f>IF(OR(E47=0,E38=0),0,E47/E38)</f>
        <v>0</v>
      </c>
      <c r="F49" s="98"/>
      <c r="G49" s="98">
        <f>IF(OR(G47=0,G38=0),0,G47/G38)</f>
        <v>0</v>
      </c>
      <c r="H49" s="98"/>
      <c r="I49" s="98">
        <f>IF(OR(I47=0,I38=0),0,I47/I38)</f>
        <v>0</v>
      </c>
      <c r="J49" s="98"/>
      <c r="K49" s="98">
        <f>IF(OR(K47=0,K38=0),0,K47/K38)</f>
        <v>0</v>
      </c>
      <c r="L49" s="98"/>
      <c r="M49" s="98">
        <f>IF(OR(M47=0,M38=0),0,M47/M38)</f>
        <v>0</v>
      </c>
      <c r="N49" s="98"/>
      <c r="O49" s="98">
        <f>IF(OR(O47=0,O38=0),0,O47/O38)</f>
        <v>0</v>
      </c>
      <c r="P49" s="98"/>
      <c r="Q49" s="98">
        <f>IF(OR(Q47=0,Q38=0),0,Q47/Q38)</f>
        <v>0</v>
      </c>
      <c r="R49" s="98"/>
      <c r="S49" s="98">
        <f>IF(OR(S47=0,S38=0),0,S47/S38)</f>
        <v>0</v>
      </c>
      <c r="T49" s="98"/>
      <c r="U49" s="98">
        <f>IF(OR(U47=0,U38=0),0,U47/U38)</f>
        <v>0</v>
      </c>
      <c r="V49" s="98"/>
      <c r="W49" s="98">
        <f>IF(OR(W47=0,W38=0),0,W47/W38)</f>
        <v>0</v>
      </c>
      <c r="X49" s="98"/>
      <c r="Y49" s="98">
        <f>IF(OR(Y47=0,Y38=0),0,Y47/Y38)</f>
        <v>0</v>
      </c>
      <c r="Z49" s="98"/>
      <c r="AA49" s="98">
        <f>IF(OR(AA47=0,AA38=0),0,AA47/AA38)</f>
        <v>0</v>
      </c>
      <c r="AB49" s="98"/>
      <c r="AC49" s="88"/>
      <c r="AD49" s="34"/>
      <c r="AE49" s="90" t="e">
        <f>AE47/AC38</f>
        <v>#DIV/0!</v>
      </c>
      <c r="AF49" s="34"/>
      <c r="AG49" s="93"/>
    </row>
    <row r="50" spans="2:33">
      <c r="B50" s="94"/>
      <c r="E50" s="98"/>
      <c r="F50" s="98"/>
      <c r="G50" s="98"/>
      <c r="H50" s="98"/>
      <c r="I50" s="98"/>
      <c r="J50" s="98"/>
      <c r="K50" s="98"/>
      <c r="L50" s="98"/>
      <c r="M50" s="98"/>
      <c r="N50" s="98"/>
      <c r="O50" s="98"/>
      <c r="P50" s="98"/>
      <c r="Q50" s="98"/>
      <c r="R50" s="98"/>
      <c r="S50" s="98"/>
      <c r="T50" s="98"/>
      <c r="U50" s="98"/>
      <c r="V50" s="98"/>
      <c r="W50" s="98"/>
      <c r="X50" s="98"/>
      <c r="Y50" s="98"/>
      <c r="Z50" s="98"/>
      <c r="AA50" s="98"/>
      <c r="AB50" s="98"/>
      <c r="AC50" s="88"/>
      <c r="AD50" s="34"/>
      <c r="AE50" s="90"/>
      <c r="AF50" s="34"/>
      <c r="AG50" s="93"/>
    </row>
    <row r="51" spans="2:33" ht="13.55" thickBot="1">
      <c r="B51" s="94"/>
      <c r="E51" s="98"/>
      <c r="G51" s="98"/>
      <c r="I51" s="98"/>
      <c r="K51" s="98"/>
      <c r="M51" s="98"/>
      <c r="O51" s="98"/>
      <c r="Q51" s="98"/>
      <c r="S51" s="98"/>
      <c r="U51" s="98"/>
      <c r="W51" s="98"/>
      <c r="Y51" s="98"/>
      <c r="AA51" s="98"/>
      <c r="AC51" s="25"/>
      <c r="AD51" s="34"/>
      <c r="AE51" s="25"/>
      <c r="AF51" s="34"/>
      <c r="AG51" s="25"/>
    </row>
    <row r="52" spans="2:33" ht="15" thickBot="1">
      <c r="B52" s="115" t="s">
        <v>92</v>
      </c>
      <c r="C52" s="116"/>
      <c r="D52" s="117"/>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6" t="s">
        <v>93</v>
      </c>
      <c r="AD52" s="119"/>
      <c r="AE52" s="120" t="s">
        <v>94</v>
      </c>
      <c r="AF52" s="34"/>
      <c r="AG52" s="25"/>
    </row>
    <row r="53" spans="2:33" ht="14.3">
      <c r="B53" s="121"/>
      <c r="C53" s="122"/>
      <c r="D53" s="123"/>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2"/>
      <c r="AD53" s="125"/>
      <c r="AE53" s="126"/>
      <c r="AF53" s="34"/>
      <c r="AG53" s="25"/>
    </row>
    <row r="54" spans="2:33">
      <c r="B54" s="127" t="s">
        <v>95</v>
      </c>
      <c r="C54" s="128"/>
      <c r="D54" s="128"/>
      <c r="E54" s="129">
        <f>1720/12*'FTE Check'!$C$2</f>
        <v>143.33333333333334</v>
      </c>
      <c r="F54" s="130"/>
      <c r="G54" s="129">
        <f>1720/12*'FTE Check'!$C$2</f>
        <v>143.33333333333334</v>
      </c>
      <c r="H54" s="130"/>
      <c r="I54" s="129">
        <f>1720/12*'FTE Check'!$C$2</f>
        <v>143.33333333333334</v>
      </c>
      <c r="J54" s="130"/>
      <c r="K54" s="129">
        <f>1720/12*'FTE Check'!$C$2</f>
        <v>143.33333333333334</v>
      </c>
      <c r="L54" s="130"/>
      <c r="M54" s="129">
        <f>1720/12*'FTE Check'!$C$2</f>
        <v>143.33333333333334</v>
      </c>
      <c r="N54" s="130"/>
      <c r="O54" s="129">
        <f>1720/12*'FTE Check'!$C$2</f>
        <v>143.33333333333334</v>
      </c>
      <c r="P54" s="130"/>
      <c r="Q54" s="129">
        <f>1720/12*'FTE Check'!$C$2</f>
        <v>143.33333333333334</v>
      </c>
      <c r="R54" s="130"/>
      <c r="S54" s="129">
        <f>1720/12*'FTE Check'!$C$2</f>
        <v>143.33333333333334</v>
      </c>
      <c r="T54" s="130"/>
      <c r="U54" s="129">
        <f>1720/12*'FTE Check'!$C$2</f>
        <v>143.33333333333334</v>
      </c>
      <c r="V54" s="130"/>
      <c r="W54" s="129">
        <f>1720/12*'FTE Check'!$C$2</f>
        <v>143.33333333333334</v>
      </c>
      <c r="X54" s="130"/>
      <c r="Y54" s="129">
        <f>1720/12*'FTE Check'!$C$2</f>
        <v>143.33333333333334</v>
      </c>
      <c r="Z54" s="130"/>
      <c r="AA54" s="270">
        <f>1720/12*'FTE Check'!$C$2</f>
        <v>143.33333333333334</v>
      </c>
      <c r="AB54" s="131"/>
      <c r="AC54" s="132">
        <f>SUM(E54:AB54)</f>
        <v>1719.9999999999998</v>
      </c>
      <c r="AD54" s="133"/>
      <c r="AE54" s="134"/>
      <c r="AF54" s="34"/>
      <c r="AG54" s="25"/>
    </row>
    <row r="55" spans="2:33" ht="14.3">
      <c r="B55" s="121"/>
      <c r="C55" s="122"/>
      <c r="D55" s="123"/>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273"/>
      <c r="AD55" s="125"/>
      <c r="AE55" s="126"/>
      <c r="AF55" s="34"/>
      <c r="AG55" s="25"/>
    </row>
    <row r="56" spans="2:33">
      <c r="B56" s="127" t="s">
        <v>96</v>
      </c>
      <c r="C56" s="135"/>
      <c r="D56" s="135"/>
      <c r="E56" s="136">
        <f>E47/E54</f>
        <v>0</v>
      </c>
      <c r="F56" s="136"/>
      <c r="G56" s="136">
        <f>G47/G54</f>
        <v>0</v>
      </c>
      <c r="H56" s="136"/>
      <c r="I56" s="136">
        <f>I47/I54</f>
        <v>0</v>
      </c>
      <c r="J56" s="136"/>
      <c r="K56" s="136">
        <f>K47/K54</f>
        <v>0</v>
      </c>
      <c r="L56" s="136"/>
      <c r="M56" s="136">
        <f>M47/M54</f>
        <v>0</v>
      </c>
      <c r="N56" s="136"/>
      <c r="O56" s="136">
        <f>O47/O54</f>
        <v>0</v>
      </c>
      <c r="P56" s="136"/>
      <c r="Q56" s="136">
        <f>Q47/Q54</f>
        <v>0</v>
      </c>
      <c r="R56" s="136"/>
      <c r="S56" s="136">
        <f>S47/S54</f>
        <v>0</v>
      </c>
      <c r="T56" s="136"/>
      <c r="U56" s="136">
        <f>U47/U54</f>
        <v>0</v>
      </c>
      <c r="V56" s="136"/>
      <c r="W56" s="136">
        <f>W47/W54</f>
        <v>0</v>
      </c>
      <c r="X56" s="136"/>
      <c r="Y56" s="136">
        <f>Y47/Y54</f>
        <v>0</v>
      </c>
      <c r="Z56" s="136"/>
      <c r="AA56" s="271">
        <f>AA47/AA54</f>
        <v>0</v>
      </c>
      <c r="AB56" s="123"/>
      <c r="AC56" s="273"/>
      <c r="AD56" s="125"/>
      <c r="AE56" s="137"/>
      <c r="AF56" s="34"/>
      <c r="AG56" s="25"/>
    </row>
    <row r="57" spans="2:33">
      <c r="B57" s="138"/>
      <c r="C57" s="123"/>
      <c r="D57" s="123"/>
      <c r="E57" s="124"/>
      <c r="F57" s="123"/>
      <c r="G57" s="124"/>
      <c r="H57" s="123"/>
      <c r="I57" s="124"/>
      <c r="J57" s="123"/>
      <c r="K57" s="124"/>
      <c r="L57" s="123"/>
      <c r="M57" s="124"/>
      <c r="N57" s="123"/>
      <c r="O57" s="124"/>
      <c r="P57" s="123"/>
      <c r="Q57" s="124"/>
      <c r="R57" s="123"/>
      <c r="S57" s="124"/>
      <c r="T57" s="123"/>
      <c r="U57" s="124"/>
      <c r="V57" s="123"/>
      <c r="W57" s="124"/>
      <c r="X57" s="123"/>
      <c r="Y57" s="124"/>
      <c r="Z57" s="123"/>
      <c r="AA57" s="124"/>
      <c r="AB57" s="123"/>
      <c r="AC57" s="273"/>
      <c r="AD57" s="125"/>
      <c r="AE57" s="137"/>
      <c r="AF57" s="34"/>
      <c r="AG57" s="25"/>
    </row>
    <row r="58" spans="2:33">
      <c r="B58" s="139" t="s">
        <v>97</v>
      </c>
      <c r="C58" s="140" t="str">
        <f>B13</f>
        <v>EC grant no, UCD a/c no. + Project Title</v>
      </c>
      <c r="D58" s="140" t="str">
        <f>D13</f>
        <v>WP &lt;insert&gt;</v>
      </c>
      <c r="E58" s="141">
        <f>IFERROR(E13/E38*E54,0)</f>
        <v>0</v>
      </c>
      <c r="F58" s="141"/>
      <c r="G58" s="141">
        <f>IFERROR(G13/G38*G54,0)</f>
        <v>0</v>
      </c>
      <c r="H58" s="141"/>
      <c r="I58" s="141">
        <f>IFERROR(I13/I38*I54,0)</f>
        <v>0</v>
      </c>
      <c r="J58" s="141"/>
      <c r="K58" s="141">
        <f>IFERROR(K13/K38*K54,0)</f>
        <v>0</v>
      </c>
      <c r="L58" s="141"/>
      <c r="M58" s="141">
        <f>IFERROR(M13/M38*M54,0)</f>
        <v>0</v>
      </c>
      <c r="N58" s="141"/>
      <c r="O58" s="141">
        <f>IFERROR(O13/O38*O54,0)</f>
        <v>0</v>
      </c>
      <c r="P58" s="141"/>
      <c r="Q58" s="141">
        <f>IFERROR(Q13/Q38*Q54,0)</f>
        <v>0</v>
      </c>
      <c r="R58" s="141"/>
      <c r="S58" s="141">
        <f>IFERROR(S13/S38*S54,0)</f>
        <v>0</v>
      </c>
      <c r="T58" s="141"/>
      <c r="U58" s="141">
        <f>IFERROR(U13/U38*U54,0)</f>
        <v>0</v>
      </c>
      <c r="V58" s="141"/>
      <c r="W58" s="141">
        <f>IFERROR(W13/W38*W54,0)</f>
        <v>0</v>
      </c>
      <c r="X58" s="141"/>
      <c r="Y58" s="141">
        <f>IFERROR(Y13/Y38*Y54,0)</f>
        <v>0</v>
      </c>
      <c r="Z58" s="141"/>
      <c r="AA58" s="272">
        <f>IFERROR(AA13/AA38*AA54,0)</f>
        <v>0</v>
      </c>
      <c r="AB58" s="123"/>
      <c r="AC58" s="132">
        <f>SUM(E58:AA58)</f>
        <v>0</v>
      </c>
      <c r="AD58" s="125"/>
      <c r="AE58" s="137"/>
      <c r="AF58" s="34"/>
      <c r="AG58" s="25"/>
    </row>
    <row r="59" spans="2:33">
      <c r="B59" s="142" t="s">
        <v>98</v>
      </c>
      <c r="C59" s="143" t="str">
        <f>B13</f>
        <v>EC grant no, UCD a/c no. + Project Title</v>
      </c>
      <c r="D59" s="143" t="str">
        <f>D13</f>
        <v>WP &lt;insert&gt;</v>
      </c>
      <c r="E59" s="144">
        <f>E56*E58</f>
        <v>0</v>
      </c>
      <c r="F59" s="143"/>
      <c r="G59" s="144">
        <f>G56*G58</f>
        <v>0</v>
      </c>
      <c r="H59" s="143"/>
      <c r="I59" s="144">
        <f>I56*I58</f>
        <v>0</v>
      </c>
      <c r="J59" s="143"/>
      <c r="K59" s="144">
        <f>K56*K58</f>
        <v>0</v>
      </c>
      <c r="L59" s="143"/>
      <c r="M59" s="144">
        <f>M56*M58</f>
        <v>0</v>
      </c>
      <c r="N59" s="143"/>
      <c r="O59" s="144">
        <f>O56*O58</f>
        <v>0</v>
      </c>
      <c r="P59" s="143"/>
      <c r="Q59" s="144">
        <f>Q56*Q58</f>
        <v>0</v>
      </c>
      <c r="R59" s="143"/>
      <c r="S59" s="144">
        <f>S56*S58</f>
        <v>0</v>
      </c>
      <c r="T59" s="143"/>
      <c r="U59" s="144">
        <f>U56*U58</f>
        <v>0</v>
      </c>
      <c r="V59" s="143"/>
      <c r="W59" s="144">
        <f>W56*W58</f>
        <v>0</v>
      </c>
      <c r="X59" s="143"/>
      <c r="Y59" s="144">
        <f>Y56*Y58</f>
        <v>0</v>
      </c>
      <c r="Z59" s="143"/>
      <c r="AA59" s="145">
        <f>AA56*AA58</f>
        <v>0</v>
      </c>
      <c r="AB59" s="123"/>
      <c r="AC59" s="123"/>
      <c r="AD59" s="125"/>
      <c r="AE59" s="146">
        <f>SUM(E59:AA59)</f>
        <v>0</v>
      </c>
      <c r="AF59" s="34"/>
      <c r="AG59" s="25"/>
    </row>
    <row r="60" spans="2:33">
      <c r="B60" s="147" t="s">
        <v>199</v>
      </c>
      <c r="C60" s="123"/>
      <c r="D60" s="123"/>
      <c r="E60" s="124"/>
      <c r="F60" s="123"/>
      <c r="G60" s="124"/>
      <c r="H60" s="123"/>
      <c r="I60" s="124"/>
      <c r="J60" s="123"/>
      <c r="K60" s="124"/>
      <c r="L60" s="123"/>
      <c r="M60" s="124"/>
      <c r="N60" s="123"/>
      <c r="O60" s="124"/>
      <c r="P60" s="123"/>
      <c r="Q60" s="124"/>
      <c r="R60" s="123"/>
      <c r="S60" s="124"/>
      <c r="T60" s="123"/>
      <c r="U60" s="124"/>
      <c r="V60" s="123"/>
      <c r="W60" s="124"/>
      <c r="X60" s="123"/>
      <c r="Y60" s="124"/>
      <c r="Z60" s="123"/>
      <c r="AA60" s="124"/>
      <c r="AB60" s="123"/>
      <c r="AC60" s="148"/>
      <c r="AD60" s="125"/>
      <c r="AE60" s="137"/>
      <c r="AF60" s="34"/>
      <c r="AG60" s="25"/>
    </row>
    <row r="61" spans="2:33" hidden="1">
      <c r="B61" s="139" t="s">
        <v>99</v>
      </c>
      <c r="C61" s="140" t="str">
        <f>B14</f>
        <v>EC grant no, UCD a/c no. + Project Title</v>
      </c>
      <c r="D61" s="140" t="str">
        <f>D14</f>
        <v>WP &lt;insert&gt;</v>
      </c>
      <c r="E61" s="141">
        <f t="shared" ref="E61:G61" si="41">IFERROR(E14/E38*E54,0)</f>
        <v>0</v>
      </c>
      <c r="F61" s="141"/>
      <c r="G61" s="141">
        <f t="shared" si="41"/>
        <v>0</v>
      </c>
      <c r="H61" s="141"/>
      <c r="I61" s="141">
        <f>IFERROR(I14/I38*I54,0)</f>
        <v>0</v>
      </c>
      <c r="J61" s="141"/>
      <c r="K61" s="141">
        <f>IFERROR(K14/K38*K54,0)</f>
        <v>0</v>
      </c>
      <c r="L61" s="141"/>
      <c r="M61" s="141">
        <f t="shared" ref="M61:AA61" si="42">IFERROR(M14/M38*M54,0)</f>
        <v>0</v>
      </c>
      <c r="N61" s="141"/>
      <c r="O61" s="141">
        <f t="shared" si="42"/>
        <v>0</v>
      </c>
      <c r="P61" s="141"/>
      <c r="Q61" s="141">
        <f t="shared" si="42"/>
        <v>0</v>
      </c>
      <c r="R61" s="141"/>
      <c r="S61" s="141">
        <f t="shared" si="42"/>
        <v>0</v>
      </c>
      <c r="T61" s="141"/>
      <c r="U61" s="141">
        <f t="shared" si="42"/>
        <v>0</v>
      </c>
      <c r="V61" s="141"/>
      <c r="W61" s="141">
        <f t="shared" si="42"/>
        <v>0</v>
      </c>
      <c r="X61" s="141"/>
      <c r="Y61" s="141">
        <f t="shared" si="42"/>
        <v>0</v>
      </c>
      <c r="Z61" s="141"/>
      <c r="AA61" s="272">
        <f t="shared" si="42"/>
        <v>0</v>
      </c>
      <c r="AB61" s="123"/>
      <c r="AC61" s="132">
        <f>SUM(E61:AA61)</f>
        <v>0</v>
      </c>
      <c r="AD61" s="125"/>
      <c r="AE61" s="137"/>
      <c r="AF61" s="34"/>
      <c r="AG61" s="25"/>
    </row>
    <row r="62" spans="2:33" hidden="1">
      <c r="B62" s="142" t="s">
        <v>100</v>
      </c>
      <c r="C62" s="143" t="str">
        <f>B14</f>
        <v>EC grant no, UCD a/c no. + Project Title</v>
      </c>
      <c r="D62" s="143" t="str">
        <f>D14</f>
        <v>WP &lt;insert&gt;</v>
      </c>
      <c r="E62" s="144">
        <f>E56*E61</f>
        <v>0</v>
      </c>
      <c r="F62" s="143"/>
      <c r="G62" s="144">
        <f>G56*G61</f>
        <v>0</v>
      </c>
      <c r="H62" s="143"/>
      <c r="I62" s="144">
        <f>I56*I61</f>
        <v>0</v>
      </c>
      <c r="J62" s="143"/>
      <c r="K62" s="144">
        <f>K56*K61</f>
        <v>0</v>
      </c>
      <c r="L62" s="143"/>
      <c r="M62" s="144">
        <f>M56*M61</f>
        <v>0</v>
      </c>
      <c r="N62" s="143"/>
      <c r="O62" s="144">
        <f>O56*O61</f>
        <v>0</v>
      </c>
      <c r="P62" s="143"/>
      <c r="Q62" s="144">
        <f>Q56*Q61</f>
        <v>0</v>
      </c>
      <c r="R62" s="143"/>
      <c r="S62" s="144">
        <f>S56*S61</f>
        <v>0</v>
      </c>
      <c r="T62" s="143"/>
      <c r="U62" s="144">
        <f>U56*U61</f>
        <v>0</v>
      </c>
      <c r="V62" s="143"/>
      <c r="W62" s="144">
        <f>W56*W61</f>
        <v>0</v>
      </c>
      <c r="X62" s="143"/>
      <c r="Y62" s="144">
        <f>Y56*Y61</f>
        <v>0</v>
      </c>
      <c r="Z62" s="143"/>
      <c r="AA62" s="145">
        <f>AA56*AA61</f>
        <v>0</v>
      </c>
      <c r="AB62" s="123"/>
      <c r="AC62" s="123"/>
      <c r="AD62" s="125"/>
      <c r="AE62" s="146">
        <f>SUM(E62:AA62)</f>
        <v>0</v>
      </c>
      <c r="AF62" s="34"/>
      <c r="AG62" s="25"/>
    </row>
    <row r="63" spans="2:33" hidden="1">
      <c r="B63" s="138"/>
      <c r="C63" s="123"/>
      <c r="D63" s="123"/>
      <c r="E63" s="124"/>
      <c r="F63" s="123"/>
      <c r="G63" s="124"/>
      <c r="H63" s="123"/>
      <c r="I63" s="124"/>
      <c r="J63" s="123"/>
      <c r="K63" s="124"/>
      <c r="L63" s="123"/>
      <c r="M63" s="124"/>
      <c r="N63" s="123"/>
      <c r="O63" s="124"/>
      <c r="P63" s="123"/>
      <c r="Q63" s="124"/>
      <c r="R63" s="123"/>
      <c r="S63" s="124"/>
      <c r="T63" s="123"/>
      <c r="U63" s="124"/>
      <c r="V63" s="123"/>
      <c r="W63" s="124"/>
      <c r="X63" s="123"/>
      <c r="Y63" s="124"/>
      <c r="Z63" s="123"/>
      <c r="AA63" s="124"/>
      <c r="AB63" s="123"/>
      <c r="AC63" s="148"/>
      <c r="AD63" s="125"/>
      <c r="AE63" s="137"/>
      <c r="AF63" s="34"/>
      <c r="AG63" s="25"/>
    </row>
    <row r="64" spans="2:33" hidden="1">
      <c r="B64" s="139" t="s">
        <v>101</v>
      </c>
      <c r="C64" s="140" t="str">
        <f>B15</f>
        <v>EC grant no, UCD a/c no. + Project Title</v>
      </c>
      <c r="D64" s="140" t="str">
        <f>D15</f>
        <v>WP &lt;insert&gt;</v>
      </c>
      <c r="E64" s="141">
        <f>IFERROR(E15/E38*E54,0)</f>
        <v>0</v>
      </c>
      <c r="F64" s="141"/>
      <c r="G64" s="141">
        <f t="shared" ref="G64:AA64" si="43">IFERROR(G15/G38*G54,0)</f>
        <v>0</v>
      </c>
      <c r="H64" s="141"/>
      <c r="I64" s="141">
        <f t="shared" si="43"/>
        <v>0</v>
      </c>
      <c r="J64" s="141"/>
      <c r="K64" s="141">
        <f t="shared" si="43"/>
        <v>0</v>
      </c>
      <c r="L64" s="141"/>
      <c r="M64" s="141">
        <f t="shared" si="43"/>
        <v>0</v>
      </c>
      <c r="N64" s="141"/>
      <c r="O64" s="141">
        <f t="shared" si="43"/>
        <v>0</v>
      </c>
      <c r="P64" s="141"/>
      <c r="Q64" s="141">
        <f t="shared" si="43"/>
        <v>0</v>
      </c>
      <c r="R64" s="141"/>
      <c r="S64" s="141">
        <f t="shared" si="43"/>
        <v>0</v>
      </c>
      <c r="T64" s="141"/>
      <c r="U64" s="141">
        <f t="shared" si="43"/>
        <v>0</v>
      </c>
      <c r="V64" s="141"/>
      <c r="W64" s="141">
        <f t="shared" si="43"/>
        <v>0</v>
      </c>
      <c r="X64" s="141"/>
      <c r="Y64" s="141">
        <f t="shared" si="43"/>
        <v>0</v>
      </c>
      <c r="Z64" s="141"/>
      <c r="AA64" s="272">
        <f t="shared" si="43"/>
        <v>0</v>
      </c>
      <c r="AB64" s="123"/>
      <c r="AC64" s="132">
        <f>SUM(E64:AA64)</f>
        <v>0</v>
      </c>
      <c r="AD64" s="125"/>
      <c r="AE64" s="137"/>
      <c r="AF64" s="34"/>
      <c r="AG64" s="25"/>
    </row>
    <row r="65" spans="2:33" hidden="1">
      <c r="B65" s="142" t="s">
        <v>102</v>
      </c>
      <c r="C65" s="143" t="str">
        <f>B15</f>
        <v>EC grant no, UCD a/c no. + Project Title</v>
      </c>
      <c r="D65" s="143" t="str">
        <f>D15</f>
        <v>WP &lt;insert&gt;</v>
      </c>
      <c r="E65" s="144">
        <f>E56*E64</f>
        <v>0</v>
      </c>
      <c r="F65" s="144"/>
      <c r="G65" s="144">
        <f t="shared" ref="G65:AA65" si="44">G56*G64</f>
        <v>0</v>
      </c>
      <c r="H65" s="144"/>
      <c r="I65" s="144">
        <f t="shared" si="44"/>
        <v>0</v>
      </c>
      <c r="J65" s="144"/>
      <c r="K65" s="144">
        <f t="shared" si="44"/>
        <v>0</v>
      </c>
      <c r="L65" s="144"/>
      <c r="M65" s="144">
        <f t="shared" si="44"/>
        <v>0</v>
      </c>
      <c r="N65" s="144"/>
      <c r="O65" s="144">
        <f t="shared" si="44"/>
        <v>0</v>
      </c>
      <c r="P65" s="144"/>
      <c r="Q65" s="144">
        <f t="shared" si="44"/>
        <v>0</v>
      </c>
      <c r="R65" s="144"/>
      <c r="S65" s="144">
        <f t="shared" si="44"/>
        <v>0</v>
      </c>
      <c r="T65" s="144"/>
      <c r="U65" s="144">
        <f t="shared" si="44"/>
        <v>0</v>
      </c>
      <c r="V65" s="144"/>
      <c r="W65" s="144">
        <f t="shared" si="44"/>
        <v>0</v>
      </c>
      <c r="X65" s="144"/>
      <c r="Y65" s="144">
        <f t="shared" si="44"/>
        <v>0</v>
      </c>
      <c r="Z65" s="144"/>
      <c r="AA65" s="145">
        <f t="shared" si="44"/>
        <v>0</v>
      </c>
      <c r="AB65" s="123"/>
      <c r="AC65" s="123"/>
      <c r="AD65" s="125"/>
      <c r="AE65" s="146">
        <f>SUM(E65:AA65)</f>
        <v>0</v>
      </c>
      <c r="AF65" s="34"/>
      <c r="AG65" s="25"/>
    </row>
    <row r="66" spans="2:33" hidden="1">
      <c r="B66" s="138"/>
      <c r="C66" s="123"/>
      <c r="D66" s="123"/>
      <c r="E66" s="124"/>
      <c r="F66" s="124"/>
      <c r="G66" s="124"/>
      <c r="H66" s="124"/>
      <c r="I66" s="124"/>
      <c r="J66" s="124"/>
      <c r="K66" s="124"/>
      <c r="L66" s="124"/>
      <c r="M66" s="124"/>
      <c r="N66" s="124"/>
      <c r="O66" s="124"/>
      <c r="P66" s="124"/>
      <c r="Q66" s="124"/>
      <c r="R66" s="124"/>
      <c r="S66" s="124"/>
      <c r="T66" s="124"/>
      <c r="U66" s="124"/>
      <c r="V66" s="124"/>
      <c r="W66" s="124"/>
      <c r="X66" s="124"/>
      <c r="Y66" s="124"/>
      <c r="Z66" s="124"/>
      <c r="AA66" s="124"/>
      <c r="AB66" s="123"/>
      <c r="AC66" s="148"/>
      <c r="AD66" s="125"/>
      <c r="AE66" s="137"/>
      <c r="AF66" s="34"/>
      <c r="AG66" s="25"/>
    </row>
    <row r="67" spans="2:33" hidden="1">
      <c r="B67" s="149" t="s">
        <v>103</v>
      </c>
      <c r="C67" s="140" t="str">
        <f>B16</f>
        <v>EC grant no, UCD a/c no. + Project Title</v>
      </c>
      <c r="D67" s="140" t="str">
        <f>D16</f>
        <v>WP &lt;insert&gt;</v>
      </c>
      <c r="E67" s="141">
        <f>IFERROR(E16/E38*E54,0)</f>
        <v>0</v>
      </c>
      <c r="F67" s="141"/>
      <c r="G67" s="141">
        <f t="shared" ref="G67:AA67" si="45">IFERROR(G16/G38*G54,0)</f>
        <v>0</v>
      </c>
      <c r="H67" s="141"/>
      <c r="I67" s="141">
        <f t="shared" si="45"/>
        <v>0</v>
      </c>
      <c r="J67" s="141"/>
      <c r="K67" s="141">
        <f t="shared" si="45"/>
        <v>0</v>
      </c>
      <c r="L67" s="141"/>
      <c r="M67" s="141">
        <f t="shared" si="45"/>
        <v>0</v>
      </c>
      <c r="N67" s="141"/>
      <c r="O67" s="141">
        <f t="shared" si="45"/>
        <v>0</v>
      </c>
      <c r="P67" s="141"/>
      <c r="Q67" s="141">
        <f t="shared" si="45"/>
        <v>0</v>
      </c>
      <c r="R67" s="141"/>
      <c r="S67" s="141">
        <f t="shared" si="45"/>
        <v>0</v>
      </c>
      <c r="T67" s="141"/>
      <c r="U67" s="141">
        <f t="shared" si="45"/>
        <v>0</v>
      </c>
      <c r="V67" s="141"/>
      <c r="W67" s="141">
        <f t="shared" si="45"/>
        <v>0</v>
      </c>
      <c r="X67" s="141"/>
      <c r="Y67" s="141">
        <f t="shared" si="45"/>
        <v>0</v>
      </c>
      <c r="Z67" s="141"/>
      <c r="AA67" s="272">
        <f t="shared" si="45"/>
        <v>0</v>
      </c>
      <c r="AB67" s="123"/>
      <c r="AC67" s="132">
        <f>SUM(E67:AA67)</f>
        <v>0</v>
      </c>
      <c r="AD67" s="125"/>
      <c r="AE67" s="137"/>
      <c r="AF67" s="34"/>
      <c r="AG67" s="25"/>
    </row>
    <row r="68" spans="2:33" hidden="1">
      <c r="B68" s="150" t="s">
        <v>104</v>
      </c>
      <c r="C68" s="143" t="str">
        <f>B16</f>
        <v>EC grant no, UCD a/c no. + Project Title</v>
      </c>
      <c r="D68" s="143" t="str">
        <f>D16</f>
        <v>WP &lt;insert&gt;</v>
      </c>
      <c r="E68" s="144">
        <f>E56*E67</f>
        <v>0</v>
      </c>
      <c r="F68" s="144"/>
      <c r="G68" s="144">
        <f t="shared" ref="G68:AA68" si="46">G56*G67</f>
        <v>0</v>
      </c>
      <c r="H68" s="144"/>
      <c r="I68" s="144">
        <f t="shared" si="46"/>
        <v>0</v>
      </c>
      <c r="J68" s="144"/>
      <c r="K68" s="144">
        <f t="shared" si="46"/>
        <v>0</v>
      </c>
      <c r="L68" s="144"/>
      <c r="M68" s="144">
        <f t="shared" si="46"/>
        <v>0</v>
      </c>
      <c r="N68" s="144"/>
      <c r="O68" s="144">
        <f t="shared" si="46"/>
        <v>0</v>
      </c>
      <c r="P68" s="144"/>
      <c r="Q68" s="144">
        <f t="shared" si="46"/>
        <v>0</v>
      </c>
      <c r="R68" s="144"/>
      <c r="S68" s="144">
        <f t="shared" si="46"/>
        <v>0</v>
      </c>
      <c r="T68" s="144"/>
      <c r="U68" s="144">
        <f t="shared" si="46"/>
        <v>0</v>
      </c>
      <c r="V68" s="144"/>
      <c r="W68" s="144">
        <f t="shared" si="46"/>
        <v>0</v>
      </c>
      <c r="X68" s="144"/>
      <c r="Y68" s="144">
        <f t="shared" si="46"/>
        <v>0</v>
      </c>
      <c r="Z68" s="144"/>
      <c r="AA68" s="145">
        <f t="shared" si="46"/>
        <v>0</v>
      </c>
      <c r="AB68" s="123"/>
      <c r="AC68" s="123"/>
      <c r="AD68" s="125"/>
      <c r="AE68" s="146">
        <f>SUM(E68:AA68)</f>
        <v>0</v>
      </c>
      <c r="AF68" s="34"/>
      <c r="AG68" s="25"/>
    </row>
    <row r="69" spans="2:33" hidden="1">
      <c r="B69" s="138"/>
      <c r="C69" s="123"/>
      <c r="D69" s="123"/>
      <c r="E69" s="124"/>
      <c r="F69" s="124"/>
      <c r="G69" s="124"/>
      <c r="H69" s="124"/>
      <c r="I69" s="124"/>
      <c r="J69" s="124"/>
      <c r="K69" s="124"/>
      <c r="L69" s="124"/>
      <c r="M69" s="124"/>
      <c r="N69" s="124"/>
      <c r="O69" s="124"/>
      <c r="P69" s="124"/>
      <c r="Q69" s="124"/>
      <c r="R69" s="124"/>
      <c r="S69" s="124"/>
      <c r="T69" s="124"/>
      <c r="U69" s="124"/>
      <c r="V69" s="124"/>
      <c r="W69" s="124"/>
      <c r="X69" s="124"/>
      <c r="Y69" s="124"/>
      <c r="Z69" s="124"/>
      <c r="AA69" s="124"/>
      <c r="AB69" s="123"/>
      <c r="AC69" s="148"/>
      <c r="AD69" s="125"/>
      <c r="AE69" s="137"/>
      <c r="AF69" s="34"/>
      <c r="AG69" s="25"/>
    </row>
    <row r="70" spans="2:33" hidden="1">
      <c r="B70" s="139" t="s">
        <v>177</v>
      </c>
      <c r="C70" s="140" t="str">
        <f>B17</f>
        <v>EC grant no, UCD a/c no. + Project Title</v>
      </c>
      <c r="D70" s="140" t="str">
        <f>D17</f>
        <v>WP &lt;insert&gt;</v>
      </c>
      <c r="E70" s="141">
        <f>IFERROR(E17/E38*E54,0)</f>
        <v>0</v>
      </c>
      <c r="F70" s="141"/>
      <c r="G70" s="141">
        <f t="shared" ref="G70:AA70" si="47">IFERROR(G17/G38*G54,0)</f>
        <v>0</v>
      </c>
      <c r="H70" s="141"/>
      <c r="I70" s="141">
        <f t="shared" si="47"/>
        <v>0</v>
      </c>
      <c r="J70" s="141"/>
      <c r="K70" s="141">
        <f t="shared" si="47"/>
        <v>0</v>
      </c>
      <c r="L70" s="141"/>
      <c r="M70" s="141">
        <f t="shared" si="47"/>
        <v>0</v>
      </c>
      <c r="N70" s="141"/>
      <c r="O70" s="141">
        <f t="shared" si="47"/>
        <v>0</v>
      </c>
      <c r="P70" s="141"/>
      <c r="Q70" s="141">
        <f t="shared" si="47"/>
        <v>0</v>
      </c>
      <c r="R70" s="141"/>
      <c r="S70" s="141">
        <f t="shared" si="47"/>
        <v>0</v>
      </c>
      <c r="T70" s="141"/>
      <c r="U70" s="141">
        <f t="shared" si="47"/>
        <v>0</v>
      </c>
      <c r="V70" s="141"/>
      <c r="W70" s="141">
        <f t="shared" si="47"/>
        <v>0</v>
      </c>
      <c r="X70" s="141"/>
      <c r="Y70" s="141">
        <f t="shared" si="47"/>
        <v>0</v>
      </c>
      <c r="Z70" s="141"/>
      <c r="AA70" s="272">
        <f t="shared" si="47"/>
        <v>0</v>
      </c>
      <c r="AB70" s="123"/>
      <c r="AC70" s="132">
        <f>SUM(E70:AA70)</f>
        <v>0</v>
      </c>
      <c r="AD70" s="125"/>
      <c r="AE70" s="137"/>
      <c r="AF70" s="34"/>
      <c r="AG70" s="25"/>
    </row>
    <row r="71" spans="2:33" hidden="1">
      <c r="B71" s="142" t="s">
        <v>178</v>
      </c>
      <c r="C71" s="143" t="str">
        <f>B17</f>
        <v>EC grant no, UCD a/c no. + Project Title</v>
      </c>
      <c r="D71" s="143" t="str">
        <f>D17</f>
        <v>WP &lt;insert&gt;</v>
      </c>
      <c r="E71" s="144">
        <f>E56*E70</f>
        <v>0</v>
      </c>
      <c r="F71" s="144"/>
      <c r="G71" s="144">
        <f t="shared" ref="G71:AA71" si="48">G56*G70</f>
        <v>0</v>
      </c>
      <c r="H71" s="144"/>
      <c r="I71" s="144">
        <f t="shared" si="48"/>
        <v>0</v>
      </c>
      <c r="J71" s="144"/>
      <c r="K71" s="144">
        <f t="shared" si="48"/>
        <v>0</v>
      </c>
      <c r="L71" s="144"/>
      <c r="M71" s="144">
        <f t="shared" si="48"/>
        <v>0</v>
      </c>
      <c r="N71" s="144"/>
      <c r="O71" s="144">
        <f t="shared" si="48"/>
        <v>0</v>
      </c>
      <c r="P71" s="144"/>
      <c r="Q71" s="144">
        <f t="shared" si="48"/>
        <v>0</v>
      </c>
      <c r="R71" s="144"/>
      <c r="S71" s="144">
        <f t="shared" si="48"/>
        <v>0</v>
      </c>
      <c r="T71" s="144"/>
      <c r="U71" s="144">
        <f t="shared" si="48"/>
        <v>0</v>
      </c>
      <c r="V71" s="144"/>
      <c r="W71" s="144">
        <f t="shared" si="48"/>
        <v>0</v>
      </c>
      <c r="X71" s="144"/>
      <c r="Y71" s="144">
        <f t="shared" si="48"/>
        <v>0</v>
      </c>
      <c r="Z71" s="144"/>
      <c r="AA71" s="145">
        <f t="shared" si="48"/>
        <v>0</v>
      </c>
      <c r="AB71" s="123"/>
      <c r="AC71" s="123"/>
      <c r="AD71" s="125"/>
      <c r="AE71" s="146">
        <f>SUM(E71:AA71)</f>
        <v>0</v>
      </c>
      <c r="AF71" s="34"/>
      <c r="AG71" s="25"/>
    </row>
    <row r="72" spans="2:33" hidden="1">
      <c r="B72" s="138"/>
      <c r="C72" s="123"/>
      <c r="D72" s="123"/>
      <c r="E72" s="124"/>
      <c r="F72" s="124"/>
      <c r="G72" s="124"/>
      <c r="H72" s="124"/>
      <c r="I72" s="124"/>
      <c r="J72" s="124"/>
      <c r="K72" s="124"/>
      <c r="L72" s="124"/>
      <c r="M72" s="124"/>
      <c r="N72" s="124"/>
      <c r="O72" s="124"/>
      <c r="P72" s="124"/>
      <c r="Q72" s="124"/>
      <c r="R72" s="124"/>
      <c r="S72" s="124"/>
      <c r="T72" s="124"/>
      <c r="U72" s="124"/>
      <c r="V72" s="124"/>
      <c r="W72" s="124"/>
      <c r="X72" s="124"/>
      <c r="Y72" s="124"/>
      <c r="Z72" s="124"/>
      <c r="AA72" s="124"/>
      <c r="AB72" s="123"/>
      <c r="AC72" s="148"/>
      <c r="AD72" s="125"/>
      <c r="AE72" s="137"/>
      <c r="AF72" s="34"/>
      <c r="AG72" s="25"/>
    </row>
    <row r="73" spans="2:33" hidden="1">
      <c r="B73" s="139" t="s">
        <v>179</v>
      </c>
      <c r="C73" s="140" t="str">
        <f>B18</f>
        <v>EC grant no, UCD a/c no. + Project Title</v>
      </c>
      <c r="D73" s="140" t="str">
        <f>D18</f>
        <v>WP &lt;insert&gt;</v>
      </c>
      <c r="E73" s="141">
        <f>IFERROR(E18/E38*E54,0)</f>
        <v>0</v>
      </c>
      <c r="F73" s="141"/>
      <c r="G73" s="141">
        <f t="shared" ref="G73:AA73" si="49">IFERROR(G18/G38*G54,0)</f>
        <v>0</v>
      </c>
      <c r="H73" s="141"/>
      <c r="I73" s="141">
        <f t="shared" si="49"/>
        <v>0</v>
      </c>
      <c r="J73" s="141"/>
      <c r="K73" s="141">
        <f t="shared" si="49"/>
        <v>0</v>
      </c>
      <c r="L73" s="141"/>
      <c r="M73" s="141">
        <f t="shared" si="49"/>
        <v>0</v>
      </c>
      <c r="N73" s="141"/>
      <c r="O73" s="141">
        <f t="shared" si="49"/>
        <v>0</v>
      </c>
      <c r="P73" s="141"/>
      <c r="Q73" s="141">
        <f t="shared" si="49"/>
        <v>0</v>
      </c>
      <c r="R73" s="141"/>
      <c r="S73" s="141">
        <f t="shared" si="49"/>
        <v>0</v>
      </c>
      <c r="T73" s="141"/>
      <c r="U73" s="141">
        <f t="shared" si="49"/>
        <v>0</v>
      </c>
      <c r="V73" s="141"/>
      <c r="W73" s="141">
        <f t="shared" si="49"/>
        <v>0</v>
      </c>
      <c r="X73" s="141"/>
      <c r="Y73" s="141">
        <f t="shared" si="49"/>
        <v>0</v>
      </c>
      <c r="Z73" s="141"/>
      <c r="AA73" s="272">
        <f t="shared" si="49"/>
        <v>0</v>
      </c>
      <c r="AB73" s="123"/>
      <c r="AC73" s="132">
        <f>SUM(E73:AA73)</f>
        <v>0</v>
      </c>
      <c r="AD73" s="125"/>
      <c r="AE73" s="137"/>
      <c r="AF73" s="34"/>
      <c r="AG73" s="25"/>
    </row>
    <row r="74" spans="2:33" hidden="1">
      <c r="B74" s="142" t="s">
        <v>180</v>
      </c>
      <c r="C74" s="143" t="str">
        <f>B18</f>
        <v>EC grant no, UCD a/c no. + Project Title</v>
      </c>
      <c r="D74" s="143" t="str">
        <f>D18</f>
        <v>WP &lt;insert&gt;</v>
      </c>
      <c r="E74" s="144">
        <f>E56*E73</f>
        <v>0</v>
      </c>
      <c r="F74" s="144"/>
      <c r="G74" s="144">
        <f t="shared" ref="G74:AA74" si="50">G56*G73</f>
        <v>0</v>
      </c>
      <c r="H74" s="144"/>
      <c r="I74" s="144">
        <f t="shared" si="50"/>
        <v>0</v>
      </c>
      <c r="J74" s="144"/>
      <c r="K74" s="144">
        <f t="shared" si="50"/>
        <v>0</v>
      </c>
      <c r="L74" s="144"/>
      <c r="M74" s="144">
        <f t="shared" si="50"/>
        <v>0</v>
      </c>
      <c r="N74" s="144"/>
      <c r="O74" s="144">
        <f t="shared" si="50"/>
        <v>0</v>
      </c>
      <c r="P74" s="144"/>
      <c r="Q74" s="144">
        <f t="shared" si="50"/>
        <v>0</v>
      </c>
      <c r="R74" s="144"/>
      <c r="S74" s="144">
        <f t="shared" si="50"/>
        <v>0</v>
      </c>
      <c r="T74" s="144"/>
      <c r="U74" s="144">
        <f t="shared" si="50"/>
        <v>0</v>
      </c>
      <c r="V74" s="144"/>
      <c r="W74" s="144">
        <f t="shared" si="50"/>
        <v>0</v>
      </c>
      <c r="X74" s="144"/>
      <c r="Y74" s="144">
        <f t="shared" si="50"/>
        <v>0</v>
      </c>
      <c r="Z74" s="144"/>
      <c r="AA74" s="145">
        <f t="shared" si="50"/>
        <v>0</v>
      </c>
      <c r="AB74" s="123"/>
      <c r="AC74" s="123"/>
      <c r="AD74" s="125"/>
      <c r="AE74" s="146">
        <f>SUM(E74:AA74)</f>
        <v>0</v>
      </c>
      <c r="AF74" s="34"/>
      <c r="AG74" s="25"/>
    </row>
    <row r="75" spans="2:33" hidden="1">
      <c r="B75" s="138"/>
      <c r="C75" s="123"/>
      <c r="D75" s="123"/>
      <c r="E75" s="124"/>
      <c r="F75" s="124"/>
      <c r="G75" s="124"/>
      <c r="H75" s="124"/>
      <c r="I75" s="124"/>
      <c r="J75" s="124"/>
      <c r="K75" s="124"/>
      <c r="L75" s="124"/>
      <c r="M75" s="124"/>
      <c r="N75" s="124"/>
      <c r="O75" s="124"/>
      <c r="P75" s="124"/>
      <c r="Q75" s="124"/>
      <c r="R75" s="124"/>
      <c r="S75" s="124"/>
      <c r="T75" s="124"/>
      <c r="U75" s="124"/>
      <c r="V75" s="124"/>
      <c r="W75" s="124"/>
      <c r="X75" s="124"/>
      <c r="Y75" s="124"/>
      <c r="Z75" s="124"/>
      <c r="AA75" s="124"/>
      <c r="AB75" s="123"/>
      <c r="AC75" s="148"/>
      <c r="AD75" s="125"/>
      <c r="AE75" s="137"/>
      <c r="AF75" s="34"/>
      <c r="AG75" s="25"/>
    </row>
    <row r="76" spans="2:33" hidden="1">
      <c r="B76" s="139" t="s">
        <v>181</v>
      </c>
      <c r="C76" s="140" t="str">
        <f>B19</f>
        <v>EC grant no, UCD a/c no. + Project Title</v>
      </c>
      <c r="D76" s="140" t="str">
        <f>D19</f>
        <v>WP &lt;insert&gt;</v>
      </c>
      <c r="E76" s="141">
        <f>IFERROR(E19/E38*E54,0)</f>
        <v>0</v>
      </c>
      <c r="F76" s="141"/>
      <c r="G76" s="141">
        <f t="shared" ref="G76:AA76" si="51">IFERROR(G19/G38*G54,0)</f>
        <v>0</v>
      </c>
      <c r="H76" s="141"/>
      <c r="I76" s="141">
        <f t="shared" si="51"/>
        <v>0</v>
      </c>
      <c r="J76" s="141"/>
      <c r="K76" s="141">
        <f t="shared" si="51"/>
        <v>0</v>
      </c>
      <c r="L76" s="141"/>
      <c r="M76" s="141">
        <f t="shared" si="51"/>
        <v>0</v>
      </c>
      <c r="N76" s="141"/>
      <c r="O76" s="141">
        <f t="shared" si="51"/>
        <v>0</v>
      </c>
      <c r="P76" s="141"/>
      <c r="Q76" s="141">
        <f t="shared" si="51"/>
        <v>0</v>
      </c>
      <c r="R76" s="141"/>
      <c r="S76" s="141">
        <f t="shared" si="51"/>
        <v>0</v>
      </c>
      <c r="T76" s="141"/>
      <c r="U76" s="141">
        <f t="shared" si="51"/>
        <v>0</v>
      </c>
      <c r="V76" s="141"/>
      <c r="W76" s="141">
        <f t="shared" si="51"/>
        <v>0</v>
      </c>
      <c r="X76" s="141"/>
      <c r="Y76" s="141">
        <f t="shared" si="51"/>
        <v>0</v>
      </c>
      <c r="Z76" s="141"/>
      <c r="AA76" s="272">
        <f t="shared" si="51"/>
        <v>0</v>
      </c>
      <c r="AB76" s="123"/>
      <c r="AC76" s="132">
        <f>SUM(E76:AA76)</f>
        <v>0</v>
      </c>
      <c r="AD76" s="125"/>
      <c r="AE76" s="137"/>
      <c r="AF76" s="34"/>
      <c r="AG76" s="25"/>
    </row>
    <row r="77" spans="2:33" hidden="1">
      <c r="B77" s="142" t="s">
        <v>182</v>
      </c>
      <c r="C77" s="143" t="str">
        <f>B19</f>
        <v>EC grant no, UCD a/c no. + Project Title</v>
      </c>
      <c r="D77" s="143" t="str">
        <f>D19</f>
        <v>WP &lt;insert&gt;</v>
      </c>
      <c r="E77" s="144">
        <f>E56*E76</f>
        <v>0</v>
      </c>
      <c r="F77" s="144"/>
      <c r="G77" s="144">
        <f t="shared" ref="G77:AA77" si="52">G56*G76</f>
        <v>0</v>
      </c>
      <c r="H77" s="144"/>
      <c r="I77" s="144">
        <f t="shared" si="52"/>
        <v>0</v>
      </c>
      <c r="J77" s="144"/>
      <c r="K77" s="144">
        <f t="shared" si="52"/>
        <v>0</v>
      </c>
      <c r="L77" s="144"/>
      <c r="M77" s="144">
        <f t="shared" si="52"/>
        <v>0</v>
      </c>
      <c r="N77" s="144"/>
      <c r="O77" s="144">
        <f t="shared" si="52"/>
        <v>0</v>
      </c>
      <c r="P77" s="144"/>
      <c r="Q77" s="144">
        <f t="shared" si="52"/>
        <v>0</v>
      </c>
      <c r="R77" s="144"/>
      <c r="S77" s="144">
        <f t="shared" si="52"/>
        <v>0</v>
      </c>
      <c r="T77" s="144"/>
      <c r="U77" s="144">
        <f t="shared" si="52"/>
        <v>0</v>
      </c>
      <c r="V77" s="144"/>
      <c r="W77" s="144">
        <f t="shared" si="52"/>
        <v>0</v>
      </c>
      <c r="X77" s="144"/>
      <c r="Y77" s="144">
        <f t="shared" si="52"/>
        <v>0</v>
      </c>
      <c r="Z77" s="144"/>
      <c r="AA77" s="145">
        <f t="shared" si="52"/>
        <v>0</v>
      </c>
      <c r="AB77" s="123"/>
      <c r="AC77" s="123"/>
      <c r="AD77" s="125"/>
      <c r="AE77" s="146">
        <f>SUM(E77:AA77)</f>
        <v>0</v>
      </c>
      <c r="AF77" s="34"/>
      <c r="AG77" s="25"/>
    </row>
    <row r="78" spans="2:33" hidden="1">
      <c r="B78" s="138"/>
      <c r="C78" s="123"/>
      <c r="D78" s="123"/>
      <c r="E78" s="124"/>
      <c r="F78" s="124"/>
      <c r="G78" s="124"/>
      <c r="H78" s="124"/>
      <c r="I78" s="124"/>
      <c r="J78" s="124"/>
      <c r="K78" s="124"/>
      <c r="L78" s="124"/>
      <c r="M78" s="124"/>
      <c r="N78" s="124"/>
      <c r="O78" s="124"/>
      <c r="P78" s="124"/>
      <c r="Q78" s="124"/>
      <c r="R78" s="124"/>
      <c r="S78" s="124"/>
      <c r="T78" s="124"/>
      <c r="U78" s="124"/>
      <c r="V78" s="124"/>
      <c r="W78" s="124"/>
      <c r="X78" s="124"/>
      <c r="Y78" s="124"/>
      <c r="Z78" s="124"/>
      <c r="AA78" s="124"/>
      <c r="AB78" s="123"/>
      <c r="AC78" s="148"/>
      <c r="AD78" s="125"/>
      <c r="AE78" s="137"/>
      <c r="AF78" s="34"/>
      <c r="AG78" s="25"/>
    </row>
    <row r="79" spans="2:33" hidden="1">
      <c r="B79" s="139" t="s">
        <v>183</v>
      </c>
      <c r="C79" s="140" t="str">
        <f>B20</f>
        <v>EC grant no, UCD a/c no. + Project Title</v>
      </c>
      <c r="D79" s="140" t="str">
        <f>D20</f>
        <v>WP &lt;insert&gt;</v>
      </c>
      <c r="E79" s="141">
        <f>IFERROR(E20/E38*E54,0)</f>
        <v>0</v>
      </c>
      <c r="F79" s="141"/>
      <c r="G79" s="141">
        <f t="shared" ref="G79:AA79" si="53">IFERROR(G20/G38*G54,0)</f>
        <v>0</v>
      </c>
      <c r="H79" s="141"/>
      <c r="I79" s="141">
        <f t="shared" si="53"/>
        <v>0</v>
      </c>
      <c r="J79" s="141"/>
      <c r="K79" s="141">
        <f t="shared" si="53"/>
        <v>0</v>
      </c>
      <c r="L79" s="141"/>
      <c r="M79" s="141">
        <f t="shared" si="53"/>
        <v>0</v>
      </c>
      <c r="N79" s="141"/>
      <c r="O79" s="141">
        <f t="shared" si="53"/>
        <v>0</v>
      </c>
      <c r="P79" s="141"/>
      <c r="Q79" s="141">
        <f t="shared" si="53"/>
        <v>0</v>
      </c>
      <c r="R79" s="141"/>
      <c r="S79" s="141">
        <f t="shared" si="53"/>
        <v>0</v>
      </c>
      <c r="T79" s="141"/>
      <c r="U79" s="141">
        <f t="shared" si="53"/>
        <v>0</v>
      </c>
      <c r="V79" s="141"/>
      <c r="W79" s="141">
        <f t="shared" si="53"/>
        <v>0</v>
      </c>
      <c r="X79" s="141"/>
      <c r="Y79" s="141">
        <f t="shared" si="53"/>
        <v>0</v>
      </c>
      <c r="Z79" s="141"/>
      <c r="AA79" s="272">
        <f t="shared" si="53"/>
        <v>0</v>
      </c>
      <c r="AB79" s="123"/>
      <c r="AC79" s="132">
        <f>SUM(E79:AA79)</f>
        <v>0</v>
      </c>
      <c r="AD79" s="125"/>
      <c r="AE79" s="137"/>
      <c r="AF79" s="34"/>
      <c r="AG79" s="25"/>
    </row>
    <row r="80" spans="2:33" hidden="1">
      <c r="B80" s="142" t="s">
        <v>184</v>
      </c>
      <c r="C80" s="143" t="str">
        <f>B20</f>
        <v>EC grant no, UCD a/c no. + Project Title</v>
      </c>
      <c r="D80" s="143" t="str">
        <f>D20</f>
        <v>WP &lt;insert&gt;</v>
      </c>
      <c r="E80" s="144">
        <f>E56*E79</f>
        <v>0</v>
      </c>
      <c r="F80" s="144"/>
      <c r="G80" s="144">
        <f t="shared" ref="G80:AA80" si="54">G56*G79</f>
        <v>0</v>
      </c>
      <c r="H80" s="144"/>
      <c r="I80" s="144">
        <f t="shared" si="54"/>
        <v>0</v>
      </c>
      <c r="J80" s="144"/>
      <c r="K80" s="144">
        <f t="shared" si="54"/>
        <v>0</v>
      </c>
      <c r="L80" s="144"/>
      <c r="M80" s="144">
        <f t="shared" si="54"/>
        <v>0</v>
      </c>
      <c r="N80" s="144"/>
      <c r="O80" s="144">
        <f t="shared" si="54"/>
        <v>0</v>
      </c>
      <c r="P80" s="144"/>
      <c r="Q80" s="144">
        <f t="shared" si="54"/>
        <v>0</v>
      </c>
      <c r="R80" s="144"/>
      <c r="S80" s="144">
        <f t="shared" si="54"/>
        <v>0</v>
      </c>
      <c r="T80" s="144"/>
      <c r="U80" s="144">
        <f t="shared" si="54"/>
        <v>0</v>
      </c>
      <c r="V80" s="144"/>
      <c r="W80" s="144">
        <f t="shared" si="54"/>
        <v>0</v>
      </c>
      <c r="X80" s="144"/>
      <c r="Y80" s="144">
        <f t="shared" si="54"/>
        <v>0</v>
      </c>
      <c r="Z80" s="144"/>
      <c r="AA80" s="145">
        <f t="shared" si="54"/>
        <v>0</v>
      </c>
      <c r="AB80" s="123"/>
      <c r="AC80" s="123"/>
      <c r="AD80" s="125"/>
      <c r="AE80" s="146">
        <f>SUM(E80:AA80)</f>
        <v>0</v>
      </c>
      <c r="AF80" s="34"/>
      <c r="AG80" s="25"/>
    </row>
    <row r="81" spans="2:33" hidden="1">
      <c r="B81" s="138"/>
      <c r="C81" s="123"/>
      <c r="D81" s="123"/>
      <c r="E81" s="124"/>
      <c r="F81" s="124"/>
      <c r="G81" s="124"/>
      <c r="H81" s="124"/>
      <c r="I81" s="124"/>
      <c r="J81" s="124"/>
      <c r="K81" s="124"/>
      <c r="L81" s="124"/>
      <c r="M81" s="124"/>
      <c r="N81" s="124"/>
      <c r="O81" s="124"/>
      <c r="P81" s="124"/>
      <c r="Q81" s="124"/>
      <c r="R81" s="124"/>
      <c r="S81" s="124"/>
      <c r="T81" s="124"/>
      <c r="U81" s="124"/>
      <c r="V81" s="124"/>
      <c r="W81" s="124"/>
      <c r="X81" s="124"/>
      <c r="Y81" s="124"/>
      <c r="Z81" s="124"/>
      <c r="AA81" s="124"/>
      <c r="AB81" s="123"/>
      <c r="AC81" s="148"/>
      <c r="AD81" s="125"/>
      <c r="AE81" s="137"/>
      <c r="AF81" s="34"/>
      <c r="AG81" s="25"/>
    </row>
    <row r="82" spans="2:33" hidden="1">
      <c r="B82" s="139" t="s">
        <v>185</v>
      </c>
      <c r="C82" s="140" t="str">
        <f>B21</f>
        <v>EC grant no, UCD a/c no. + Project Title</v>
      </c>
      <c r="D82" s="140" t="str">
        <f>D21</f>
        <v>WP &lt;insert&gt;</v>
      </c>
      <c r="E82" s="141">
        <f>IFERROR(E21/E38*E54,0)</f>
        <v>0</v>
      </c>
      <c r="F82" s="141"/>
      <c r="G82" s="141">
        <f t="shared" ref="G82:AA82" si="55">IFERROR(G21/G38*G54,0)</f>
        <v>0</v>
      </c>
      <c r="H82" s="141"/>
      <c r="I82" s="141">
        <f t="shared" si="55"/>
        <v>0</v>
      </c>
      <c r="J82" s="141"/>
      <c r="K82" s="141">
        <f t="shared" si="55"/>
        <v>0</v>
      </c>
      <c r="L82" s="141"/>
      <c r="M82" s="141">
        <f t="shared" si="55"/>
        <v>0</v>
      </c>
      <c r="N82" s="141"/>
      <c r="O82" s="141">
        <f t="shared" si="55"/>
        <v>0</v>
      </c>
      <c r="P82" s="141"/>
      <c r="Q82" s="141">
        <f t="shared" si="55"/>
        <v>0</v>
      </c>
      <c r="R82" s="141"/>
      <c r="S82" s="141">
        <f t="shared" si="55"/>
        <v>0</v>
      </c>
      <c r="T82" s="141"/>
      <c r="U82" s="141">
        <f t="shared" si="55"/>
        <v>0</v>
      </c>
      <c r="V82" s="141"/>
      <c r="W82" s="141">
        <f t="shared" si="55"/>
        <v>0</v>
      </c>
      <c r="X82" s="141"/>
      <c r="Y82" s="141">
        <f t="shared" si="55"/>
        <v>0</v>
      </c>
      <c r="Z82" s="141"/>
      <c r="AA82" s="272">
        <f t="shared" si="55"/>
        <v>0</v>
      </c>
      <c r="AB82" s="123"/>
      <c r="AC82" s="132">
        <f>SUM(E82:AA82)</f>
        <v>0</v>
      </c>
      <c r="AD82" s="125"/>
      <c r="AE82" s="137"/>
      <c r="AF82" s="34"/>
      <c r="AG82" s="25"/>
    </row>
    <row r="83" spans="2:33" hidden="1">
      <c r="B83" s="142" t="s">
        <v>186</v>
      </c>
      <c r="C83" s="143" t="str">
        <f>B21</f>
        <v>EC grant no, UCD a/c no. + Project Title</v>
      </c>
      <c r="D83" s="143" t="str">
        <f>D21</f>
        <v>WP &lt;insert&gt;</v>
      </c>
      <c r="E83" s="144">
        <f>E56*E82</f>
        <v>0</v>
      </c>
      <c r="F83" s="144"/>
      <c r="G83" s="144">
        <f t="shared" ref="G83:AA83" si="56">G56*G82</f>
        <v>0</v>
      </c>
      <c r="H83" s="144"/>
      <c r="I83" s="144">
        <f t="shared" si="56"/>
        <v>0</v>
      </c>
      <c r="J83" s="144"/>
      <c r="K83" s="144">
        <f t="shared" si="56"/>
        <v>0</v>
      </c>
      <c r="L83" s="144"/>
      <c r="M83" s="144">
        <f t="shared" si="56"/>
        <v>0</v>
      </c>
      <c r="N83" s="144"/>
      <c r="O83" s="144">
        <f t="shared" si="56"/>
        <v>0</v>
      </c>
      <c r="P83" s="144"/>
      <c r="Q83" s="144">
        <f t="shared" si="56"/>
        <v>0</v>
      </c>
      <c r="R83" s="144"/>
      <c r="S83" s="144">
        <f t="shared" si="56"/>
        <v>0</v>
      </c>
      <c r="T83" s="144"/>
      <c r="U83" s="144">
        <f t="shared" si="56"/>
        <v>0</v>
      </c>
      <c r="V83" s="144"/>
      <c r="W83" s="144">
        <f t="shared" si="56"/>
        <v>0</v>
      </c>
      <c r="X83" s="144"/>
      <c r="Y83" s="144">
        <f t="shared" si="56"/>
        <v>0</v>
      </c>
      <c r="Z83" s="144"/>
      <c r="AA83" s="145">
        <f t="shared" si="56"/>
        <v>0</v>
      </c>
      <c r="AB83" s="123"/>
      <c r="AC83" s="123"/>
      <c r="AD83" s="125"/>
      <c r="AE83" s="146">
        <f>SUM(E83:AA83)</f>
        <v>0</v>
      </c>
      <c r="AF83" s="34"/>
      <c r="AG83" s="25"/>
    </row>
    <row r="84" spans="2:33" hidden="1">
      <c r="B84" s="138"/>
      <c r="C84" s="123"/>
      <c r="D84" s="123"/>
      <c r="E84" s="124"/>
      <c r="F84" s="124"/>
      <c r="G84" s="124"/>
      <c r="H84" s="124"/>
      <c r="I84" s="124"/>
      <c r="J84" s="124"/>
      <c r="K84" s="124"/>
      <c r="L84" s="124"/>
      <c r="M84" s="124"/>
      <c r="N84" s="124"/>
      <c r="O84" s="124"/>
      <c r="P84" s="124"/>
      <c r="Q84" s="124"/>
      <c r="R84" s="124"/>
      <c r="S84" s="124"/>
      <c r="T84" s="124"/>
      <c r="U84" s="124"/>
      <c r="V84" s="124"/>
      <c r="W84" s="124"/>
      <c r="X84" s="124"/>
      <c r="Y84" s="124"/>
      <c r="Z84" s="124"/>
      <c r="AA84" s="124"/>
      <c r="AB84" s="123"/>
      <c r="AC84" s="148"/>
      <c r="AD84" s="125"/>
      <c r="AE84" s="137"/>
      <c r="AF84" s="34"/>
      <c r="AG84" s="25"/>
    </row>
    <row r="85" spans="2:33" hidden="1">
      <c r="B85" s="139" t="s">
        <v>187</v>
      </c>
      <c r="C85" s="140" t="str">
        <f>B22</f>
        <v>EC grant no, UCD a/c no. + Project Title</v>
      </c>
      <c r="D85" s="140" t="str">
        <f>D22</f>
        <v>WP &lt;insert&gt;</v>
      </c>
      <c r="E85" s="141">
        <f>IFERROR(E22/E38*E54,0)</f>
        <v>0</v>
      </c>
      <c r="F85" s="141"/>
      <c r="G85" s="141">
        <f t="shared" ref="G85:AA85" si="57">IFERROR(G22/G38*G54,0)</f>
        <v>0</v>
      </c>
      <c r="H85" s="141"/>
      <c r="I85" s="141">
        <f t="shared" si="57"/>
        <v>0</v>
      </c>
      <c r="J85" s="141"/>
      <c r="K85" s="141">
        <f t="shared" si="57"/>
        <v>0</v>
      </c>
      <c r="L85" s="141"/>
      <c r="M85" s="141">
        <f t="shared" si="57"/>
        <v>0</v>
      </c>
      <c r="N85" s="141"/>
      <c r="O85" s="141">
        <f t="shared" si="57"/>
        <v>0</v>
      </c>
      <c r="P85" s="141"/>
      <c r="Q85" s="141">
        <f t="shared" si="57"/>
        <v>0</v>
      </c>
      <c r="R85" s="141"/>
      <c r="S85" s="141">
        <f t="shared" si="57"/>
        <v>0</v>
      </c>
      <c r="T85" s="141"/>
      <c r="U85" s="141">
        <f t="shared" si="57"/>
        <v>0</v>
      </c>
      <c r="V85" s="141"/>
      <c r="W85" s="141">
        <f t="shared" si="57"/>
        <v>0</v>
      </c>
      <c r="X85" s="141"/>
      <c r="Y85" s="141">
        <f t="shared" si="57"/>
        <v>0</v>
      </c>
      <c r="Z85" s="141"/>
      <c r="AA85" s="272">
        <f t="shared" si="57"/>
        <v>0</v>
      </c>
      <c r="AB85" s="123"/>
      <c r="AC85" s="132">
        <f>SUM(E85:AA85)</f>
        <v>0</v>
      </c>
      <c r="AD85" s="125"/>
      <c r="AE85" s="137"/>
      <c r="AF85" s="34"/>
      <c r="AG85" s="25"/>
    </row>
    <row r="86" spans="2:33" hidden="1">
      <c r="B86" s="142" t="s">
        <v>188</v>
      </c>
      <c r="C86" s="143" t="str">
        <f>B22</f>
        <v>EC grant no, UCD a/c no. + Project Title</v>
      </c>
      <c r="D86" s="143" t="str">
        <f>D22</f>
        <v>WP &lt;insert&gt;</v>
      </c>
      <c r="E86" s="144">
        <f>E56*E85</f>
        <v>0</v>
      </c>
      <c r="F86" s="144"/>
      <c r="G86" s="144">
        <f t="shared" ref="G86:AA86" si="58">G56*G85</f>
        <v>0</v>
      </c>
      <c r="H86" s="144"/>
      <c r="I86" s="144">
        <f t="shared" si="58"/>
        <v>0</v>
      </c>
      <c r="J86" s="144"/>
      <c r="K86" s="144">
        <f t="shared" si="58"/>
        <v>0</v>
      </c>
      <c r="L86" s="144"/>
      <c r="M86" s="144">
        <f t="shared" si="58"/>
        <v>0</v>
      </c>
      <c r="N86" s="144"/>
      <c r="O86" s="144">
        <f t="shared" si="58"/>
        <v>0</v>
      </c>
      <c r="P86" s="144"/>
      <c r="Q86" s="144">
        <f t="shared" si="58"/>
        <v>0</v>
      </c>
      <c r="R86" s="144"/>
      <c r="S86" s="144">
        <f t="shared" si="58"/>
        <v>0</v>
      </c>
      <c r="T86" s="144"/>
      <c r="U86" s="144">
        <f t="shared" si="58"/>
        <v>0</v>
      </c>
      <c r="V86" s="144"/>
      <c r="W86" s="144">
        <f t="shared" si="58"/>
        <v>0</v>
      </c>
      <c r="X86" s="144"/>
      <c r="Y86" s="144">
        <f t="shared" si="58"/>
        <v>0</v>
      </c>
      <c r="Z86" s="144"/>
      <c r="AA86" s="145">
        <f t="shared" si="58"/>
        <v>0</v>
      </c>
      <c r="AB86" s="123"/>
      <c r="AC86" s="123"/>
      <c r="AD86" s="125"/>
      <c r="AE86" s="146">
        <f>SUM(E86:AA86)</f>
        <v>0</v>
      </c>
      <c r="AF86" s="34"/>
      <c r="AG86" s="25"/>
    </row>
    <row r="87" spans="2:33" hidden="1">
      <c r="B87" s="138"/>
      <c r="C87" s="123"/>
      <c r="D87" s="123"/>
      <c r="E87" s="124"/>
      <c r="F87" s="124"/>
      <c r="G87" s="124"/>
      <c r="H87" s="124"/>
      <c r="I87" s="124"/>
      <c r="J87" s="124"/>
      <c r="K87" s="124"/>
      <c r="L87" s="124"/>
      <c r="M87" s="124"/>
      <c r="N87" s="124"/>
      <c r="O87" s="124"/>
      <c r="P87" s="124"/>
      <c r="Q87" s="124"/>
      <c r="R87" s="124"/>
      <c r="S87" s="124"/>
      <c r="T87" s="124"/>
      <c r="U87" s="124"/>
      <c r="V87" s="124"/>
      <c r="W87" s="124"/>
      <c r="X87" s="124"/>
      <c r="Y87" s="124"/>
      <c r="Z87" s="124"/>
      <c r="AA87" s="124"/>
      <c r="AB87" s="123"/>
      <c r="AC87" s="148"/>
      <c r="AD87" s="125"/>
      <c r="AE87" s="137"/>
      <c r="AF87" s="34"/>
      <c r="AG87" s="25"/>
    </row>
    <row r="88" spans="2:33" hidden="1">
      <c r="B88" s="139" t="s">
        <v>189</v>
      </c>
      <c r="C88" s="140" t="str">
        <f>B23</f>
        <v>EC grant no, UCD a/c no. + Project Title</v>
      </c>
      <c r="D88" s="140" t="str">
        <f>D23</f>
        <v>WP &lt;insert&gt;</v>
      </c>
      <c r="E88" s="141">
        <f>IFERROR(E23/E38*E54,0)</f>
        <v>0</v>
      </c>
      <c r="F88" s="141"/>
      <c r="G88" s="141">
        <f t="shared" ref="G88:AA88" si="59">IFERROR(G23/G38*G54,0)</f>
        <v>0</v>
      </c>
      <c r="H88" s="141"/>
      <c r="I88" s="141">
        <f t="shared" si="59"/>
        <v>0</v>
      </c>
      <c r="J88" s="141"/>
      <c r="K88" s="141">
        <f t="shared" si="59"/>
        <v>0</v>
      </c>
      <c r="L88" s="141"/>
      <c r="M88" s="141">
        <f t="shared" si="59"/>
        <v>0</v>
      </c>
      <c r="N88" s="141"/>
      <c r="O88" s="141">
        <f t="shared" si="59"/>
        <v>0</v>
      </c>
      <c r="P88" s="141"/>
      <c r="Q88" s="141">
        <f t="shared" si="59"/>
        <v>0</v>
      </c>
      <c r="R88" s="141"/>
      <c r="S88" s="141">
        <f t="shared" si="59"/>
        <v>0</v>
      </c>
      <c r="T88" s="141"/>
      <c r="U88" s="141">
        <f t="shared" si="59"/>
        <v>0</v>
      </c>
      <c r="V88" s="141"/>
      <c r="W88" s="141">
        <f t="shared" si="59"/>
        <v>0</v>
      </c>
      <c r="X88" s="141"/>
      <c r="Y88" s="141">
        <f t="shared" si="59"/>
        <v>0</v>
      </c>
      <c r="Z88" s="141"/>
      <c r="AA88" s="272">
        <f t="shared" si="59"/>
        <v>0</v>
      </c>
      <c r="AB88" s="123"/>
      <c r="AC88" s="132">
        <f>SUM(E88:AA88)</f>
        <v>0</v>
      </c>
      <c r="AD88" s="125"/>
      <c r="AE88" s="137"/>
      <c r="AF88" s="34"/>
      <c r="AG88" s="25"/>
    </row>
    <row r="89" spans="2:33" hidden="1">
      <c r="B89" s="142" t="s">
        <v>190</v>
      </c>
      <c r="C89" s="143" t="str">
        <f>B23</f>
        <v>EC grant no, UCD a/c no. + Project Title</v>
      </c>
      <c r="D89" s="143" t="str">
        <f>D23</f>
        <v>WP &lt;insert&gt;</v>
      </c>
      <c r="E89" s="144">
        <f>E56*E88</f>
        <v>0</v>
      </c>
      <c r="F89" s="144"/>
      <c r="G89" s="144">
        <f t="shared" ref="G89:AA89" si="60">G56*G88</f>
        <v>0</v>
      </c>
      <c r="H89" s="144"/>
      <c r="I89" s="144">
        <f t="shared" si="60"/>
        <v>0</v>
      </c>
      <c r="J89" s="144"/>
      <c r="K89" s="144">
        <f t="shared" si="60"/>
        <v>0</v>
      </c>
      <c r="L89" s="144"/>
      <c r="M89" s="144">
        <f t="shared" si="60"/>
        <v>0</v>
      </c>
      <c r="N89" s="144"/>
      <c r="O89" s="144">
        <f t="shared" si="60"/>
        <v>0</v>
      </c>
      <c r="P89" s="144"/>
      <c r="Q89" s="144">
        <f t="shared" si="60"/>
        <v>0</v>
      </c>
      <c r="R89" s="144"/>
      <c r="S89" s="144">
        <f t="shared" si="60"/>
        <v>0</v>
      </c>
      <c r="T89" s="144"/>
      <c r="U89" s="144">
        <f t="shared" si="60"/>
        <v>0</v>
      </c>
      <c r="V89" s="144"/>
      <c r="W89" s="144">
        <f t="shared" si="60"/>
        <v>0</v>
      </c>
      <c r="X89" s="144"/>
      <c r="Y89" s="144">
        <f t="shared" si="60"/>
        <v>0</v>
      </c>
      <c r="Z89" s="144"/>
      <c r="AA89" s="145">
        <f t="shared" si="60"/>
        <v>0</v>
      </c>
      <c r="AB89" s="123"/>
      <c r="AC89" s="123"/>
      <c r="AD89" s="125"/>
      <c r="AE89" s="146">
        <f>SUM(E89:AA89)</f>
        <v>0</v>
      </c>
      <c r="AF89" s="34"/>
      <c r="AG89" s="25"/>
    </row>
    <row r="90" spans="2:33" hidden="1">
      <c r="B90" s="138"/>
      <c r="C90" s="123"/>
      <c r="D90" s="123"/>
      <c r="E90" s="124"/>
      <c r="F90" s="124"/>
      <c r="G90" s="124"/>
      <c r="H90" s="124"/>
      <c r="I90" s="124"/>
      <c r="J90" s="124"/>
      <c r="K90" s="124"/>
      <c r="L90" s="124"/>
      <c r="M90" s="124"/>
      <c r="N90" s="124"/>
      <c r="O90" s="124"/>
      <c r="P90" s="124"/>
      <c r="Q90" s="124"/>
      <c r="R90" s="124"/>
      <c r="S90" s="124"/>
      <c r="T90" s="124"/>
      <c r="U90" s="124"/>
      <c r="V90" s="124"/>
      <c r="W90" s="124"/>
      <c r="X90" s="124"/>
      <c r="Y90" s="124"/>
      <c r="Z90" s="124"/>
      <c r="AA90" s="124"/>
      <c r="AB90" s="123"/>
      <c r="AC90" s="148"/>
      <c r="AD90" s="125"/>
      <c r="AE90" s="137"/>
      <c r="AF90" s="34"/>
      <c r="AG90" s="25"/>
    </row>
    <row r="91" spans="2:33" hidden="1">
      <c r="B91" s="139" t="s">
        <v>191</v>
      </c>
      <c r="C91" s="140" t="str">
        <f>B24</f>
        <v>EC grant no, UCD a/c no. + Project Title</v>
      </c>
      <c r="D91" s="140" t="str">
        <f>D24</f>
        <v>WP &lt;insert&gt;</v>
      </c>
      <c r="E91" s="141">
        <f>IFERROR(E24/E38*E54,0)</f>
        <v>0</v>
      </c>
      <c r="F91" s="141"/>
      <c r="G91" s="141">
        <f t="shared" ref="G91:AA91" si="61">IFERROR(G24/G38*G54,0)</f>
        <v>0</v>
      </c>
      <c r="H91" s="141"/>
      <c r="I91" s="141">
        <f t="shared" si="61"/>
        <v>0</v>
      </c>
      <c r="J91" s="141"/>
      <c r="K91" s="141">
        <f t="shared" si="61"/>
        <v>0</v>
      </c>
      <c r="L91" s="141"/>
      <c r="M91" s="141">
        <f t="shared" si="61"/>
        <v>0</v>
      </c>
      <c r="N91" s="141"/>
      <c r="O91" s="141">
        <f t="shared" si="61"/>
        <v>0</v>
      </c>
      <c r="P91" s="141"/>
      <c r="Q91" s="141">
        <f t="shared" si="61"/>
        <v>0</v>
      </c>
      <c r="R91" s="141"/>
      <c r="S91" s="141">
        <f t="shared" si="61"/>
        <v>0</v>
      </c>
      <c r="T91" s="141"/>
      <c r="U91" s="141">
        <f t="shared" si="61"/>
        <v>0</v>
      </c>
      <c r="V91" s="141"/>
      <c r="W91" s="141">
        <f t="shared" si="61"/>
        <v>0</v>
      </c>
      <c r="X91" s="141"/>
      <c r="Y91" s="141">
        <f t="shared" si="61"/>
        <v>0</v>
      </c>
      <c r="Z91" s="141"/>
      <c r="AA91" s="272">
        <f t="shared" si="61"/>
        <v>0</v>
      </c>
      <c r="AB91" s="123"/>
      <c r="AC91" s="132">
        <f>SUM(E91:AA91)</f>
        <v>0</v>
      </c>
      <c r="AD91" s="125"/>
      <c r="AE91" s="137"/>
      <c r="AF91" s="34"/>
      <c r="AG91" s="25"/>
    </row>
    <row r="92" spans="2:33" hidden="1">
      <c r="B92" s="142" t="s">
        <v>192</v>
      </c>
      <c r="C92" s="143" t="str">
        <f>B24</f>
        <v>EC grant no, UCD a/c no. + Project Title</v>
      </c>
      <c r="D92" s="143" t="str">
        <f>D24</f>
        <v>WP &lt;insert&gt;</v>
      </c>
      <c r="E92" s="144">
        <f>E56*E91</f>
        <v>0</v>
      </c>
      <c r="F92" s="144"/>
      <c r="G92" s="144">
        <f t="shared" ref="G92:AA92" si="62">G56*G91</f>
        <v>0</v>
      </c>
      <c r="H92" s="144"/>
      <c r="I92" s="144">
        <f t="shared" si="62"/>
        <v>0</v>
      </c>
      <c r="J92" s="144"/>
      <c r="K92" s="144">
        <f t="shared" si="62"/>
        <v>0</v>
      </c>
      <c r="L92" s="144"/>
      <c r="M92" s="144">
        <f t="shared" si="62"/>
        <v>0</v>
      </c>
      <c r="N92" s="144"/>
      <c r="O92" s="144">
        <f t="shared" si="62"/>
        <v>0</v>
      </c>
      <c r="P92" s="144"/>
      <c r="Q92" s="144">
        <f t="shared" si="62"/>
        <v>0</v>
      </c>
      <c r="R92" s="144"/>
      <c r="S92" s="144">
        <f t="shared" si="62"/>
        <v>0</v>
      </c>
      <c r="T92" s="144"/>
      <c r="U92" s="144">
        <f t="shared" si="62"/>
        <v>0</v>
      </c>
      <c r="V92" s="144"/>
      <c r="W92" s="144">
        <f t="shared" si="62"/>
        <v>0</v>
      </c>
      <c r="X92" s="144"/>
      <c r="Y92" s="144">
        <f t="shared" si="62"/>
        <v>0</v>
      </c>
      <c r="Z92" s="144"/>
      <c r="AA92" s="145">
        <f t="shared" si="62"/>
        <v>0</v>
      </c>
      <c r="AB92" s="123"/>
      <c r="AC92" s="123"/>
      <c r="AD92" s="125"/>
      <c r="AE92" s="146">
        <f>SUM(E92:AA92)</f>
        <v>0</v>
      </c>
      <c r="AF92" s="34"/>
      <c r="AG92" s="25"/>
    </row>
    <row r="93" spans="2:33" hidden="1">
      <c r="B93" s="138"/>
      <c r="C93" s="123"/>
      <c r="D93" s="123"/>
      <c r="E93" s="124"/>
      <c r="F93" s="124"/>
      <c r="G93" s="124"/>
      <c r="H93" s="124"/>
      <c r="I93" s="124"/>
      <c r="J93" s="124"/>
      <c r="K93" s="124"/>
      <c r="L93" s="124"/>
      <c r="M93" s="124"/>
      <c r="N93" s="124"/>
      <c r="O93" s="124"/>
      <c r="P93" s="124"/>
      <c r="Q93" s="124"/>
      <c r="R93" s="124"/>
      <c r="S93" s="124"/>
      <c r="T93" s="124"/>
      <c r="U93" s="124"/>
      <c r="V93" s="124"/>
      <c r="W93" s="124"/>
      <c r="X93" s="124"/>
      <c r="Y93" s="124"/>
      <c r="Z93" s="124"/>
      <c r="AA93" s="124"/>
      <c r="AB93" s="123"/>
      <c r="AC93" s="148"/>
      <c r="AD93" s="125"/>
      <c r="AE93" s="137"/>
      <c r="AF93" s="34"/>
      <c r="AG93" s="25"/>
    </row>
    <row r="94" spans="2:33" hidden="1">
      <c r="B94" s="139" t="s">
        <v>193</v>
      </c>
      <c r="C94" s="140" t="str">
        <f>B25</f>
        <v>EC grant no, UCD a/c no. + Project Title</v>
      </c>
      <c r="D94" s="140" t="str">
        <f>D25</f>
        <v>WP &lt;insert&gt;</v>
      </c>
      <c r="E94" s="141">
        <f>IFERROR(E25/E38*E54,0)</f>
        <v>0</v>
      </c>
      <c r="F94" s="141"/>
      <c r="G94" s="141">
        <f t="shared" ref="G94:AA94" si="63">IFERROR(G25/G38*G54,0)</f>
        <v>0</v>
      </c>
      <c r="H94" s="141"/>
      <c r="I94" s="141">
        <f t="shared" si="63"/>
        <v>0</v>
      </c>
      <c r="J94" s="141"/>
      <c r="K94" s="141">
        <f t="shared" si="63"/>
        <v>0</v>
      </c>
      <c r="L94" s="141"/>
      <c r="M94" s="141">
        <f t="shared" si="63"/>
        <v>0</v>
      </c>
      <c r="N94" s="141"/>
      <c r="O94" s="141">
        <f t="shared" si="63"/>
        <v>0</v>
      </c>
      <c r="P94" s="141"/>
      <c r="Q94" s="141">
        <f t="shared" si="63"/>
        <v>0</v>
      </c>
      <c r="R94" s="141"/>
      <c r="S94" s="141">
        <f t="shared" si="63"/>
        <v>0</v>
      </c>
      <c r="T94" s="141"/>
      <c r="U94" s="141">
        <f t="shared" si="63"/>
        <v>0</v>
      </c>
      <c r="V94" s="141"/>
      <c r="W94" s="141">
        <f t="shared" si="63"/>
        <v>0</v>
      </c>
      <c r="X94" s="141"/>
      <c r="Y94" s="141">
        <f t="shared" si="63"/>
        <v>0</v>
      </c>
      <c r="Z94" s="141"/>
      <c r="AA94" s="272">
        <f t="shared" si="63"/>
        <v>0</v>
      </c>
      <c r="AB94" s="123"/>
      <c r="AC94" s="132">
        <f>SUM(E94:AA94)</f>
        <v>0</v>
      </c>
      <c r="AD94" s="125"/>
      <c r="AE94" s="137"/>
      <c r="AF94" s="34"/>
      <c r="AG94" s="25"/>
    </row>
    <row r="95" spans="2:33" hidden="1">
      <c r="B95" s="142" t="s">
        <v>194</v>
      </c>
      <c r="C95" s="143" t="str">
        <f>B25</f>
        <v>EC grant no, UCD a/c no. + Project Title</v>
      </c>
      <c r="D95" s="143" t="str">
        <f>D25</f>
        <v>WP &lt;insert&gt;</v>
      </c>
      <c r="E95" s="144">
        <f>E56*E94</f>
        <v>0</v>
      </c>
      <c r="F95" s="144"/>
      <c r="G95" s="144">
        <f t="shared" ref="G95:AA95" si="64">G56*G94</f>
        <v>0</v>
      </c>
      <c r="H95" s="144"/>
      <c r="I95" s="144">
        <f t="shared" si="64"/>
        <v>0</v>
      </c>
      <c r="J95" s="144"/>
      <c r="K95" s="144">
        <f t="shared" si="64"/>
        <v>0</v>
      </c>
      <c r="L95" s="144"/>
      <c r="M95" s="144">
        <f t="shared" si="64"/>
        <v>0</v>
      </c>
      <c r="N95" s="144"/>
      <c r="O95" s="144">
        <f t="shared" si="64"/>
        <v>0</v>
      </c>
      <c r="P95" s="144"/>
      <c r="Q95" s="144">
        <f t="shared" si="64"/>
        <v>0</v>
      </c>
      <c r="R95" s="144"/>
      <c r="S95" s="144">
        <f t="shared" si="64"/>
        <v>0</v>
      </c>
      <c r="T95" s="144"/>
      <c r="U95" s="144">
        <f t="shared" si="64"/>
        <v>0</v>
      </c>
      <c r="V95" s="144"/>
      <c r="W95" s="144">
        <f t="shared" si="64"/>
        <v>0</v>
      </c>
      <c r="X95" s="144"/>
      <c r="Y95" s="144">
        <f t="shared" si="64"/>
        <v>0</v>
      </c>
      <c r="Z95" s="144"/>
      <c r="AA95" s="145">
        <f t="shared" si="64"/>
        <v>0</v>
      </c>
      <c r="AB95" s="123"/>
      <c r="AC95" s="123"/>
      <c r="AD95" s="125"/>
      <c r="AE95" s="146">
        <f>SUM(E95:AA95)</f>
        <v>0</v>
      </c>
      <c r="AF95" s="34"/>
      <c r="AG95" s="25"/>
    </row>
    <row r="96" spans="2:33" hidden="1">
      <c r="B96" s="138"/>
      <c r="C96" s="123"/>
      <c r="D96" s="123"/>
      <c r="E96" s="124"/>
      <c r="F96" s="124"/>
      <c r="G96" s="124"/>
      <c r="H96" s="124"/>
      <c r="I96" s="124"/>
      <c r="J96" s="124"/>
      <c r="K96" s="124"/>
      <c r="L96" s="124"/>
      <c r="M96" s="124"/>
      <c r="N96" s="124"/>
      <c r="O96" s="124"/>
      <c r="P96" s="124"/>
      <c r="Q96" s="124"/>
      <c r="R96" s="124"/>
      <c r="S96" s="124"/>
      <c r="T96" s="124"/>
      <c r="U96" s="124"/>
      <c r="V96" s="124"/>
      <c r="W96" s="124"/>
      <c r="X96" s="124"/>
      <c r="Y96" s="124"/>
      <c r="Z96" s="124"/>
      <c r="AA96" s="124"/>
      <c r="AB96" s="123"/>
      <c r="AC96" s="148"/>
      <c r="AD96" s="125"/>
      <c r="AE96" s="137"/>
      <c r="AF96" s="34"/>
      <c r="AG96" s="25"/>
    </row>
    <row r="97" spans="2:33" hidden="1">
      <c r="B97" s="139" t="s">
        <v>195</v>
      </c>
      <c r="C97" s="140" t="str">
        <f>B26</f>
        <v>EC grant no, UCD a/c no. + Project Title</v>
      </c>
      <c r="D97" s="140" t="str">
        <f>D26</f>
        <v>WP &lt;insert&gt;</v>
      </c>
      <c r="E97" s="141">
        <f>IFERROR(E26/E38*E54,0)</f>
        <v>0</v>
      </c>
      <c r="F97" s="141"/>
      <c r="G97" s="141">
        <f t="shared" ref="G97:AA97" si="65">IFERROR(G26/G38*G54,0)</f>
        <v>0</v>
      </c>
      <c r="H97" s="141"/>
      <c r="I97" s="141">
        <f t="shared" si="65"/>
        <v>0</v>
      </c>
      <c r="J97" s="141"/>
      <c r="K97" s="141">
        <f t="shared" si="65"/>
        <v>0</v>
      </c>
      <c r="L97" s="141"/>
      <c r="M97" s="141">
        <f t="shared" si="65"/>
        <v>0</v>
      </c>
      <c r="N97" s="141"/>
      <c r="O97" s="141">
        <f t="shared" si="65"/>
        <v>0</v>
      </c>
      <c r="P97" s="141"/>
      <c r="Q97" s="141">
        <f t="shared" si="65"/>
        <v>0</v>
      </c>
      <c r="R97" s="141"/>
      <c r="S97" s="141">
        <f t="shared" si="65"/>
        <v>0</v>
      </c>
      <c r="T97" s="141"/>
      <c r="U97" s="141">
        <f t="shared" si="65"/>
        <v>0</v>
      </c>
      <c r="V97" s="141"/>
      <c r="W97" s="141">
        <f t="shared" si="65"/>
        <v>0</v>
      </c>
      <c r="X97" s="141"/>
      <c r="Y97" s="141">
        <f t="shared" si="65"/>
        <v>0</v>
      </c>
      <c r="Z97" s="141"/>
      <c r="AA97" s="272">
        <f t="shared" si="65"/>
        <v>0</v>
      </c>
      <c r="AB97" s="123"/>
      <c r="AC97" s="132">
        <f>SUM(E97:AA97)</f>
        <v>0</v>
      </c>
      <c r="AD97" s="125"/>
      <c r="AE97" s="137"/>
      <c r="AF97" s="34"/>
      <c r="AG97" s="25"/>
    </row>
    <row r="98" spans="2:33" hidden="1">
      <c r="B98" s="142" t="s">
        <v>196</v>
      </c>
      <c r="C98" s="143" t="str">
        <f>B26</f>
        <v>EC grant no, UCD a/c no. + Project Title</v>
      </c>
      <c r="D98" s="143" t="str">
        <f>D26</f>
        <v>WP &lt;insert&gt;</v>
      </c>
      <c r="E98" s="144">
        <f>E56*E97</f>
        <v>0</v>
      </c>
      <c r="F98" s="144"/>
      <c r="G98" s="144">
        <f t="shared" ref="G98:AA98" si="66">G56*G97</f>
        <v>0</v>
      </c>
      <c r="H98" s="144"/>
      <c r="I98" s="144">
        <f t="shared" si="66"/>
        <v>0</v>
      </c>
      <c r="J98" s="144"/>
      <c r="K98" s="144">
        <f t="shared" si="66"/>
        <v>0</v>
      </c>
      <c r="L98" s="144"/>
      <c r="M98" s="144">
        <f t="shared" si="66"/>
        <v>0</v>
      </c>
      <c r="N98" s="144"/>
      <c r="O98" s="144">
        <f t="shared" si="66"/>
        <v>0</v>
      </c>
      <c r="P98" s="144"/>
      <c r="Q98" s="144">
        <f t="shared" si="66"/>
        <v>0</v>
      </c>
      <c r="R98" s="144"/>
      <c r="S98" s="144">
        <f t="shared" si="66"/>
        <v>0</v>
      </c>
      <c r="T98" s="144"/>
      <c r="U98" s="144">
        <f t="shared" si="66"/>
        <v>0</v>
      </c>
      <c r="V98" s="144"/>
      <c r="W98" s="144">
        <f t="shared" si="66"/>
        <v>0</v>
      </c>
      <c r="X98" s="144"/>
      <c r="Y98" s="144">
        <f t="shared" si="66"/>
        <v>0</v>
      </c>
      <c r="Z98" s="144"/>
      <c r="AA98" s="145">
        <f t="shared" si="66"/>
        <v>0</v>
      </c>
      <c r="AB98" s="123"/>
      <c r="AC98" s="123"/>
      <c r="AD98" s="125"/>
      <c r="AE98" s="146">
        <f>SUM(E98:AA98)</f>
        <v>0</v>
      </c>
      <c r="AF98" s="34"/>
      <c r="AG98" s="25"/>
    </row>
    <row r="99" spans="2:33" hidden="1">
      <c r="B99" s="138"/>
      <c r="C99" s="123"/>
      <c r="D99" s="123"/>
      <c r="E99" s="124"/>
      <c r="F99" s="124"/>
      <c r="G99" s="124"/>
      <c r="H99" s="124"/>
      <c r="I99" s="124"/>
      <c r="J99" s="124"/>
      <c r="K99" s="124"/>
      <c r="L99" s="124"/>
      <c r="M99" s="124"/>
      <c r="N99" s="124"/>
      <c r="O99" s="124"/>
      <c r="P99" s="124"/>
      <c r="Q99" s="124"/>
      <c r="R99" s="124"/>
      <c r="S99" s="124"/>
      <c r="T99" s="124"/>
      <c r="U99" s="124"/>
      <c r="V99" s="124"/>
      <c r="W99" s="124"/>
      <c r="X99" s="124"/>
      <c r="Y99" s="124"/>
      <c r="Z99" s="124"/>
      <c r="AA99" s="124"/>
      <c r="AB99" s="123"/>
      <c r="AC99" s="148"/>
      <c r="AD99" s="125"/>
      <c r="AE99" s="137"/>
      <c r="AF99" s="34"/>
      <c r="AG99" s="25"/>
    </row>
    <row r="100" spans="2:33" hidden="1">
      <c r="B100" s="139" t="s">
        <v>197</v>
      </c>
      <c r="C100" s="140" t="str">
        <f>B27</f>
        <v>EC grant no, UCD a/c no. + Project Title</v>
      </c>
      <c r="D100" s="140" t="str">
        <f>D27</f>
        <v>WP &lt;insert&gt;</v>
      </c>
      <c r="E100" s="141">
        <f>IFERROR(E27/E38*E54,0)</f>
        <v>0</v>
      </c>
      <c r="F100" s="141"/>
      <c r="G100" s="141">
        <f t="shared" ref="G100:AA100" si="67">IFERROR(G27/G38*G54,0)</f>
        <v>0</v>
      </c>
      <c r="H100" s="141"/>
      <c r="I100" s="141">
        <f t="shared" si="67"/>
        <v>0</v>
      </c>
      <c r="J100" s="141"/>
      <c r="K100" s="141">
        <f t="shared" si="67"/>
        <v>0</v>
      </c>
      <c r="L100" s="141"/>
      <c r="M100" s="141">
        <f t="shared" si="67"/>
        <v>0</v>
      </c>
      <c r="N100" s="141"/>
      <c r="O100" s="141">
        <f t="shared" si="67"/>
        <v>0</v>
      </c>
      <c r="P100" s="141"/>
      <c r="Q100" s="141">
        <f t="shared" si="67"/>
        <v>0</v>
      </c>
      <c r="R100" s="141"/>
      <c r="S100" s="141">
        <f t="shared" si="67"/>
        <v>0</v>
      </c>
      <c r="T100" s="141"/>
      <c r="U100" s="141">
        <f t="shared" si="67"/>
        <v>0</v>
      </c>
      <c r="V100" s="141"/>
      <c r="W100" s="141">
        <f t="shared" si="67"/>
        <v>0</v>
      </c>
      <c r="X100" s="141"/>
      <c r="Y100" s="141">
        <f t="shared" si="67"/>
        <v>0</v>
      </c>
      <c r="Z100" s="141"/>
      <c r="AA100" s="272">
        <f t="shared" si="67"/>
        <v>0</v>
      </c>
      <c r="AB100" s="123"/>
      <c r="AC100" s="132">
        <f>SUM(E100:AA100)</f>
        <v>0</v>
      </c>
      <c r="AD100" s="125"/>
      <c r="AE100" s="137"/>
      <c r="AF100" s="34"/>
      <c r="AG100" s="25"/>
    </row>
    <row r="101" spans="2:33" hidden="1">
      <c r="B101" s="142" t="s">
        <v>198</v>
      </c>
      <c r="C101" s="143" t="str">
        <f>B27</f>
        <v>EC grant no, UCD a/c no. + Project Title</v>
      </c>
      <c r="D101" s="143" t="str">
        <f>D27</f>
        <v>WP &lt;insert&gt;</v>
      </c>
      <c r="E101" s="144">
        <f>E56*E100</f>
        <v>0</v>
      </c>
      <c r="F101" s="144"/>
      <c r="G101" s="144">
        <f t="shared" ref="G101:AA101" si="68">G56*G100</f>
        <v>0</v>
      </c>
      <c r="H101" s="144"/>
      <c r="I101" s="144">
        <f t="shared" si="68"/>
        <v>0</v>
      </c>
      <c r="J101" s="144"/>
      <c r="K101" s="144">
        <f t="shared" si="68"/>
        <v>0</v>
      </c>
      <c r="L101" s="144"/>
      <c r="M101" s="144">
        <f t="shared" si="68"/>
        <v>0</v>
      </c>
      <c r="N101" s="144"/>
      <c r="O101" s="144">
        <f t="shared" si="68"/>
        <v>0</v>
      </c>
      <c r="P101" s="144"/>
      <c r="Q101" s="144">
        <f t="shared" si="68"/>
        <v>0</v>
      </c>
      <c r="R101" s="144"/>
      <c r="S101" s="144">
        <f t="shared" si="68"/>
        <v>0</v>
      </c>
      <c r="T101" s="144"/>
      <c r="U101" s="144">
        <f t="shared" si="68"/>
        <v>0</v>
      </c>
      <c r="V101" s="144"/>
      <c r="W101" s="144">
        <f t="shared" si="68"/>
        <v>0</v>
      </c>
      <c r="X101" s="144"/>
      <c r="Y101" s="144">
        <f t="shared" si="68"/>
        <v>0</v>
      </c>
      <c r="Z101" s="144"/>
      <c r="AA101" s="145">
        <f t="shared" si="68"/>
        <v>0</v>
      </c>
      <c r="AB101" s="123"/>
      <c r="AC101" s="123"/>
      <c r="AD101" s="125"/>
      <c r="AE101" s="146">
        <f>SUM(E101:AA101)</f>
        <v>0</v>
      </c>
      <c r="AF101" s="34"/>
      <c r="AG101" s="25"/>
    </row>
    <row r="102" spans="2:33" ht="13.55" thickBot="1">
      <c r="B102" s="151"/>
      <c r="C102" s="152"/>
      <c r="D102" s="152"/>
      <c r="E102" s="153"/>
      <c r="F102" s="152"/>
      <c r="G102" s="153"/>
      <c r="H102" s="152"/>
      <c r="I102" s="153"/>
      <c r="J102" s="152"/>
      <c r="K102" s="153"/>
      <c r="L102" s="152"/>
      <c r="M102" s="153"/>
      <c r="N102" s="152"/>
      <c r="O102" s="153"/>
      <c r="P102" s="152"/>
      <c r="Q102" s="153"/>
      <c r="R102" s="152"/>
      <c r="S102" s="153"/>
      <c r="T102" s="152"/>
      <c r="U102" s="153"/>
      <c r="V102" s="152"/>
      <c r="W102" s="153"/>
      <c r="X102" s="152"/>
      <c r="Y102" s="153"/>
      <c r="Z102" s="152"/>
      <c r="AA102" s="153"/>
      <c r="AB102" s="152"/>
      <c r="AC102" s="152"/>
      <c r="AD102" s="154"/>
      <c r="AE102" s="155"/>
      <c r="AF102" s="34"/>
      <c r="AG102" s="25"/>
    </row>
    <row r="103" spans="2:33">
      <c r="B103" s="94"/>
      <c r="E103" s="98"/>
      <c r="G103" s="98"/>
      <c r="I103" s="98"/>
      <c r="K103" s="98"/>
      <c r="M103" s="98"/>
      <c r="O103" s="98"/>
      <c r="Q103" s="98"/>
      <c r="S103" s="98"/>
      <c r="U103" s="98"/>
      <c r="W103" s="98"/>
      <c r="Y103" s="98"/>
      <c r="AA103" s="98"/>
      <c r="AC103" s="25"/>
      <c r="AD103" s="34"/>
      <c r="AE103" s="25"/>
      <c r="AF103" s="34"/>
      <c r="AG103" s="25"/>
    </row>
    <row r="104" spans="2:33">
      <c r="AC104" s="25"/>
      <c r="AD104" s="34"/>
      <c r="AE104" s="25"/>
      <c r="AF104" s="34"/>
      <c r="AG104" s="25"/>
    </row>
    <row r="105" spans="2:33" ht="38.5">
      <c r="B105" s="47" t="s">
        <v>69</v>
      </c>
      <c r="C105" s="12"/>
      <c r="D105" s="214" t="s">
        <v>67</v>
      </c>
      <c r="E105" s="214" t="s">
        <v>105</v>
      </c>
      <c r="F105" s="214" t="s">
        <v>68</v>
      </c>
      <c r="G105" s="215" t="s">
        <v>50</v>
      </c>
      <c r="H105" s="24" t="s">
        <v>74</v>
      </c>
      <c r="AB105" s="25"/>
      <c r="AC105" s="34"/>
      <c r="AD105" s="25"/>
      <c r="AE105" s="34"/>
      <c r="AF105" s="25"/>
    </row>
    <row r="106" spans="2:33">
      <c r="B106" s="282" t="s">
        <v>163</v>
      </c>
      <c r="D106" s="279"/>
      <c r="E106" s="279"/>
      <c r="F106" s="279"/>
      <c r="G106" s="280"/>
      <c r="H106" s="24"/>
      <c r="AB106" s="25"/>
      <c r="AC106" s="34"/>
      <c r="AD106" s="25"/>
      <c r="AE106" s="34"/>
      <c r="AF106" s="25"/>
    </row>
    <row r="107" spans="2:33">
      <c r="B107" s="54" t="str">
        <f t="array" ref="B107">IFERROR(INDEX($B$13:$B$27,MATCH(0,COUNTIF($B$106:B106,$B$13:$B$27),0)),"")</f>
        <v>EC grant no, UCD a/c no. + Project Title</v>
      </c>
      <c r="D107" s="52">
        <f t="shared" ref="D107:D112" si="69">SUMIF($B$13:$B$27,B107,$AE$13:$AE$27)</f>
        <v>0</v>
      </c>
      <c r="E107" s="52">
        <f t="shared" ref="E107:E121" si="70">SUMIF($C$58:$C$102,B107,$AE$58:$AE$102)</f>
        <v>0</v>
      </c>
      <c r="F107" s="76"/>
      <c r="G107" s="46">
        <f>E107-F107</f>
        <v>0</v>
      </c>
      <c r="H107" s="24"/>
      <c r="AC107" s="28"/>
      <c r="AD107"/>
      <c r="AE107" s="28"/>
      <c r="AF107"/>
    </row>
    <row r="108" spans="2:33">
      <c r="B108" s="54" t="str">
        <f t="array" ref="B108">IFERROR(INDEX($B$13:$B$27,MATCH(0,COUNTIF($B$106:B107,$B$13:$B$27),0)),"")</f>
        <v/>
      </c>
      <c r="D108" s="52">
        <f t="shared" si="69"/>
        <v>0</v>
      </c>
      <c r="E108" s="52">
        <f t="shared" si="70"/>
        <v>0</v>
      </c>
      <c r="F108" s="76"/>
      <c r="G108" s="46">
        <f t="shared" ref="G108:G121" si="71">E108-F108</f>
        <v>0</v>
      </c>
      <c r="H108" s="24"/>
      <c r="AC108" s="28"/>
      <c r="AD108"/>
      <c r="AE108" s="28"/>
      <c r="AF108"/>
    </row>
    <row r="109" spans="2:33">
      <c r="B109" s="54" t="str">
        <f t="array" ref="B109">IFERROR(INDEX($B$13:$B$27,MATCH(0,COUNTIF($B$106:B108,$B$13:$B$27),0)),"")</f>
        <v/>
      </c>
      <c r="D109" s="52">
        <f t="shared" si="69"/>
        <v>0</v>
      </c>
      <c r="E109" s="52">
        <f t="shared" si="70"/>
        <v>0</v>
      </c>
      <c r="F109" s="76"/>
      <c r="G109" s="46">
        <f t="shared" si="71"/>
        <v>0</v>
      </c>
      <c r="H109" s="24"/>
      <c r="AC109" s="28"/>
      <c r="AD109"/>
      <c r="AE109" s="28"/>
      <c r="AF109"/>
    </row>
    <row r="110" spans="2:33">
      <c r="B110" s="54" t="str">
        <f t="array" ref="B110">IFERROR(INDEX($B$13:$B$27,MATCH(0,COUNTIF($B$106:B109,$B$13:$B$27),0)),"")</f>
        <v/>
      </c>
      <c r="D110" s="52">
        <f t="shared" si="69"/>
        <v>0</v>
      </c>
      <c r="E110" s="52">
        <f t="shared" si="70"/>
        <v>0</v>
      </c>
      <c r="F110" s="76"/>
      <c r="G110" s="46">
        <f t="shared" si="71"/>
        <v>0</v>
      </c>
      <c r="H110" s="24"/>
      <c r="AC110" s="28"/>
      <c r="AD110"/>
      <c r="AE110" s="28"/>
      <c r="AF110"/>
    </row>
    <row r="111" spans="2:33">
      <c r="B111" s="54" t="str">
        <f t="array" ref="B111">IFERROR(INDEX($B$13:$B$27,MATCH(0,COUNTIF($B$106:B110,$B$13:$B$27),0)),"")</f>
        <v/>
      </c>
      <c r="D111" s="52">
        <f t="shared" si="69"/>
        <v>0</v>
      </c>
      <c r="E111" s="52">
        <f t="shared" si="70"/>
        <v>0</v>
      </c>
      <c r="F111" s="76"/>
      <c r="G111" s="46">
        <f t="shared" si="71"/>
        <v>0</v>
      </c>
      <c r="H111" s="24"/>
      <c r="AC111" s="28"/>
      <c r="AD111"/>
      <c r="AE111" s="28"/>
      <c r="AF111"/>
    </row>
    <row r="112" spans="2:33">
      <c r="B112" s="54" t="str">
        <f t="array" ref="B112">IFERROR(INDEX($B$13:$B$27,MATCH(0,COUNTIF($B$106:B111,$B$13:$B$27),0)),"")</f>
        <v/>
      </c>
      <c r="D112" s="52">
        <f t="shared" si="69"/>
        <v>0</v>
      </c>
      <c r="E112" s="52">
        <f t="shared" si="70"/>
        <v>0</v>
      </c>
      <c r="F112" s="76"/>
      <c r="G112" s="46">
        <f t="shared" si="71"/>
        <v>0</v>
      </c>
      <c r="H112" s="24"/>
      <c r="AC112" s="28"/>
      <c r="AD112"/>
      <c r="AE112" s="28"/>
      <c r="AF112"/>
    </row>
    <row r="113" spans="2:33">
      <c r="B113" s="54" t="str">
        <f t="array" ref="B113">IFERROR(INDEX($B$13:$B$27,MATCH(0,COUNTIF($B$106:B112,$B$13:$B$27),0)),"")</f>
        <v/>
      </c>
      <c r="D113" s="52">
        <f t="shared" ref="D113:D121" si="72">SUMIF($B$13:$B$27,B113,$AE$13:$AE$27)</f>
        <v>0</v>
      </c>
      <c r="E113" s="52">
        <f t="shared" si="70"/>
        <v>0</v>
      </c>
      <c r="F113" s="76"/>
      <c r="G113" s="46">
        <f t="shared" si="71"/>
        <v>0</v>
      </c>
      <c r="H113" s="24"/>
      <c r="AC113" s="28"/>
      <c r="AD113"/>
      <c r="AE113" s="28"/>
      <c r="AF113"/>
    </row>
    <row r="114" spans="2:33">
      <c r="B114" s="54" t="str">
        <f t="array" ref="B114">IFERROR(INDEX($B$13:$B$27,MATCH(0,COUNTIF($B$106:B113,$B$13:$B$27),0)),"")</f>
        <v/>
      </c>
      <c r="D114" s="52">
        <f t="shared" si="72"/>
        <v>0</v>
      </c>
      <c r="E114" s="52">
        <f t="shared" si="70"/>
        <v>0</v>
      </c>
      <c r="F114" s="76"/>
      <c r="G114" s="46">
        <f t="shared" si="71"/>
        <v>0</v>
      </c>
      <c r="H114" s="24"/>
      <c r="AC114" s="28"/>
      <c r="AD114"/>
      <c r="AE114" s="28"/>
      <c r="AF114"/>
    </row>
    <row r="115" spans="2:33">
      <c r="B115" s="54" t="str">
        <f t="array" ref="B115">IFERROR(INDEX($B$13:$B$27,MATCH(0,COUNTIF($B$106:B114,$B$13:$B$27),0)),"")</f>
        <v/>
      </c>
      <c r="D115" s="52">
        <f t="shared" si="72"/>
        <v>0</v>
      </c>
      <c r="E115" s="52">
        <f t="shared" si="70"/>
        <v>0</v>
      </c>
      <c r="F115" s="76"/>
      <c r="G115" s="46">
        <f t="shared" si="71"/>
        <v>0</v>
      </c>
      <c r="H115" s="24"/>
      <c r="AC115" s="28"/>
      <c r="AD115"/>
      <c r="AE115" s="28"/>
      <c r="AF115"/>
    </row>
    <row r="116" spans="2:33">
      <c r="B116" s="54" t="str">
        <f t="array" ref="B116">IFERROR(INDEX($B$13:$B$27,MATCH(0,COUNTIF($B$106:B115,$B$13:$B$27),0)),"")</f>
        <v/>
      </c>
      <c r="D116" s="52">
        <f t="shared" si="72"/>
        <v>0</v>
      </c>
      <c r="E116" s="52">
        <f t="shared" si="70"/>
        <v>0</v>
      </c>
      <c r="F116" s="76"/>
      <c r="G116" s="46">
        <f t="shared" ref="G116:G120" si="73">E116-F116</f>
        <v>0</v>
      </c>
      <c r="H116" s="24"/>
      <c r="AC116" s="28"/>
      <c r="AD116"/>
      <c r="AE116" s="28"/>
      <c r="AF116"/>
    </row>
    <row r="117" spans="2:33">
      <c r="B117" s="54" t="str">
        <f t="array" ref="B117">IFERROR(INDEX($B$13:$B$27,MATCH(0,COUNTIF($B$106:B116,$B$13:$B$27),0)),"")</f>
        <v/>
      </c>
      <c r="D117" s="52">
        <f t="shared" si="72"/>
        <v>0</v>
      </c>
      <c r="E117" s="52">
        <f t="shared" si="70"/>
        <v>0</v>
      </c>
      <c r="F117" s="76"/>
      <c r="G117" s="46">
        <f t="shared" si="73"/>
        <v>0</v>
      </c>
      <c r="H117" s="24"/>
      <c r="AC117" s="28"/>
      <c r="AD117"/>
      <c r="AE117" s="28"/>
      <c r="AF117"/>
    </row>
    <row r="118" spans="2:33">
      <c r="B118" s="54" t="str">
        <f t="array" ref="B118">IFERROR(INDEX($B$13:$B$27,MATCH(0,COUNTIF($B$106:B117,$B$13:$B$27),0)),"")</f>
        <v/>
      </c>
      <c r="D118" s="52">
        <f t="shared" si="72"/>
        <v>0</v>
      </c>
      <c r="E118" s="52">
        <f t="shared" si="70"/>
        <v>0</v>
      </c>
      <c r="F118" s="76"/>
      <c r="G118" s="46">
        <f t="shared" si="73"/>
        <v>0</v>
      </c>
      <c r="H118" s="24"/>
      <c r="AC118" s="28"/>
      <c r="AD118"/>
      <c r="AE118" s="28"/>
      <c r="AF118"/>
    </row>
    <row r="119" spans="2:33">
      <c r="B119" s="54" t="str">
        <f t="array" ref="B119">IFERROR(INDEX($B$13:$B$27,MATCH(0,COUNTIF($B$106:B118,$B$13:$B$27),0)),"")</f>
        <v/>
      </c>
      <c r="D119" s="52">
        <f t="shared" si="72"/>
        <v>0</v>
      </c>
      <c r="E119" s="52">
        <f t="shared" si="70"/>
        <v>0</v>
      </c>
      <c r="F119" s="76"/>
      <c r="G119" s="46">
        <f t="shared" si="73"/>
        <v>0</v>
      </c>
      <c r="H119" s="24"/>
      <c r="AC119" s="28"/>
      <c r="AD119"/>
      <c r="AE119" s="28"/>
      <c r="AF119"/>
    </row>
    <row r="120" spans="2:33">
      <c r="B120" s="54" t="str">
        <f t="array" ref="B120">IFERROR(INDEX($B$13:$B$27,MATCH(0,COUNTIF($B$106:B119,$B$13:$B$27),0)),"")</f>
        <v/>
      </c>
      <c r="D120" s="52">
        <f t="shared" si="72"/>
        <v>0</v>
      </c>
      <c r="E120" s="52">
        <f t="shared" si="70"/>
        <v>0</v>
      </c>
      <c r="F120" s="76"/>
      <c r="G120" s="46">
        <f t="shared" si="73"/>
        <v>0</v>
      </c>
      <c r="H120" s="24"/>
      <c r="AC120" s="28"/>
      <c r="AD120"/>
      <c r="AE120" s="28"/>
      <c r="AF120"/>
    </row>
    <row r="121" spans="2:33">
      <c r="B121" s="54" t="str">
        <f t="array" ref="B121">IFERROR(INDEX($B$13:$B$27,MATCH(0,COUNTIF($B$106:B120,$B$13:$B$27),0)),"")</f>
        <v/>
      </c>
      <c r="D121" s="52">
        <f t="shared" si="72"/>
        <v>0</v>
      </c>
      <c r="E121" s="52">
        <f t="shared" si="70"/>
        <v>0</v>
      </c>
      <c r="F121" s="76"/>
      <c r="G121" s="46">
        <f t="shared" si="71"/>
        <v>0</v>
      </c>
      <c r="H121" s="24"/>
      <c r="AC121" s="28"/>
      <c r="AD121"/>
      <c r="AE121" s="28"/>
      <c r="AF121"/>
    </row>
    <row r="122" spans="2:33" ht="15" thickBot="1">
      <c r="B122" s="50"/>
      <c r="D122" s="64">
        <f>SUM(D107:D121)</f>
        <v>0</v>
      </c>
      <c r="E122" s="64">
        <f>SUM(E107:E121)</f>
        <v>0</v>
      </c>
      <c r="F122" s="64">
        <f>SUM(F107:F121)</f>
        <v>0</v>
      </c>
      <c r="G122" s="65">
        <f>SUM(G107:G121)</f>
        <v>0</v>
      </c>
      <c r="H122" s="52"/>
      <c r="AC122" s="28"/>
      <c r="AD122"/>
      <c r="AE122" s="28"/>
      <c r="AF122"/>
    </row>
    <row r="123" spans="2:33" ht="13.55" thickTop="1">
      <c r="B123" s="13"/>
      <c r="D123" s="67" t="b">
        <f>D122=SUM(AE13:AE27)</f>
        <v>1</v>
      </c>
      <c r="E123" s="67"/>
      <c r="G123" s="14"/>
      <c r="AC123" s="28"/>
      <c r="AD123"/>
      <c r="AE123" s="28"/>
      <c r="AF123"/>
    </row>
    <row r="124" spans="2:33">
      <c r="B124" s="21"/>
      <c r="C124" s="15"/>
      <c r="D124" s="15"/>
      <c r="E124" s="15"/>
      <c r="F124" s="15"/>
      <c r="G124" s="16"/>
      <c r="AC124" s="28"/>
      <c r="AD124"/>
      <c r="AE124" s="28"/>
      <c r="AF124"/>
    </row>
    <row r="126" spans="2:33" ht="13.55" thickBot="1"/>
    <row r="127" spans="2:33" ht="15" thickBot="1">
      <c r="B127" s="175" t="s">
        <v>111</v>
      </c>
      <c r="C127" s="176"/>
      <c r="D127" s="177"/>
      <c r="E127" s="178"/>
      <c r="F127" s="178"/>
      <c r="G127" s="178"/>
      <c r="H127" s="178"/>
      <c r="I127" s="178"/>
      <c r="J127" s="178"/>
      <c r="K127" s="178"/>
      <c r="L127" s="178"/>
      <c r="M127" s="178"/>
      <c r="N127" s="178"/>
      <c r="O127" s="178"/>
      <c r="P127" s="178"/>
      <c r="Q127" s="178"/>
      <c r="R127" s="178"/>
      <c r="S127" s="178"/>
      <c r="T127" s="178"/>
      <c r="U127" s="178"/>
      <c r="V127" s="178"/>
      <c r="W127" s="178"/>
      <c r="X127" s="178"/>
      <c r="Y127" s="178"/>
      <c r="Z127" s="178"/>
      <c r="AA127" s="178"/>
      <c r="AB127" s="178"/>
      <c r="AC127" s="176" t="s">
        <v>93</v>
      </c>
      <c r="AD127" s="179"/>
      <c r="AE127" s="180" t="s">
        <v>94</v>
      </c>
      <c r="AF127" s="34"/>
      <c r="AG127" s="25"/>
    </row>
    <row r="128" spans="2:33" ht="14.3">
      <c r="B128" s="181"/>
      <c r="C128" s="173"/>
      <c r="D128" s="172"/>
      <c r="E128" s="182"/>
      <c r="F128" s="182"/>
      <c r="G128" s="182"/>
      <c r="H128" s="182"/>
      <c r="I128" s="182"/>
      <c r="J128" s="182"/>
      <c r="K128" s="182"/>
      <c r="L128" s="182"/>
      <c r="M128" s="182"/>
      <c r="N128" s="182"/>
      <c r="O128" s="182"/>
      <c r="P128" s="182"/>
      <c r="Q128" s="182"/>
      <c r="R128" s="182"/>
      <c r="S128" s="182"/>
      <c r="T128" s="182"/>
      <c r="U128" s="182"/>
      <c r="V128" s="182"/>
      <c r="W128" s="182"/>
      <c r="X128" s="182"/>
      <c r="Y128" s="182"/>
      <c r="Z128" s="182"/>
      <c r="AA128" s="182"/>
      <c r="AB128" s="182"/>
      <c r="AC128" s="173"/>
      <c r="AD128" s="183"/>
      <c r="AE128" s="184"/>
      <c r="AF128" s="34"/>
      <c r="AG128" s="25"/>
    </row>
    <row r="129" spans="2:33">
      <c r="B129" s="185" t="s">
        <v>95</v>
      </c>
      <c r="C129" s="186"/>
      <c r="D129" s="186"/>
      <c r="E129" s="187">
        <f>1720/12*'FTE Check'!$C$2</f>
        <v>143.33333333333334</v>
      </c>
      <c r="F129" s="188"/>
      <c r="G129" s="187">
        <f>1720/12*'FTE Check'!$C$2</f>
        <v>143.33333333333334</v>
      </c>
      <c r="H129" s="188"/>
      <c r="I129" s="187">
        <f>1720/12*'FTE Check'!$C$2</f>
        <v>143.33333333333334</v>
      </c>
      <c r="J129" s="188"/>
      <c r="K129" s="187">
        <f>1720/12*'FTE Check'!$C$2</f>
        <v>143.33333333333334</v>
      </c>
      <c r="L129" s="188"/>
      <c r="M129" s="187">
        <f>1720/12*'FTE Check'!$C$2</f>
        <v>143.33333333333334</v>
      </c>
      <c r="N129" s="188"/>
      <c r="O129" s="187">
        <f>1720/12*'FTE Check'!$C$2</f>
        <v>143.33333333333334</v>
      </c>
      <c r="P129" s="188"/>
      <c r="Q129" s="187">
        <f>1720/12*'FTE Check'!$C$2</f>
        <v>143.33333333333334</v>
      </c>
      <c r="R129" s="188"/>
      <c r="S129" s="187">
        <f>1720/12*'FTE Check'!$C$2</f>
        <v>143.33333333333334</v>
      </c>
      <c r="T129" s="188"/>
      <c r="U129" s="187">
        <f>1720/12*'FTE Check'!$C$2</f>
        <v>143.33333333333334</v>
      </c>
      <c r="V129" s="188"/>
      <c r="W129" s="187">
        <f>1720/12*'FTE Check'!$C$2</f>
        <v>143.33333333333334</v>
      </c>
      <c r="X129" s="188"/>
      <c r="Y129" s="187">
        <f>1720/12*'FTE Check'!$C$2</f>
        <v>143.33333333333334</v>
      </c>
      <c r="Z129" s="188"/>
      <c r="AA129" s="274">
        <f>1720/12*'FTE Check'!$C$2</f>
        <v>143.33333333333334</v>
      </c>
      <c r="AB129" s="189"/>
      <c r="AC129" s="190">
        <f>SUM(E129:AB129)</f>
        <v>1719.9999999999998</v>
      </c>
      <c r="AD129" s="191"/>
      <c r="AE129" s="192"/>
      <c r="AF129" s="34"/>
      <c r="AG129" s="25"/>
    </row>
    <row r="130" spans="2:33" ht="14.3">
      <c r="B130" s="181"/>
      <c r="C130" s="173"/>
      <c r="D130" s="172"/>
      <c r="E130" s="182"/>
      <c r="F130" s="182"/>
      <c r="G130" s="182"/>
      <c r="H130" s="182"/>
      <c r="I130" s="182"/>
      <c r="J130" s="182"/>
      <c r="K130" s="182"/>
      <c r="L130" s="182"/>
      <c r="M130" s="182"/>
      <c r="N130" s="182"/>
      <c r="O130" s="182"/>
      <c r="P130" s="182"/>
      <c r="Q130" s="182"/>
      <c r="R130" s="182"/>
      <c r="S130" s="182"/>
      <c r="T130" s="182"/>
      <c r="U130" s="182"/>
      <c r="V130" s="182"/>
      <c r="W130" s="182"/>
      <c r="X130" s="182"/>
      <c r="Y130" s="182"/>
      <c r="Z130" s="182"/>
      <c r="AA130" s="182"/>
      <c r="AB130" s="182"/>
      <c r="AC130" s="173"/>
      <c r="AD130" s="183"/>
      <c r="AE130" s="184"/>
      <c r="AF130" s="34"/>
      <c r="AG130" s="25"/>
    </row>
    <row r="131" spans="2:33">
      <c r="B131" s="185" t="s">
        <v>96</v>
      </c>
      <c r="C131" s="193"/>
      <c r="D131" s="193"/>
      <c r="E131" s="194">
        <f>E47/E129</f>
        <v>0</v>
      </c>
      <c r="F131" s="194"/>
      <c r="G131" s="194">
        <f>G47/G129</f>
        <v>0</v>
      </c>
      <c r="H131" s="194"/>
      <c r="I131" s="194">
        <f>I47/I129</f>
        <v>0</v>
      </c>
      <c r="J131" s="194"/>
      <c r="K131" s="194">
        <f>K47/K129</f>
        <v>0</v>
      </c>
      <c r="L131" s="194"/>
      <c r="M131" s="194">
        <f>M47/M129</f>
        <v>0</v>
      </c>
      <c r="N131" s="194"/>
      <c r="O131" s="194">
        <f>O47/O129</f>
        <v>0</v>
      </c>
      <c r="P131" s="194"/>
      <c r="Q131" s="194">
        <f>Q47/Q129</f>
        <v>0</v>
      </c>
      <c r="R131" s="194"/>
      <c r="S131" s="194">
        <f>S47/S129</f>
        <v>0</v>
      </c>
      <c r="T131" s="194"/>
      <c r="U131" s="194">
        <f>U47/U129</f>
        <v>0</v>
      </c>
      <c r="V131" s="194"/>
      <c r="W131" s="194">
        <f>W47/W129</f>
        <v>0</v>
      </c>
      <c r="X131" s="194"/>
      <c r="Y131" s="194">
        <f>Y47/Y129</f>
        <v>0</v>
      </c>
      <c r="Z131" s="194"/>
      <c r="AA131" s="275">
        <f>AA47/AA129</f>
        <v>0</v>
      </c>
      <c r="AB131" s="172"/>
      <c r="AC131" s="173"/>
      <c r="AD131" s="183"/>
      <c r="AE131" s="195"/>
      <c r="AF131" s="34"/>
      <c r="AG131" s="25"/>
    </row>
    <row r="132" spans="2:33">
      <c r="B132" s="196"/>
      <c r="C132" s="172"/>
      <c r="D132" s="172"/>
      <c r="E132" s="182"/>
      <c r="F132" s="172"/>
      <c r="G132" s="182"/>
      <c r="H132" s="172"/>
      <c r="I132" s="182"/>
      <c r="J132" s="172"/>
      <c r="K132" s="182"/>
      <c r="L132" s="172"/>
      <c r="M132" s="182"/>
      <c r="N132" s="172"/>
      <c r="O132" s="182"/>
      <c r="P132" s="172"/>
      <c r="Q132" s="182"/>
      <c r="R132" s="172"/>
      <c r="S132" s="182"/>
      <c r="T132" s="172"/>
      <c r="U132" s="182"/>
      <c r="V132" s="172"/>
      <c r="W132" s="182"/>
      <c r="X132" s="172"/>
      <c r="Y132" s="182"/>
      <c r="Z132" s="172"/>
      <c r="AA132" s="182"/>
      <c r="AB132" s="172"/>
      <c r="AC132" s="173"/>
      <c r="AD132" s="183"/>
      <c r="AE132" s="195"/>
      <c r="AF132" s="34"/>
      <c r="AG132" s="25"/>
    </row>
    <row r="133" spans="2:33">
      <c r="B133" s="197" t="s">
        <v>97</v>
      </c>
      <c r="C133" s="198" t="str">
        <f>B31</f>
        <v>Non EU/Other Activities</v>
      </c>
      <c r="D133" s="198"/>
      <c r="E133" s="199">
        <f>IFERROR(E31/E38*E129,0)</f>
        <v>0</v>
      </c>
      <c r="F133" s="199"/>
      <c r="G133" s="199">
        <f>IFERROR(G31/G38*G129,0)</f>
        <v>0</v>
      </c>
      <c r="H133" s="199"/>
      <c r="I133" s="199">
        <f>IFERROR(I31/I38*I129,0)</f>
        <v>0</v>
      </c>
      <c r="J133" s="199"/>
      <c r="K133" s="199">
        <f>IFERROR(K31/K38*K129,0)</f>
        <v>0</v>
      </c>
      <c r="L133" s="199"/>
      <c r="M133" s="199">
        <f>IFERROR(M31/M38*M129,0)</f>
        <v>0</v>
      </c>
      <c r="N133" s="199"/>
      <c r="O133" s="199">
        <f>IFERROR(O31/O38*O129,0)</f>
        <v>0</v>
      </c>
      <c r="P133" s="199"/>
      <c r="Q133" s="199">
        <f>IFERROR(Q31/Q38*Q129,0)</f>
        <v>0</v>
      </c>
      <c r="R133" s="199"/>
      <c r="S133" s="199">
        <f>IFERROR(S31/S38*S129,0)</f>
        <v>0</v>
      </c>
      <c r="T133" s="199"/>
      <c r="U133" s="199">
        <f>IFERROR(U31/U38*U129,0)</f>
        <v>0</v>
      </c>
      <c r="V133" s="199"/>
      <c r="W133" s="199">
        <f>IFERROR(W31/W38*W129,0)</f>
        <v>0</v>
      </c>
      <c r="X133" s="199"/>
      <c r="Y133" s="199">
        <f>IFERROR(Y31/Y38*Y129,0)</f>
        <v>0</v>
      </c>
      <c r="Z133" s="199"/>
      <c r="AA133" s="276">
        <f>IFERROR(AA31/AA38*AA129,0)</f>
        <v>0</v>
      </c>
      <c r="AB133" s="172"/>
      <c r="AC133" s="190">
        <f>SUM(E133:AA133)</f>
        <v>0</v>
      </c>
      <c r="AD133" s="183"/>
      <c r="AE133" s="195"/>
      <c r="AF133" s="34"/>
      <c r="AG133" s="25"/>
    </row>
    <row r="134" spans="2:33">
      <c r="B134" s="200" t="s">
        <v>98</v>
      </c>
      <c r="C134" s="201" t="str">
        <f>B31</f>
        <v>Non EU/Other Activities</v>
      </c>
      <c r="D134" s="201"/>
      <c r="E134" s="202">
        <f>E131*E133</f>
        <v>0</v>
      </c>
      <c r="F134" s="201"/>
      <c r="G134" s="202">
        <f>G131*G133</f>
        <v>0</v>
      </c>
      <c r="H134" s="201"/>
      <c r="I134" s="202">
        <f>I131*I133</f>
        <v>0</v>
      </c>
      <c r="J134" s="201"/>
      <c r="K134" s="202">
        <f>K131*K133</f>
        <v>0</v>
      </c>
      <c r="L134" s="201"/>
      <c r="M134" s="202">
        <f>M131*M133</f>
        <v>0</v>
      </c>
      <c r="N134" s="201"/>
      <c r="O134" s="202">
        <f>O131*O133</f>
        <v>0</v>
      </c>
      <c r="P134" s="201"/>
      <c r="Q134" s="202">
        <f>Q131*Q133</f>
        <v>0</v>
      </c>
      <c r="R134" s="201"/>
      <c r="S134" s="202">
        <f>S131*S133</f>
        <v>0</v>
      </c>
      <c r="T134" s="201"/>
      <c r="U134" s="202">
        <f>U131*U133</f>
        <v>0</v>
      </c>
      <c r="V134" s="201"/>
      <c r="W134" s="202">
        <f>W131*W133</f>
        <v>0</v>
      </c>
      <c r="X134" s="201"/>
      <c r="Y134" s="202">
        <f>Y131*Y133</f>
        <v>0</v>
      </c>
      <c r="Z134" s="201"/>
      <c r="AA134" s="203">
        <f>AA131*AA133</f>
        <v>0</v>
      </c>
      <c r="AB134" s="172"/>
      <c r="AC134" s="172"/>
      <c r="AD134" s="183"/>
      <c r="AE134" s="204">
        <f>SUM(E134:AA134)</f>
        <v>0</v>
      </c>
      <c r="AF134" s="34"/>
      <c r="AG134" s="25"/>
    </row>
    <row r="135" spans="2:33">
      <c r="B135" s="205" t="s">
        <v>162</v>
      </c>
      <c r="C135" s="172"/>
      <c r="D135" s="172"/>
      <c r="E135" s="182"/>
      <c r="F135" s="172"/>
      <c r="G135" s="182"/>
      <c r="H135" s="172"/>
      <c r="I135" s="182"/>
      <c r="J135" s="172"/>
      <c r="K135" s="182"/>
      <c r="L135" s="172"/>
      <c r="M135" s="182"/>
      <c r="N135" s="172"/>
      <c r="O135" s="182"/>
      <c r="P135" s="172"/>
      <c r="Q135" s="182"/>
      <c r="R135" s="172"/>
      <c r="S135" s="182"/>
      <c r="T135" s="172"/>
      <c r="U135" s="182"/>
      <c r="V135" s="172"/>
      <c r="W135" s="182"/>
      <c r="X135" s="172"/>
      <c r="Y135" s="182"/>
      <c r="Z135" s="172"/>
      <c r="AA135" s="182"/>
      <c r="AB135" s="172"/>
      <c r="AC135" s="206"/>
      <c r="AD135" s="183"/>
      <c r="AE135" s="195"/>
      <c r="AF135" s="34"/>
      <c r="AG135" s="25"/>
    </row>
    <row r="136" spans="2:33" hidden="1">
      <c r="B136" s="197" t="s">
        <v>99</v>
      </c>
      <c r="C136" s="198" t="str">
        <f>B32</f>
        <v>Non EU/Other Activities</v>
      </c>
      <c r="D136" s="198"/>
      <c r="E136" s="199">
        <f>IFERROR(E32/E38*E129,0)</f>
        <v>0</v>
      </c>
      <c r="F136" s="199"/>
      <c r="G136" s="199">
        <f>IFERROR(G32/G38*G129,0)</f>
        <v>0</v>
      </c>
      <c r="H136" s="199"/>
      <c r="I136" s="199">
        <f>IFERROR(I32/I38*I129,0)</f>
        <v>0</v>
      </c>
      <c r="J136" s="199"/>
      <c r="K136" s="199">
        <f>IFERROR(K32/K38*K129,0)</f>
        <v>0</v>
      </c>
      <c r="L136" s="199"/>
      <c r="M136" s="199">
        <f>IFERROR(M32/M38*M129,0)</f>
        <v>0</v>
      </c>
      <c r="N136" s="199"/>
      <c r="O136" s="199">
        <f>IFERROR(O32/O38*O129,0)</f>
        <v>0</v>
      </c>
      <c r="P136" s="199"/>
      <c r="Q136" s="199">
        <f>IFERROR(Q32/Q38*Q129,0)</f>
        <v>0</v>
      </c>
      <c r="R136" s="199"/>
      <c r="S136" s="199">
        <f>IFERROR(S32/S38*S129,0)</f>
        <v>0</v>
      </c>
      <c r="T136" s="199"/>
      <c r="U136" s="199">
        <f>IFERROR(U32/U38*U129,0)</f>
        <v>0</v>
      </c>
      <c r="V136" s="199"/>
      <c r="W136" s="199">
        <f>IFERROR(W32/W38*W129,0)</f>
        <v>0</v>
      </c>
      <c r="X136" s="199"/>
      <c r="Y136" s="199">
        <f>IFERROR(Y32/Y38*Y129,0)</f>
        <v>0</v>
      </c>
      <c r="Z136" s="199"/>
      <c r="AA136" s="276">
        <f>IFERROR(AA32/AA38*AA129,0)</f>
        <v>0</v>
      </c>
      <c r="AB136" s="172"/>
      <c r="AC136" s="190">
        <f>SUM(E136:AA136)</f>
        <v>0</v>
      </c>
      <c r="AD136" s="183"/>
      <c r="AE136" s="195"/>
      <c r="AF136" s="34"/>
      <c r="AG136" s="25"/>
    </row>
    <row r="137" spans="2:33" hidden="1">
      <c r="B137" s="200" t="s">
        <v>100</v>
      </c>
      <c r="C137" s="201" t="str">
        <f>B32</f>
        <v>Non EU/Other Activities</v>
      </c>
      <c r="D137" s="201"/>
      <c r="E137" s="202">
        <f>E131*E136</f>
        <v>0</v>
      </c>
      <c r="F137" s="202"/>
      <c r="G137" s="202">
        <f t="shared" ref="G137:S137" si="74">G131*G136</f>
        <v>0</v>
      </c>
      <c r="H137" s="202"/>
      <c r="I137" s="202">
        <f t="shared" si="74"/>
        <v>0</v>
      </c>
      <c r="J137" s="202"/>
      <c r="K137" s="202">
        <f t="shared" si="74"/>
        <v>0</v>
      </c>
      <c r="L137" s="202"/>
      <c r="M137" s="202">
        <f t="shared" si="74"/>
        <v>0</v>
      </c>
      <c r="N137" s="202"/>
      <c r="O137" s="202">
        <f t="shared" si="74"/>
        <v>0</v>
      </c>
      <c r="P137" s="202"/>
      <c r="Q137" s="202">
        <f t="shared" si="74"/>
        <v>0</v>
      </c>
      <c r="R137" s="202"/>
      <c r="S137" s="202">
        <f t="shared" si="74"/>
        <v>0</v>
      </c>
      <c r="T137" s="202"/>
      <c r="U137" s="202">
        <f t="shared" ref="U137" si="75">U131*U136</f>
        <v>0</v>
      </c>
      <c r="V137" s="202"/>
      <c r="W137" s="202">
        <f t="shared" ref="W137" si="76">W131*W136</f>
        <v>0</v>
      </c>
      <c r="X137" s="202"/>
      <c r="Y137" s="202">
        <f t="shared" ref="Y137" si="77">Y131*Y136</f>
        <v>0</v>
      </c>
      <c r="Z137" s="202"/>
      <c r="AA137" s="203">
        <f t="shared" ref="AA137" si="78">AA131*AA136</f>
        <v>0</v>
      </c>
      <c r="AB137" s="172"/>
      <c r="AC137" s="172"/>
      <c r="AD137" s="183"/>
      <c r="AE137" s="204">
        <f>SUM(E137:AA137)</f>
        <v>0</v>
      </c>
      <c r="AF137" s="34"/>
      <c r="AG137" s="25"/>
    </row>
    <row r="138" spans="2:33" hidden="1">
      <c r="B138" s="196"/>
      <c r="C138" s="172"/>
      <c r="D138" s="172"/>
      <c r="E138" s="182"/>
      <c r="F138" s="172"/>
      <c r="G138" s="182"/>
      <c r="H138" s="172"/>
      <c r="I138" s="182"/>
      <c r="J138" s="172"/>
      <c r="K138" s="182"/>
      <c r="L138" s="172"/>
      <c r="M138" s="182"/>
      <c r="N138" s="172"/>
      <c r="O138" s="182"/>
      <c r="P138" s="172"/>
      <c r="Q138" s="182"/>
      <c r="R138" s="172"/>
      <c r="S138" s="182"/>
      <c r="T138" s="172"/>
      <c r="U138" s="182"/>
      <c r="V138" s="172"/>
      <c r="W138" s="182"/>
      <c r="X138" s="172"/>
      <c r="Y138" s="182"/>
      <c r="Z138" s="172"/>
      <c r="AA138" s="182"/>
      <c r="AB138" s="172"/>
      <c r="AC138" s="206"/>
      <c r="AD138" s="183"/>
      <c r="AE138" s="195"/>
      <c r="AF138" s="34"/>
      <c r="AG138" s="25"/>
    </row>
    <row r="139" spans="2:33" hidden="1">
      <c r="B139" s="197" t="s">
        <v>101</v>
      </c>
      <c r="C139" s="198" t="str">
        <f>B33</f>
        <v>Non EU/Other Activities</v>
      </c>
      <c r="D139" s="198"/>
      <c r="E139" s="199">
        <f>IFERROR(E33/E38*E129,0)</f>
        <v>0</v>
      </c>
      <c r="F139" s="199"/>
      <c r="G139" s="199">
        <f>IFERROR(G33/G38*G129,0)</f>
        <v>0</v>
      </c>
      <c r="H139" s="199"/>
      <c r="I139" s="199">
        <f>IFERROR(I33/I38*I129,0)</f>
        <v>0</v>
      </c>
      <c r="J139" s="199"/>
      <c r="K139" s="199">
        <f>IFERROR(K33/K38*K129,0)</f>
        <v>0</v>
      </c>
      <c r="L139" s="199"/>
      <c r="M139" s="199">
        <f>IFERROR(M33/M38*M129,0)</f>
        <v>0</v>
      </c>
      <c r="N139" s="199"/>
      <c r="O139" s="199">
        <f>IFERROR(O33/O38*O129,0)</f>
        <v>0</v>
      </c>
      <c r="P139" s="199"/>
      <c r="Q139" s="199">
        <f>IFERROR(Q33/Q38*Q129,0)</f>
        <v>0</v>
      </c>
      <c r="R139" s="199"/>
      <c r="S139" s="199">
        <f>IFERROR(S33/S38*S129,0)</f>
        <v>0</v>
      </c>
      <c r="T139" s="199"/>
      <c r="U139" s="199">
        <f>IFERROR(U33/U38*U129,0)</f>
        <v>0</v>
      </c>
      <c r="V139" s="199"/>
      <c r="W139" s="199">
        <f>IFERROR(W33/W38*W129,0)</f>
        <v>0</v>
      </c>
      <c r="X139" s="199"/>
      <c r="Y139" s="199">
        <f>IFERROR(Y33/Y38*Y129,0)</f>
        <v>0</v>
      </c>
      <c r="Z139" s="199"/>
      <c r="AA139" s="276">
        <f>IFERROR(AA33/AA38*AA129,0)</f>
        <v>0</v>
      </c>
      <c r="AB139" s="172"/>
      <c r="AC139" s="190">
        <f>SUM(E139:AA139)</f>
        <v>0</v>
      </c>
      <c r="AD139" s="183"/>
      <c r="AE139" s="195"/>
      <c r="AF139" s="34"/>
      <c r="AG139" s="25"/>
    </row>
    <row r="140" spans="2:33" hidden="1">
      <c r="B140" s="200" t="s">
        <v>102</v>
      </c>
      <c r="C140" s="201" t="str">
        <f>B33</f>
        <v>Non EU/Other Activities</v>
      </c>
      <c r="D140" s="201"/>
      <c r="E140" s="202">
        <f>E131*E139</f>
        <v>0</v>
      </c>
      <c r="F140" s="202"/>
      <c r="G140" s="202">
        <f t="shared" ref="G140:Y140" si="79">G131*G139</f>
        <v>0</v>
      </c>
      <c r="H140" s="202"/>
      <c r="I140" s="202">
        <f t="shared" si="79"/>
        <v>0</v>
      </c>
      <c r="J140" s="202"/>
      <c r="K140" s="202">
        <f t="shared" si="79"/>
        <v>0</v>
      </c>
      <c r="L140" s="202"/>
      <c r="M140" s="202">
        <f t="shared" si="79"/>
        <v>0</v>
      </c>
      <c r="N140" s="202"/>
      <c r="O140" s="202">
        <f t="shared" si="79"/>
        <v>0</v>
      </c>
      <c r="P140" s="202"/>
      <c r="Q140" s="202">
        <f t="shared" si="79"/>
        <v>0</v>
      </c>
      <c r="R140" s="202"/>
      <c r="S140" s="202">
        <f t="shared" si="79"/>
        <v>0</v>
      </c>
      <c r="T140" s="202"/>
      <c r="U140" s="202">
        <f t="shared" si="79"/>
        <v>0</v>
      </c>
      <c r="V140" s="202"/>
      <c r="W140" s="202">
        <f t="shared" si="79"/>
        <v>0</v>
      </c>
      <c r="X140" s="202"/>
      <c r="Y140" s="202">
        <f t="shared" si="79"/>
        <v>0</v>
      </c>
      <c r="Z140" s="202"/>
      <c r="AA140" s="203">
        <f t="shared" ref="AA140" si="80">AA131*AA139</f>
        <v>0</v>
      </c>
      <c r="AB140" s="172"/>
      <c r="AC140" s="172"/>
      <c r="AD140" s="183"/>
      <c r="AE140" s="204">
        <f>SUM(E140:AA140)</f>
        <v>0</v>
      </c>
      <c r="AF140" s="34"/>
      <c r="AG140" s="25"/>
    </row>
    <row r="141" spans="2:33" hidden="1">
      <c r="B141" s="196"/>
      <c r="C141" s="172"/>
      <c r="D141" s="172"/>
      <c r="E141" s="182"/>
      <c r="F141" s="172"/>
      <c r="G141" s="182"/>
      <c r="H141" s="172"/>
      <c r="I141" s="182"/>
      <c r="J141" s="172"/>
      <c r="K141" s="182"/>
      <c r="L141" s="172"/>
      <c r="M141" s="182"/>
      <c r="N141" s="172"/>
      <c r="O141" s="182"/>
      <c r="P141" s="172"/>
      <c r="Q141" s="182"/>
      <c r="R141" s="172"/>
      <c r="S141" s="182"/>
      <c r="T141" s="172"/>
      <c r="U141" s="182"/>
      <c r="V141" s="172"/>
      <c r="W141" s="182"/>
      <c r="X141" s="172"/>
      <c r="Y141" s="182"/>
      <c r="Z141" s="172"/>
      <c r="AA141" s="182"/>
      <c r="AB141" s="172"/>
      <c r="AC141" s="206"/>
      <c r="AD141" s="183"/>
      <c r="AE141" s="195"/>
      <c r="AF141" s="34"/>
      <c r="AG141" s="25"/>
    </row>
    <row r="142" spans="2:33" hidden="1">
      <c r="B142" s="207" t="s">
        <v>103</v>
      </c>
      <c r="C142" s="198" t="str">
        <f>B36</f>
        <v>Non EU/Other Activities</v>
      </c>
      <c r="D142" s="198"/>
      <c r="E142" s="199">
        <f>IFERROR(E34/E38*E129,0)</f>
        <v>0</v>
      </c>
      <c r="F142" s="199"/>
      <c r="G142" s="199">
        <f>IFERROR(G34/G38*G129,0)</f>
        <v>0</v>
      </c>
      <c r="H142" s="199"/>
      <c r="I142" s="199">
        <f>IFERROR(I34/I38*I129,0)</f>
        <v>0</v>
      </c>
      <c r="J142" s="199"/>
      <c r="K142" s="199">
        <f>IFERROR(K34/K38*K129,0)</f>
        <v>0</v>
      </c>
      <c r="L142" s="199"/>
      <c r="M142" s="199">
        <f>IFERROR(M34/M38*M129,0)</f>
        <v>0</v>
      </c>
      <c r="N142" s="199"/>
      <c r="O142" s="199">
        <f>IFERROR(O34/O38*O129,0)</f>
        <v>0</v>
      </c>
      <c r="P142" s="199"/>
      <c r="Q142" s="199">
        <f>IFERROR(Q34/Q38*Q129,0)</f>
        <v>0</v>
      </c>
      <c r="R142" s="199"/>
      <c r="S142" s="199">
        <f>IFERROR(S34/S38*S129,0)</f>
        <v>0</v>
      </c>
      <c r="T142" s="199"/>
      <c r="U142" s="199">
        <f>IFERROR(U34/U38*U129,0)</f>
        <v>0</v>
      </c>
      <c r="V142" s="199"/>
      <c r="W142" s="199">
        <f>IFERROR(W34/W38*W129,0)</f>
        <v>0</v>
      </c>
      <c r="X142" s="199"/>
      <c r="Y142" s="199">
        <f>IFERROR(Y34/Y38*Y129,0)</f>
        <v>0</v>
      </c>
      <c r="Z142" s="199"/>
      <c r="AA142" s="276">
        <f>IFERROR(AA34/AA38*AA129,0)</f>
        <v>0</v>
      </c>
      <c r="AB142" s="172"/>
      <c r="AC142" s="190">
        <f>SUM(E142:AA142)</f>
        <v>0</v>
      </c>
      <c r="AD142" s="183"/>
      <c r="AE142" s="195"/>
      <c r="AF142" s="34"/>
      <c r="AG142" s="25"/>
    </row>
    <row r="143" spans="2:33" hidden="1">
      <c r="B143" s="208" t="s">
        <v>104</v>
      </c>
      <c r="C143" s="201" t="str">
        <f>B36</f>
        <v>Non EU/Other Activities</v>
      </c>
      <c r="D143" s="201"/>
      <c r="E143" s="202">
        <f>E131*E142</f>
        <v>0</v>
      </c>
      <c r="F143" s="202"/>
      <c r="G143" s="202">
        <f t="shared" ref="G143:AA143" si="81">G131*G142</f>
        <v>0</v>
      </c>
      <c r="H143" s="202"/>
      <c r="I143" s="202">
        <f t="shared" si="81"/>
        <v>0</v>
      </c>
      <c r="J143" s="202"/>
      <c r="K143" s="202">
        <f t="shared" si="81"/>
        <v>0</v>
      </c>
      <c r="L143" s="202"/>
      <c r="M143" s="202">
        <f t="shared" si="81"/>
        <v>0</v>
      </c>
      <c r="N143" s="202"/>
      <c r="O143" s="202">
        <f t="shared" si="81"/>
        <v>0</v>
      </c>
      <c r="P143" s="202"/>
      <c r="Q143" s="202">
        <f t="shared" si="81"/>
        <v>0</v>
      </c>
      <c r="R143" s="202"/>
      <c r="S143" s="202">
        <f t="shared" si="81"/>
        <v>0</v>
      </c>
      <c r="T143" s="202"/>
      <c r="U143" s="202">
        <f t="shared" si="81"/>
        <v>0</v>
      </c>
      <c r="V143" s="202"/>
      <c r="W143" s="202">
        <f t="shared" si="81"/>
        <v>0</v>
      </c>
      <c r="X143" s="202"/>
      <c r="Y143" s="202">
        <f t="shared" si="81"/>
        <v>0</v>
      </c>
      <c r="Z143" s="202"/>
      <c r="AA143" s="203">
        <f t="shared" si="81"/>
        <v>0</v>
      </c>
      <c r="AB143" s="172"/>
      <c r="AC143" s="172"/>
      <c r="AD143" s="183"/>
      <c r="AE143" s="204">
        <f>SUM(E143:AA143)</f>
        <v>0</v>
      </c>
      <c r="AF143" s="34"/>
      <c r="AG143" s="25"/>
    </row>
    <row r="144" spans="2:33" ht="13.55" thickBot="1">
      <c r="B144" s="209"/>
      <c r="C144" s="210"/>
      <c r="D144" s="210"/>
      <c r="E144" s="211"/>
      <c r="F144" s="210"/>
      <c r="G144" s="211"/>
      <c r="H144" s="210"/>
      <c r="I144" s="211"/>
      <c r="J144" s="210"/>
      <c r="K144" s="211"/>
      <c r="L144" s="210"/>
      <c r="M144" s="211"/>
      <c r="N144" s="210"/>
      <c r="O144" s="211"/>
      <c r="P144" s="210"/>
      <c r="Q144" s="211"/>
      <c r="R144" s="210"/>
      <c r="S144" s="211"/>
      <c r="T144" s="210"/>
      <c r="U144" s="211"/>
      <c r="V144" s="210"/>
      <c r="W144" s="211"/>
      <c r="X144" s="210"/>
      <c r="Y144" s="211"/>
      <c r="Z144" s="210"/>
      <c r="AA144" s="211"/>
      <c r="AB144" s="210"/>
      <c r="AC144" s="210"/>
      <c r="AD144" s="212"/>
      <c r="AE144" s="213"/>
      <c r="AF144" s="34"/>
      <c r="AG144" s="25"/>
    </row>
    <row r="148" spans="2:7" ht="26.05" customHeight="1">
      <c r="B148" s="174" t="s">
        <v>110</v>
      </c>
      <c r="C148" s="12"/>
      <c r="D148" s="51" t="s">
        <v>67</v>
      </c>
      <c r="E148" s="51" t="s">
        <v>105</v>
      </c>
      <c r="F148" s="51" t="s">
        <v>68</v>
      </c>
      <c r="G148" s="53" t="s">
        <v>50</v>
      </c>
    </row>
    <row r="149" spans="2:7">
      <c r="B149" s="282" t="s">
        <v>163</v>
      </c>
      <c r="D149" s="49"/>
      <c r="E149" s="49"/>
      <c r="F149" s="49"/>
      <c r="G149" s="281"/>
    </row>
    <row r="150" spans="2:7">
      <c r="B150" s="54" t="str">
        <f t="array" ref="B150">IFERROR(INDEX($B$31:$B$36,MATCH(0,COUNTIF($B$149:B149,$B$31:$B$36),0)),"")</f>
        <v>Non EU/Other Activities</v>
      </c>
      <c r="D150" s="52">
        <f>SUMIF($B$31:$B$36,B150,$AE$31:$AE$36)</f>
        <v>0</v>
      </c>
      <c r="E150" s="52">
        <f t="shared" ref="E150:E155" si="82">SUMIF($C$133:$C$144,B150,$AE$133:$AE$144)</f>
        <v>0</v>
      </c>
      <c r="F150" s="76"/>
      <c r="G150" s="46">
        <f>E150-F150</f>
        <v>0</v>
      </c>
    </row>
    <row r="151" spans="2:7">
      <c r="B151" s="54" t="str">
        <f t="array" ref="B151">IFERROR(INDEX($B$31:$B$36,MATCH(0,COUNTIF($B$149:B150,$B$31:$B$36),0)),"")</f>
        <v/>
      </c>
      <c r="D151" s="52">
        <f t="shared" ref="D151:D154" si="83">SUMIF($B$31:$B$36,B151,$AE$31:$AE$36)</f>
        <v>0</v>
      </c>
      <c r="E151" s="52">
        <f t="shared" si="82"/>
        <v>0</v>
      </c>
      <c r="F151" s="76"/>
      <c r="G151" s="46">
        <f t="shared" ref="G151:G155" si="84">E151-F151</f>
        <v>0</v>
      </c>
    </row>
    <row r="152" spans="2:7">
      <c r="B152" s="54" t="str">
        <f t="array" ref="B152">IFERROR(INDEX($B$31:$B$36,MATCH(0,COUNTIF($B$149:B151,$B$31:$B$36),0)),"")</f>
        <v/>
      </c>
      <c r="D152" s="52">
        <f t="shared" si="83"/>
        <v>0</v>
      </c>
      <c r="E152" s="52">
        <f t="shared" si="82"/>
        <v>0</v>
      </c>
      <c r="F152" s="76"/>
      <c r="G152" s="46">
        <f t="shared" si="84"/>
        <v>0</v>
      </c>
    </row>
    <row r="153" spans="2:7">
      <c r="B153" s="54" t="str">
        <f t="array" ref="B153">IFERROR(INDEX($B$31:$B$36,MATCH(0,COUNTIF($B$149:B152,$B$31:$B$36),0)),"")</f>
        <v/>
      </c>
      <c r="D153" s="52">
        <f t="shared" si="83"/>
        <v>0</v>
      </c>
      <c r="E153" s="52">
        <f t="shared" si="82"/>
        <v>0</v>
      </c>
      <c r="F153" s="76"/>
      <c r="G153" s="46">
        <f t="shared" si="84"/>
        <v>0</v>
      </c>
    </row>
    <row r="154" spans="2:7">
      <c r="B154" s="54" t="str">
        <f t="array" ref="B154">IFERROR(INDEX($B$31:$B$36,MATCH(0,COUNTIF($B$149:B153,$B$31:$B$36),0)),"")</f>
        <v/>
      </c>
      <c r="D154" s="52">
        <f t="shared" si="83"/>
        <v>0</v>
      </c>
      <c r="E154" s="52">
        <f t="shared" si="82"/>
        <v>0</v>
      </c>
      <c r="F154" s="76"/>
      <c r="G154" s="46">
        <f t="shared" si="84"/>
        <v>0</v>
      </c>
    </row>
    <row r="155" spans="2:7">
      <c r="B155" s="54" t="str">
        <f t="array" ref="B155">IFERROR(INDEX($B$31:$B$36,MATCH(0,COUNTIF($B$149:B154,$B$31:$B$36),0)),"")</f>
        <v/>
      </c>
      <c r="D155" s="52">
        <f t="shared" ref="D155" si="85">SUMIF($B$31:$B$36,B155,$AE$31:$AE$36)</f>
        <v>0</v>
      </c>
      <c r="E155" s="52">
        <f t="shared" si="82"/>
        <v>0</v>
      </c>
      <c r="F155" s="76"/>
      <c r="G155" s="46">
        <f t="shared" si="84"/>
        <v>0</v>
      </c>
    </row>
    <row r="156" spans="2:7" ht="13.55" thickBot="1">
      <c r="B156" s="13"/>
      <c r="D156" s="277">
        <f>SUM(D150:D155)</f>
        <v>0</v>
      </c>
      <c r="E156" s="277">
        <f>SUM(E150:E155)</f>
        <v>0</v>
      </c>
      <c r="F156" s="277">
        <f>SUM(F150:F155)</f>
        <v>0</v>
      </c>
      <c r="G156" s="278">
        <f>SUM(G150:G155)</f>
        <v>0</v>
      </c>
    </row>
    <row r="157" spans="2:7" ht="13.55" thickTop="1">
      <c r="B157" s="13"/>
      <c r="D157" s="52" t="b">
        <f>D156=SUM(AE31:AE36)</f>
        <v>1</v>
      </c>
      <c r="G157" s="14"/>
    </row>
    <row r="158" spans="2:7">
      <c r="B158" s="13"/>
      <c r="G158" s="14"/>
    </row>
    <row r="159" spans="2:7">
      <c r="B159" s="21"/>
      <c r="C159" s="15"/>
      <c r="D159" s="15"/>
      <c r="E159" s="15"/>
      <c r="F159" s="15"/>
      <c r="G159" s="16"/>
    </row>
  </sheetData>
  <protectedRanges>
    <protectedRange sqref="E42:AB46" name="Range6"/>
    <protectedRange sqref="AG6" name="Range4"/>
    <protectedRange sqref="F107:F121" name="Range2"/>
    <protectedRange sqref="E42:AB46" name="Range1"/>
    <protectedRange sqref="G125:AA126 G145:AA146 H105:AB124" name="Range3"/>
    <protectedRange sqref="AI105:BI124 AH125:BH65591 AH1:BH104" name="Range5"/>
  </protectedRanges>
  <mergeCells count="14">
    <mergeCell ref="W10:X10"/>
    <mergeCell ref="Y10:Z10"/>
    <mergeCell ref="AA10:AB10"/>
    <mergeCell ref="E10:F10"/>
    <mergeCell ref="G10:H10"/>
    <mergeCell ref="I10:J10"/>
    <mergeCell ref="K10:L10"/>
    <mergeCell ref="M10:N10"/>
    <mergeCell ref="O10:P10"/>
    <mergeCell ref="C4:I4"/>
    <mergeCell ref="C6:I6"/>
    <mergeCell ref="Q10:R10"/>
    <mergeCell ref="S10:T10"/>
    <mergeCell ref="U10:V10"/>
  </mergeCells>
  <dataValidations count="1">
    <dataValidation allowBlank="1" showInputMessage="1" showErrorMessage="1" prompt="Cells hihlighted in green will be completed by Research Finance Office" sqref="E42:AB46 F107:F121" xr:uid="{00000000-0002-0000-0D00-000000000000}"/>
  </dataValidations>
  <pageMargins left="0.19685039370078741" right="0.19685039370078741" top="0.19685039370078741" bottom="0.19685039370078741" header="0.51181102362204722" footer="0.51181102362204722"/>
  <pageSetup paperSize="9" scale="3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L1"/>
  <sheetViews>
    <sheetView workbookViewId="0">
      <selection activeCell="V26" sqref="V26"/>
    </sheetView>
  </sheetViews>
  <sheetFormatPr defaultColWidth="8.875" defaultRowHeight="12.85"/>
  <cols>
    <col min="1" max="12" width="13.875" customWidth="1"/>
  </cols>
  <sheetData>
    <row r="1" spans="1:12" ht="38.5">
      <c r="A1" s="289" t="s">
        <v>165</v>
      </c>
      <c r="B1" s="289" t="s">
        <v>166</v>
      </c>
      <c r="C1" s="289" t="s">
        <v>167</v>
      </c>
      <c r="D1" s="289" t="s">
        <v>168</v>
      </c>
      <c r="E1" s="289" t="s">
        <v>169</v>
      </c>
      <c r="F1" s="289" t="s">
        <v>170</v>
      </c>
      <c r="G1" s="289" t="s">
        <v>171</v>
      </c>
      <c r="H1" s="289" t="s">
        <v>172</v>
      </c>
      <c r="I1" s="289" t="s">
        <v>173</v>
      </c>
      <c r="J1" s="289" t="s">
        <v>174</v>
      </c>
      <c r="K1" s="289" t="s">
        <v>175</v>
      </c>
      <c r="L1" s="289" t="s">
        <v>176</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B1:C5"/>
  <sheetViews>
    <sheetView workbookViewId="0">
      <selection activeCell="V26" sqref="V26"/>
    </sheetView>
  </sheetViews>
  <sheetFormatPr defaultColWidth="8.875" defaultRowHeight="12.85"/>
  <sheetData>
    <row r="1" spans="2:3" ht="13.55" thickBot="1"/>
    <row r="2" spans="2:3" ht="13.55" thickBot="1">
      <c r="B2" s="25" t="s">
        <v>90</v>
      </c>
      <c r="C2" s="114">
        <v>1</v>
      </c>
    </row>
    <row r="5" spans="2:3">
      <c r="B5" s="28" t="s">
        <v>91</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A0AB9-6D18-40D8-BEAD-C03934B0045E}">
  <sheetPr>
    <tabColor rgb="FFFF0000"/>
  </sheetPr>
  <dimension ref="A1:G12"/>
  <sheetViews>
    <sheetView showGridLines="0" workbookViewId="0">
      <selection activeCell="C17" sqref="C17:K17"/>
    </sheetView>
  </sheetViews>
  <sheetFormatPr defaultColWidth="13" defaultRowHeight="15.7"/>
  <cols>
    <col min="1" max="1" width="125.25" style="296" customWidth="1"/>
    <col min="2" max="16384" width="13" style="296"/>
  </cols>
  <sheetData>
    <row r="1" spans="1:7">
      <c r="A1" s="295" t="s">
        <v>200</v>
      </c>
    </row>
    <row r="2" spans="1:7">
      <c r="A2" s="297">
        <v>45231</v>
      </c>
      <c r="B2" s="298"/>
      <c r="C2" s="299"/>
      <c r="D2" s="299"/>
      <c r="E2" s="299"/>
      <c r="F2" s="299"/>
      <c r="G2" s="299"/>
    </row>
    <row r="3" spans="1:7">
      <c r="A3" s="300"/>
      <c r="B3" s="298"/>
      <c r="C3" s="299"/>
      <c r="D3" s="299"/>
      <c r="E3" s="299"/>
      <c r="F3" s="299"/>
      <c r="G3" s="299"/>
    </row>
    <row r="4" spans="1:7">
      <c r="A4" s="301"/>
      <c r="B4" s="302"/>
      <c r="C4" s="302"/>
      <c r="D4" s="302"/>
      <c r="E4" s="302"/>
      <c r="F4" s="302"/>
      <c r="G4" s="302"/>
    </row>
    <row r="5" spans="1:7" ht="18.55">
      <c r="A5" s="303" t="s">
        <v>201</v>
      </c>
    </row>
    <row r="6" spans="1:7" ht="44.2" customHeight="1">
      <c r="A6" s="304" t="s">
        <v>202</v>
      </c>
    </row>
    <row r="7" spans="1:7">
      <c r="A7" s="305" t="s">
        <v>203</v>
      </c>
    </row>
    <row r="8" spans="1:7" ht="14.3" customHeight="1">
      <c r="A8" s="305"/>
    </row>
    <row r="9" spans="1:7" ht="18.55">
      <c r="A9" s="306" t="s">
        <v>204</v>
      </c>
    </row>
    <row r="10" spans="1:7">
      <c r="A10" s="305"/>
    </row>
    <row r="11" spans="1:7" ht="28.55">
      <c r="A11" s="305" t="s">
        <v>205</v>
      </c>
    </row>
    <row r="12" spans="1:7" ht="42.8">
      <c r="A12" s="307" t="s">
        <v>206</v>
      </c>
    </row>
  </sheetData>
  <pageMargins left="0.7" right="0.7" top="0.78740157500000008" bottom="0.78740157500000008" header="0.3" footer="0.3"/>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D2462-403E-4BEA-9860-A02374B8E308}">
  <sheetPr>
    <tabColor rgb="FFFF0000"/>
  </sheetPr>
  <dimension ref="A1:A115"/>
  <sheetViews>
    <sheetView showGridLines="0" workbookViewId="0">
      <selection activeCell="C17" sqref="C17:K17"/>
    </sheetView>
  </sheetViews>
  <sheetFormatPr defaultColWidth="13" defaultRowHeight="14.3"/>
  <cols>
    <col min="1" max="1" width="161" style="299" customWidth="1"/>
    <col min="2" max="2" width="15.75" style="299" customWidth="1"/>
    <col min="3" max="16384" width="13" style="299"/>
  </cols>
  <sheetData>
    <row r="1" spans="1:1">
      <c r="A1" s="295" t="s">
        <v>207</v>
      </c>
    </row>
    <row r="2" spans="1:1">
      <c r="A2" s="297">
        <v>45231</v>
      </c>
    </row>
    <row r="4" spans="1:1" ht="18.55">
      <c r="A4" s="308" t="s">
        <v>208</v>
      </c>
    </row>
    <row r="5" spans="1:1">
      <c r="A5" s="309"/>
    </row>
    <row r="6" spans="1:1">
      <c r="A6" s="309" t="s">
        <v>209</v>
      </c>
    </row>
    <row r="7" spans="1:1" ht="28.55">
      <c r="A7" s="310" t="s">
        <v>210</v>
      </c>
    </row>
    <row r="8" spans="1:1">
      <c r="A8" s="309"/>
    </row>
    <row r="9" spans="1:1">
      <c r="A9" s="309" t="s">
        <v>211</v>
      </c>
    </row>
    <row r="10" spans="1:1">
      <c r="A10" s="311" t="s">
        <v>212</v>
      </c>
    </row>
    <row r="11" spans="1:1">
      <c r="A11" s="312" t="s">
        <v>213</v>
      </c>
    </row>
    <row r="12" spans="1:1">
      <c r="A12" s="313" t="s">
        <v>214</v>
      </c>
    </row>
    <row r="13" spans="1:1">
      <c r="A13" s="310"/>
    </row>
    <row r="14" spans="1:1" ht="18.55">
      <c r="A14" s="308" t="s">
        <v>215</v>
      </c>
    </row>
    <row r="15" spans="1:1">
      <c r="A15" s="309"/>
    </row>
    <row r="16" spans="1:1">
      <c r="A16" s="309" t="s">
        <v>216</v>
      </c>
    </row>
    <row r="17" spans="1:1" ht="28.55">
      <c r="A17" s="314" t="s">
        <v>217</v>
      </c>
    </row>
    <row r="18" spans="1:1" ht="28.55">
      <c r="A18" s="314" t="s">
        <v>218</v>
      </c>
    </row>
    <row r="19" spans="1:1">
      <c r="A19" s="309"/>
    </row>
    <row r="20" spans="1:1" ht="18.55">
      <c r="A20" s="308" t="s">
        <v>219</v>
      </c>
    </row>
    <row r="21" spans="1:1">
      <c r="A21" s="309"/>
    </row>
    <row r="22" spans="1:1" ht="28.55">
      <c r="A22" s="310" t="s">
        <v>220</v>
      </c>
    </row>
    <row r="23" spans="1:1">
      <c r="A23" s="314" t="s">
        <v>221</v>
      </c>
    </row>
    <row r="24" spans="1:1" ht="28.55">
      <c r="A24" s="314" t="s">
        <v>222</v>
      </c>
    </row>
    <row r="25" spans="1:1">
      <c r="A25" s="314" t="s">
        <v>223</v>
      </c>
    </row>
    <row r="26" spans="1:1">
      <c r="A26" s="309" t="s">
        <v>224</v>
      </c>
    </row>
    <row r="27" spans="1:1">
      <c r="A27" s="309"/>
    </row>
    <row r="28" spans="1:1" ht="28.55">
      <c r="A28" s="314" t="s">
        <v>225</v>
      </c>
    </row>
    <row r="29" spans="1:1">
      <c r="A29" s="314" t="s">
        <v>226</v>
      </c>
    </row>
    <row r="30" spans="1:1">
      <c r="A30" s="314"/>
    </row>
    <row r="31" spans="1:1" ht="18.55">
      <c r="A31" s="308" t="s">
        <v>227</v>
      </c>
    </row>
    <row r="32" spans="1:1">
      <c r="A32" s="309"/>
    </row>
    <row r="33" spans="1:1">
      <c r="A33" s="309" t="s">
        <v>228</v>
      </c>
    </row>
    <row r="34" spans="1:1" ht="28.55">
      <c r="A34" s="314" t="s">
        <v>229</v>
      </c>
    </row>
    <row r="35" spans="1:1" ht="28.55">
      <c r="A35" s="314" t="s">
        <v>230</v>
      </c>
    </row>
    <row r="36" spans="1:1" ht="28.55">
      <c r="A36" s="309" t="s">
        <v>231</v>
      </c>
    </row>
    <row r="37" spans="1:1">
      <c r="A37" s="309"/>
    </row>
    <row r="38" spans="1:1" ht="42.8">
      <c r="A38" s="314" t="s">
        <v>232</v>
      </c>
    </row>
    <row r="39" spans="1:1">
      <c r="A39" s="314" t="s">
        <v>233</v>
      </c>
    </row>
    <row r="40" spans="1:1">
      <c r="A40" s="314"/>
    </row>
    <row r="41" spans="1:1" ht="18.55">
      <c r="A41" s="308" t="s">
        <v>234</v>
      </c>
    </row>
    <row r="42" spans="1:1">
      <c r="A42" s="309"/>
    </row>
    <row r="43" spans="1:1">
      <c r="A43" s="309" t="s">
        <v>235</v>
      </c>
    </row>
    <row r="44" spans="1:1">
      <c r="A44" s="315" t="s">
        <v>236</v>
      </c>
    </row>
    <row r="45" spans="1:1">
      <c r="A45" s="315" t="s">
        <v>237</v>
      </c>
    </row>
    <row r="46" spans="1:1">
      <c r="A46" s="316" t="s">
        <v>238</v>
      </c>
    </row>
    <row r="47" spans="1:1">
      <c r="A47" s="309"/>
    </row>
    <row r="48" spans="1:1">
      <c r="A48" s="309" t="s">
        <v>239</v>
      </c>
    </row>
    <row r="49" spans="1:1">
      <c r="A49" s="310" t="s">
        <v>240</v>
      </c>
    </row>
    <row r="50" spans="1:1" ht="28.55">
      <c r="A50" s="314" t="s">
        <v>241</v>
      </c>
    </row>
    <row r="51" spans="1:1">
      <c r="A51" s="314"/>
    </row>
    <row r="52" spans="1:1" ht="28.55">
      <c r="A52" s="310" t="s">
        <v>242</v>
      </c>
    </row>
    <row r="53" spans="1:1">
      <c r="A53" s="309"/>
    </row>
    <row r="54" spans="1:1" ht="18.55">
      <c r="A54" s="308" t="s">
        <v>243</v>
      </c>
    </row>
    <row r="55" spans="1:1" ht="18.55">
      <c r="A55" s="317"/>
    </row>
    <row r="56" spans="1:1" ht="18.55">
      <c r="A56" s="317"/>
    </row>
    <row r="57" spans="1:1" ht="18.55">
      <c r="A57" s="317"/>
    </row>
    <row r="58" spans="1:1" ht="18.55">
      <c r="A58" s="317"/>
    </row>
    <row r="59" spans="1:1" ht="18.55">
      <c r="A59" s="317"/>
    </row>
    <row r="60" spans="1:1" ht="18.55">
      <c r="A60" s="317"/>
    </row>
    <row r="61" spans="1:1" ht="18.55">
      <c r="A61" s="317"/>
    </row>
    <row r="62" spans="1:1" ht="18.55">
      <c r="A62" s="317"/>
    </row>
    <row r="63" spans="1:1" ht="18.55">
      <c r="A63" s="317"/>
    </row>
    <row r="64" spans="1:1" ht="18.55">
      <c r="A64" s="317"/>
    </row>
    <row r="65" spans="1:1" ht="18.55">
      <c r="A65" s="317"/>
    </row>
    <row r="66" spans="1:1" ht="18.55">
      <c r="A66" s="317"/>
    </row>
    <row r="67" spans="1:1" ht="18.55">
      <c r="A67" s="317"/>
    </row>
    <row r="68" spans="1:1" ht="18.55">
      <c r="A68" s="317"/>
    </row>
    <row r="69" spans="1:1" ht="18.55">
      <c r="A69" s="317"/>
    </row>
    <row r="70" spans="1:1" ht="18.55">
      <c r="A70" s="317"/>
    </row>
    <row r="71" spans="1:1" ht="18.55">
      <c r="A71" s="317"/>
    </row>
    <row r="72" spans="1:1" ht="18.55">
      <c r="A72" s="317"/>
    </row>
    <row r="73" spans="1:1" ht="18.55">
      <c r="A73" s="317"/>
    </row>
    <row r="74" spans="1:1" ht="18.55">
      <c r="A74" s="317"/>
    </row>
    <row r="75" spans="1:1" ht="18.55">
      <c r="A75" s="317"/>
    </row>
    <row r="76" spans="1:1" ht="18.55">
      <c r="A76" s="317"/>
    </row>
    <row r="77" spans="1:1" ht="18.55">
      <c r="A77" s="317"/>
    </row>
    <row r="78" spans="1:1" ht="18.55">
      <c r="A78" s="317"/>
    </row>
    <row r="79" spans="1:1" ht="18.55">
      <c r="A79" s="317"/>
    </row>
    <row r="80" spans="1:1" ht="18.55">
      <c r="A80" s="317"/>
    </row>
    <row r="81" spans="1:1" ht="18.55">
      <c r="A81" s="317"/>
    </row>
    <row r="82" spans="1:1" ht="18.55">
      <c r="A82" s="317"/>
    </row>
    <row r="83" spans="1:1" ht="18.55">
      <c r="A83" s="317"/>
    </row>
    <row r="84" spans="1:1" ht="18.55">
      <c r="A84" s="317"/>
    </row>
    <row r="85" spans="1:1" ht="18.55">
      <c r="A85" s="317"/>
    </row>
    <row r="86" spans="1:1" ht="18.55">
      <c r="A86" s="317"/>
    </row>
    <row r="87" spans="1:1" ht="18.55">
      <c r="A87" s="317"/>
    </row>
    <row r="88" spans="1:1" ht="18.55">
      <c r="A88" s="317"/>
    </row>
    <row r="89" spans="1:1" ht="18.55">
      <c r="A89" s="317"/>
    </row>
    <row r="90" spans="1:1" ht="18.55">
      <c r="A90" s="317"/>
    </row>
    <row r="91" spans="1:1">
      <c r="A91" s="310" t="s">
        <v>244</v>
      </c>
    </row>
    <row r="92" spans="1:1">
      <c r="A92" s="310"/>
    </row>
    <row r="93" spans="1:1" ht="18.55">
      <c r="A93" s="318" t="s">
        <v>245</v>
      </c>
    </row>
    <row r="94" spans="1:1" ht="28.55">
      <c r="A94" s="319" t="s">
        <v>246</v>
      </c>
    </row>
    <row r="95" spans="1:1">
      <c r="A95" s="319"/>
    </row>
    <row r="96" spans="1:1" ht="18.55">
      <c r="A96" s="318" t="s">
        <v>247</v>
      </c>
    </row>
    <row r="97" spans="1:1" ht="42.8">
      <c r="A97" s="320" t="s">
        <v>248</v>
      </c>
    </row>
    <row r="98" spans="1:1">
      <c r="A98" s="320"/>
    </row>
    <row r="99" spans="1:1" ht="18.55">
      <c r="A99" s="318" t="s">
        <v>249</v>
      </c>
    </row>
    <row r="100" spans="1:1" ht="99.8">
      <c r="A100" s="319" t="s">
        <v>250</v>
      </c>
    </row>
    <row r="101" spans="1:1">
      <c r="A101" s="319"/>
    </row>
    <row r="102" spans="1:1" ht="18.55">
      <c r="A102" s="318" t="s">
        <v>251</v>
      </c>
    </row>
    <row r="103" spans="1:1" ht="57.05">
      <c r="A103" s="319" t="s">
        <v>252</v>
      </c>
    </row>
    <row r="104" spans="1:1">
      <c r="A104" s="319"/>
    </row>
    <row r="105" spans="1:1" ht="18.55">
      <c r="A105" s="318" t="s">
        <v>253</v>
      </c>
    </row>
    <row r="106" spans="1:1" ht="57.05">
      <c r="A106" s="321" t="s">
        <v>254</v>
      </c>
    </row>
    <row r="107" spans="1:1">
      <c r="A107" s="321"/>
    </row>
    <row r="108" spans="1:1" ht="18.55">
      <c r="A108" s="318" t="s">
        <v>255</v>
      </c>
    </row>
    <row r="109" spans="1:1" ht="57.05">
      <c r="A109" s="322" t="s">
        <v>256</v>
      </c>
    </row>
    <row r="110" spans="1:1">
      <c r="A110" s="319"/>
    </row>
    <row r="111" spans="1:1" ht="18.55">
      <c r="A111" s="318" t="s">
        <v>257</v>
      </c>
    </row>
    <row r="112" spans="1:1" ht="71.3">
      <c r="A112" s="319" t="s">
        <v>258</v>
      </c>
    </row>
    <row r="113" spans="1:1">
      <c r="A113" s="319"/>
    </row>
    <row r="114" spans="1:1" ht="18.55">
      <c r="A114" s="318" t="s">
        <v>259</v>
      </c>
    </row>
    <row r="115" spans="1:1" ht="128.35">
      <c r="A115" s="319" t="s">
        <v>260</v>
      </c>
    </row>
  </sheetData>
  <pageMargins left="0.7" right="0.7" top="0.78740157500000008" bottom="0.78740157500000008"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F46"/>
  <sheetViews>
    <sheetView tabSelected="1" zoomScaleNormal="100" workbookViewId="0"/>
  </sheetViews>
  <sheetFormatPr defaultColWidth="11.375" defaultRowHeight="12.85"/>
  <cols>
    <col min="1" max="1" width="2.75" style="105" customWidth="1"/>
    <col min="2" max="35" width="4.75" style="105" customWidth="1"/>
    <col min="36" max="16384" width="11.375" style="105"/>
  </cols>
  <sheetData>
    <row r="1" spans="1:32" ht="11.95" customHeight="1"/>
    <row r="2" spans="1:32" ht="11.95" customHeight="1">
      <c r="B2" s="109" t="s">
        <v>80</v>
      </c>
      <c r="C2" s="110"/>
      <c r="D2" s="110"/>
      <c r="E2" s="110"/>
      <c r="F2" s="110"/>
      <c r="G2" s="110"/>
      <c r="H2" s="110"/>
      <c r="I2" s="110"/>
    </row>
    <row r="3" spans="1:32" ht="11.95" customHeight="1"/>
    <row r="4" spans="1:32" ht="11.95" customHeight="1">
      <c r="B4" s="547"/>
    </row>
    <row r="5" spans="1:32" ht="12.85" customHeight="1">
      <c r="AF5" s="108"/>
    </row>
    <row r="6" spans="1:32" ht="12.85" customHeight="1">
      <c r="B6" s="113" t="s">
        <v>81</v>
      </c>
      <c r="AF6" s="108"/>
    </row>
    <row r="7" spans="1:32" ht="12.85" customHeight="1">
      <c r="AF7" s="108"/>
    </row>
    <row r="8" spans="1:32" ht="12.85" customHeight="1">
      <c r="B8" s="159" t="s">
        <v>153</v>
      </c>
      <c r="AF8" s="108"/>
    </row>
    <row r="9" spans="1:32" ht="12.85" customHeight="1">
      <c r="B9" s="107"/>
      <c r="AF9" s="108"/>
    </row>
    <row r="10" spans="1:32" ht="12.85" customHeight="1">
      <c r="B10" s="159" t="s">
        <v>154</v>
      </c>
      <c r="AF10" s="108"/>
    </row>
    <row r="11" spans="1:32" ht="12.85" customHeight="1">
      <c r="AF11" s="108"/>
    </row>
    <row r="12" spans="1:32" ht="12.85" customHeight="1">
      <c r="B12" s="159" t="s">
        <v>155</v>
      </c>
      <c r="AF12" s="108"/>
    </row>
    <row r="13" spans="1:32" ht="12.85" customHeight="1">
      <c r="AF13" s="108"/>
    </row>
    <row r="14" spans="1:32" ht="12.85" customHeight="1">
      <c r="B14" s="159" t="s">
        <v>156</v>
      </c>
      <c r="AF14" s="108"/>
    </row>
    <row r="15" spans="1:32" ht="12.85" customHeight="1">
      <c r="AF15" s="108"/>
    </row>
    <row r="16" spans="1:32" ht="12.85" customHeight="1">
      <c r="A16" s="108"/>
      <c r="B16" s="159" t="s">
        <v>157</v>
      </c>
      <c r="AF16" s="108"/>
    </row>
    <row r="17" spans="1:32" ht="12.85" customHeight="1">
      <c r="AF17" s="108"/>
    </row>
    <row r="18" spans="1:32" ht="12.85" customHeight="1">
      <c r="A18" s="108"/>
      <c r="B18" s="159" t="s">
        <v>158</v>
      </c>
      <c r="AE18" s="106"/>
      <c r="AF18" s="108"/>
    </row>
    <row r="19" spans="1:32" ht="12.85" customHeight="1">
      <c r="A19" s="108"/>
      <c r="B19" s="107"/>
      <c r="AE19" s="106"/>
      <c r="AF19" s="108"/>
    </row>
    <row r="20" spans="1:32" ht="12.85" customHeight="1">
      <c r="A20" s="108"/>
      <c r="B20" s="159" t="s">
        <v>114</v>
      </c>
      <c r="AE20" s="106"/>
      <c r="AF20" s="108"/>
    </row>
    <row r="21" spans="1:32" ht="12.85" customHeight="1">
      <c r="A21" s="108"/>
      <c r="B21" s="107"/>
      <c r="AE21" s="106"/>
      <c r="AF21" s="108"/>
    </row>
    <row r="22" spans="1:32" ht="12.85" customHeight="1">
      <c r="A22" s="108"/>
      <c r="B22" s="113" t="s">
        <v>82</v>
      </c>
      <c r="AE22" s="106"/>
      <c r="AF22" s="108"/>
    </row>
    <row r="23" spans="1:32" ht="12.85" customHeight="1">
      <c r="A23" s="108"/>
      <c r="B23" s="107"/>
      <c r="AE23" s="106"/>
      <c r="AF23" s="108"/>
    </row>
    <row r="24" spans="1:32" ht="12.85" customHeight="1">
      <c r="B24" s="159" t="s">
        <v>159</v>
      </c>
    </row>
    <row r="25" spans="1:32" ht="12.85" customHeight="1"/>
    <row r="26" spans="1:32" ht="11.95" customHeight="1">
      <c r="A26" s="108"/>
      <c r="B26" s="159" t="s">
        <v>160</v>
      </c>
    </row>
    <row r="27" spans="1:32" ht="11.95" customHeight="1">
      <c r="A27" s="108"/>
      <c r="B27" s="107"/>
      <c r="C27" s="159" t="s">
        <v>113</v>
      </c>
    </row>
    <row r="28" spans="1:32">
      <c r="A28" s="108"/>
    </row>
    <row r="29" spans="1:32">
      <c r="A29" s="108"/>
      <c r="B29" s="159" t="s">
        <v>161</v>
      </c>
    </row>
    <row r="30" spans="1:32">
      <c r="A30" s="108"/>
      <c r="B30" s="107"/>
    </row>
    <row r="31" spans="1:32">
      <c r="A31" s="108"/>
      <c r="B31" s="159" t="s">
        <v>115</v>
      </c>
    </row>
    <row r="32" spans="1:32">
      <c r="A32" s="108"/>
      <c r="B32" s="159" t="s">
        <v>117</v>
      </c>
    </row>
    <row r="33" spans="1:2">
      <c r="A33" s="108"/>
      <c r="B33" s="107"/>
    </row>
    <row r="34" spans="1:2">
      <c r="A34" s="108"/>
      <c r="B34" s="106" t="s">
        <v>88</v>
      </c>
    </row>
    <row r="35" spans="1:2">
      <c r="B35" s="107" t="s">
        <v>83</v>
      </c>
    </row>
    <row r="36" spans="1:2">
      <c r="A36" s="108"/>
    </row>
    <row r="37" spans="1:2" s="111" customFormat="1">
      <c r="B37" s="111" t="s">
        <v>85</v>
      </c>
    </row>
    <row r="38" spans="1:2" s="111" customFormat="1">
      <c r="B38" s="112" t="s">
        <v>84</v>
      </c>
    </row>
    <row r="40" spans="1:2">
      <c r="B40" s="107" t="s">
        <v>86</v>
      </c>
    </row>
    <row r="41" spans="1:2">
      <c r="B41" s="107"/>
    </row>
    <row r="42" spans="1:2">
      <c r="B42" s="159" t="s">
        <v>116</v>
      </c>
    </row>
    <row r="43" spans="1:2">
      <c r="B43" s="107"/>
    </row>
    <row r="44" spans="1:2">
      <c r="B44" s="107" t="s">
        <v>89</v>
      </c>
    </row>
    <row r="46" spans="1:2">
      <c r="B46" s="106" t="s">
        <v>87</v>
      </c>
    </row>
  </sheetData>
  <pageMargins left="0.70866141732283472" right="0.70866141732283472" top="0.74803149606299213" bottom="0.74803149606299213" header="0.31496062992125984" footer="0.31496062992125984"/>
  <pageSetup paperSize="9" scale="64"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3B0A3-659C-435F-8B42-30DD67FD2330}">
  <sheetPr>
    <tabColor rgb="FFFF0000"/>
  </sheetPr>
  <dimension ref="A1:O115"/>
  <sheetViews>
    <sheetView showGridLines="0" workbookViewId="0">
      <selection activeCell="C17" sqref="C17:K17"/>
    </sheetView>
  </sheetViews>
  <sheetFormatPr defaultColWidth="13" defaultRowHeight="14.3" outlineLevelRow="1"/>
  <cols>
    <col min="1" max="1" width="17" style="299" customWidth="1"/>
    <col min="2" max="2" width="10.5" style="299" customWidth="1"/>
    <col min="3" max="3" width="10.75" style="299" customWidth="1"/>
    <col min="4" max="16384" width="13" style="299"/>
  </cols>
  <sheetData>
    <row r="1" spans="1:8" ht="24.25" customHeight="1">
      <c r="A1" s="323" t="s">
        <v>261</v>
      </c>
      <c r="B1" s="324"/>
      <c r="C1" s="324"/>
      <c r="D1" s="324"/>
      <c r="E1" s="324"/>
      <c r="F1" s="324"/>
      <c r="G1" s="325"/>
    </row>
    <row r="2" spans="1:8">
      <c r="A2" s="586" t="s">
        <v>262</v>
      </c>
      <c r="B2" s="586"/>
      <c r="C2" s="587"/>
      <c r="D2" s="588"/>
      <c r="E2" s="301"/>
      <c r="F2" s="301"/>
      <c r="G2" s="301"/>
      <c r="H2" s="301"/>
    </row>
    <row r="3" spans="1:8">
      <c r="A3" s="586" t="s">
        <v>263</v>
      </c>
      <c r="B3" s="586"/>
      <c r="C3" s="587"/>
      <c r="D3" s="588"/>
      <c r="E3" s="326"/>
      <c r="F3" s="301"/>
      <c r="G3" s="301"/>
      <c r="H3" s="301"/>
    </row>
    <row r="4" spans="1:8">
      <c r="A4" s="586" t="s">
        <v>264</v>
      </c>
      <c r="B4" s="586"/>
      <c r="C4" s="587"/>
      <c r="D4" s="588"/>
      <c r="F4" s="301"/>
      <c r="G4" s="301"/>
      <c r="H4" s="301"/>
    </row>
    <row r="5" spans="1:8">
      <c r="A5" s="586" t="s">
        <v>265</v>
      </c>
      <c r="B5" s="586"/>
      <c r="C5" s="589"/>
      <c r="D5" s="590"/>
      <c r="E5" s="326"/>
      <c r="F5" s="301"/>
      <c r="G5" s="301"/>
      <c r="H5" s="301"/>
    </row>
    <row r="6" spans="1:8">
      <c r="A6" s="586" t="s">
        <v>266</v>
      </c>
      <c r="B6" s="586"/>
      <c r="C6" s="589"/>
      <c r="D6" s="590"/>
      <c r="E6" s="301"/>
      <c r="F6" s="301"/>
      <c r="G6" s="301"/>
      <c r="H6" s="301"/>
    </row>
    <row r="7" spans="1:8">
      <c r="A7" s="586" t="s">
        <v>267</v>
      </c>
      <c r="B7" s="586"/>
      <c r="C7" s="591" t="str">
        <f>IF(C5=0,"",IF(C6=0,"",IF(((YEAR(C6)-YEAR(C5))*12+MONTH(C6)-MONTH(C5)+1)&lt;=0,"Projektzeitraum prüfen!",(YEAR(C6)-YEAR(C5))*12+MONTH(C6)-MONTH(C5)+1)))</f>
        <v/>
      </c>
      <c r="D7" s="592"/>
      <c r="E7" s="301"/>
      <c r="F7" s="301"/>
      <c r="G7" s="301"/>
      <c r="H7" s="301"/>
    </row>
    <row r="8" spans="1:8">
      <c r="D8" s="301"/>
      <c r="E8" s="301"/>
      <c r="F8" s="301"/>
      <c r="G8" s="301"/>
      <c r="H8" s="301"/>
    </row>
    <row r="9" spans="1:8">
      <c r="A9" s="327"/>
      <c r="B9" s="326"/>
      <c r="C9" s="328"/>
      <c r="D9" s="301"/>
      <c r="E9" s="301"/>
      <c r="F9" s="301"/>
      <c r="G9" s="301"/>
      <c r="H9" s="301"/>
    </row>
    <row r="10" spans="1:8">
      <c r="A10" s="593" t="s">
        <v>268</v>
      </c>
      <c r="B10" s="594" t="s">
        <v>269</v>
      </c>
      <c r="C10" s="594"/>
      <c r="D10" s="594" t="s">
        <v>270</v>
      </c>
      <c r="E10" s="594"/>
      <c r="F10" s="593" t="s">
        <v>271</v>
      </c>
      <c r="G10" s="595" t="s">
        <v>272</v>
      </c>
      <c r="H10" s="301"/>
    </row>
    <row r="11" spans="1:8">
      <c r="A11" s="593"/>
      <c r="B11" s="330" t="s">
        <v>273</v>
      </c>
      <c r="C11" s="330" t="s">
        <v>274</v>
      </c>
      <c r="D11" s="330" t="s">
        <v>273</v>
      </c>
      <c r="E11" s="330" t="s">
        <v>274</v>
      </c>
      <c r="F11" s="593"/>
      <c r="G11" s="595"/>
      <c r="H11" s="301"/>
    </row>
    <row r="12" spans="1:8">
      <c r="A12" s="331" t="s">
        <v>275</v>
      </c>
      <c r="B12" s="332"/>
      <c r="C12" s="332"/>
      <c r="D12" s="333" t="str">
        <f t="shared" ref="D12:D16" si="0">IF(B12&gt;0,EDATE($C$5,B12-1),"")</f>
        <v/>
      </c>
      <c r="E12" s="333" t="str">
        <f t="shared" ref="E12:E16" si="1">IF(C12&gt;0,EDATE($C$5,C12)-1,"")</f>
        <v/>
      </c>
      <c r="F12" s="334" t="str">
        <f t="shared" ref="F12:F16" si="2">IFERROR(DATEDIF(D12,E12,"m")+1,"")</f>
        <v/>
      </c>
      <c r="G12" s="333" t="str">
        <f t="shared" ref="G12:G16" si="3">IFERROR(E12+60,"")</f>
        <v/>
      </c>
      <c r="H12" s="301"/>
    </row>
    <row r="13" spans="1:8">
      <c r="A13" s="335" t="s">
        <v>276</v>
      </c>
      <c r="B13" s="332"/>
      <c r="C13" s="332"/>
      <c r="D13" s="333" t="str">
        <f t="shared" si="0"/>
        <v/>
      </c>
      <c r="E13" s="333" t="str">
        <f t="shared" si="1"/>
        <v/>
      </c>
      <c r="F13" s="334" t="str">
        <f t="shared" si="2"/>
        <v/>
      </c>
      <c r="G13" s="333" t="str">
        <f t="shared" si="3"/>
        <v/>
      </c>
      <c r="H13" s="301"/>
    </row>
    <row r="14" spans="1:8">
      <c r="A14" s="336" t="s">
        <v>277</v>
      </c>
      <c r="B14" s="332"/>
      <c r="C14" s="337"/>
      <c r="D14" s="333" t="str">
        <f t="shared" si="0"/>
        <v/>
      </c>
      <c r="E14" s="333" t="str">
        <f t="shared" si="1"/>
        <v/>
      </c>
      <c r="F14" s="334" t="str">
        <f t="shared" si="2"/>
        <v/>
      </c>
      <c r="G14" s="333" t="str">
        <f t="shared" si="3"/>
        <v/>
      </c>
      <c r="H14" s="301"/>
    </row>
    <row r="15" spans="1:8">
      <c r="A15" s="338" t="s">
        <v>278</v>
      </c>
      <c r="B15" s="332"/>
      <c r="C15" s="337"/>
      <c r="D15" s="333" t="str">
        <f t="shared" si="0"/>
        <v/>
      </c>
      <c r="E15" s="333" t="str">
        <f t="shared" si="1"/>
        <v/>
      </c>
      <c r="F15" s="334" t="str">
        <f t="shared" si="2"/>
        <v/>
      </c>
      <c r="G15" s="333" t="str">
        <f t="shared" si="3"/>
        <v/>
      </c>
      <c r="H15" s="301"/>
    </row>
    <row r="16" spans="1:8">
      <c r="A16" s="339" t="s">
        <v>279</v>
      </c>
      <c r="B16" s="332"/>
      <c r="C16" s="332"/>
      <c r="D16" s="333" t="str">
        <f t="shared" si="0"/>
        <v/>
      </c>
      <c r="E16" s="333" t="str">
        <f t="shared" si="1"/>
        <v/>
      </c>
      <c r="F16" s="334" t="str">
        <f t="shared" si="2"/>
        <v/>
      </c>
      <c r="G16" s="333" t="str">
        <f t="shared" si="3"/>
        <v/>
      </c>
      <c r="H16" s="301"/>
    </row>
    <row r="17" spans="1:8">
      <c r="A17" s="300"/>
      <c r="B17" s="340"/>
      <c r="C17" s="341"/>
      <c r="D17" s="342"/>
      <c r="E17" s="342"/>
      <c r="F17" s="326"/>
      <c r="G17" s="343"/>
      <c r="H17" s="301"/>
    </row>
    <row r="18" spans="1:8">
      <c r="A18" s="300"/>
      <c r="B18" s="340"/>
      <c r="C18" s="341"/>
      <c r="D18" s="342"/>
      <c r="E18" s="342"/>
      <c r="F18" s="326"/>
      <c r="G18" s="343"/>
      <c r="H18" s="301"/>
    </row>
    <row r="19" spans="1:8" s="345" customFormat="1" ht="28.55">
      <c r="A19" s="344" t="s">
        <v>280</v>
      </c>
      <c r="B19" s="344" t="s">
        <v>281</v>
      </c>
      <c r="C19" s="344" t="s">
        <v>282</v>
      </c>
      <c r="D19" s="344" t="s">
        <v>283</v>
      </c>
      <c r="E19" s="344" t="s">
        <v>284</v>
      </c>
      <c r="F19" s="344" t="s">
        <v>285</v>
      </c>
      <c r="G19" s="301"/>
      <c r="H19" s="301"/>
    </row>
    <row r="20" spans="1:8">
      <c r="A20" s="346" t="s">
        <v>286</v>
      </c>
      <c r="B20" s="346"/>
      <c r="C20" s="346"/>
      <c r="D20" s="347" t="str">
        <f t="shared" ref="D20:D34" si="4">IF(B20&gt;0,EDATE($C$5,(B20-1)),"")</f>
        <v/>
      </c>
      <c r="E20" s="347" t="str">
        <f t="shared" ref="E20:E34" si="5">IF(C20&gt;0,EOMONTH($C$5,(C20-1)),"")</f>
        <v/>
      </c>
      <c r="F20" s="346"/>
      <c r="G20" s="301"/>
      <c r="H20" s="301"/>
    </row>
    <row r="21" spans="1:8">
      <c r="A21" s="346" t="s">
        <v>287</v>
      </c>
      <c r="B21" s="346"/>
      <c r="C21" s="346"/>
      <c r="D21" s="347" t="str">
        <f t="shared" si="4"/>
        <v/>
      </c>
      <c r="E21" s="347" t="str">
        <f t="shared" si="5"/>
        <v/>
      </c>
      <c r="F21" s="346"/>
      <c r="G21" s="301"/>
      <c r="H21" s="301"/>
    </row>
    <row r="22" spans="1:8">
      <c r="A22" s="346" t="s">
        <v>288</v>
      </c>
      <c r="B22" s="346"/>
      <c r="C22" s="346"/>
      <c r="D22" s="347" t="str">
        <f t="shared" si="4"/>
        <v/>
      </c>
      <c r="E22" s="347" t="str">
        <f t="shared" si="5"/>
        <v/>
      </c>
      <c r="F22" s="346"/>
      <c r="G22" s="301"/>
      <c r="H22" s="301"/>
    </row>
    <row r="23" spans="1:8">
      <c r="A23" s="346" t="s">
        <v>289</v>
      </c>
      <c r="B23" s="346"/>
      <c r="C23" s="346"/>
      <c r="D23" s="347" t="str">
        <f t="shared" si="4"/>
        <v/>
      </c>
      <c r="E23" s="347" t="str">
        <f t="shared" si="5"/>
        <v/>
      </c>
      <c r="F23" s="346"/>
      <c r="G23" s="301"/>
      <c r="H23" s="301"/>
    </row>
    <row r="24" spans="1:8">
      <c r="A24" s="346" t="s">
        <v>290</v>
      </c>
      <c r="B24" s="346"/>
      <c r="C24" s="346"/>
      <c r="D24" s="347" t="str">
        <f t="shared" si="4"/>
        <v/>
      </c>
      <c r="E24" s="347" t="str">
        <f t="shared" si="5"/>
        <v/>
      </c>
      <c r="F24" s="346"/>
      <c r="G24" s="301"/>
      <c r="H24" s="301"/>
    </row>
    <row r="25" spans="1:8" outlineLevel="1">
      <c r="A25" s="346" t="s">
        <v>291</v>
      </c>
      <c r="B25" s="346"/>
      <c r="C25" s="346"/>
      <c r="D25" s="347" t="str">
        <f t="shared" si="4"/>
        <v/>
      </c>
      <c r="E25" s="347" t="str">
        <f t="shared" si="5"/>
        <v/>
      </c>
      <c r="F25" s="346"/>
      <c r="G25" s="301"/>
      <c r="H25" s="301"/>
    </row>
    <row r="26" spans="1:8" outlineLevel="1">
      <c r="A26" s="346" t="s">
        <v>292</v>
      </c>
      <c r="B26" s="346"/>
      <c r="C26" s="346"/>
      <c r="D26" s="347" t="str">
        <f t="shared" si="4"/>
        <v/>
      </c>
      <c r="E26" s="347" t="str">
        <f t="shared" si="5"/>
        <v/>
      </c>
      <c r="F26" s="346"/>
      <c r="G26" s="301"/>
      <c r="H26" s="301"/>
    </row>
    <row r="27" spans="1:8" outlineLevel="1">
      <c r="A27" s="346" t="s">
        <v>293</v>
      </c>
      <c r="B27" s="346"/>
      <c r="C27" s="346"/>
      <c r="D27" s="347" t="str">
        <f t="shared" si="4"/>
        <v/>
      </c>
      <c r="E27" s="347" t="str">
        <f t="shared" si="5"/>
        <v/>
      </c>
      <c r="F27" s="346"/>
      <c r="G27" s="301"/>
      <c r="H27" s="301"/>
    </row>
    <row r="28" spans="1:8" outlineLevel="1">
      <c r="A28" s="346" t="s">
        <v>294</v>
      </c>
      <c r="B28" s="346"/>
      <c r="C28" s="346"/>
      <c r="D28" s="347" t="str">
        <f t="shared" si="4"/>
        <v/>
      </c>
      <c r="E28" s="347" t="str">
        <f t="shared" si="5"/>
        <v/>
      </c>
      <c r="F28" s="346"/>
      <c r="G28" s="301"/>
      <c r="H28" s="301"/>
    </row>
    <row r="29" spans="1:8" outlineLevel="1">
      <c r="A29" s="346" t="s">
        <v>295</v>
      </c>
      <c r="B29" s="346"/>
      <c r="C29" s="346"/>
      <c r="D29" s="347" t="str">
        <f t="shared" si="4"/>
        <v/>
      </c>
      <c r="E29" s="347" t="str">
        <f t="shared" si="5"/>
        <v/>
      </c>
      <c r="F29" s="346"/>
      <c r="G29" s="301"/>
      <c r="H29" s="301"/>
    </row>
    <row r="30" spans="1:8" outlineLevel="1">
      <c r="A30" s="346" t="s">
        <v>296</v>
      </c>
      <c r="B30" s="346"/>
      <c r="C30" s="346"/>
      <c r="D30" s="347" t="str">
        <f t="shared" si="4"/>
        <v/>
      </c>
      <c r="E30" s="347" t="str">
        <f t="shared" si="5"/>
        <v/>
      </c>
      <c r="F30" s="346"/>
      <c r="G30" s="301"/>
      <c r="H30" s="301"/>
    </row>
    <row r="31" spans="1:8" outlineLevel="1">
      <c r="A31" s="346" t="s">
        <v>297</v>
      </c>
      <c r="B31" s="346"/>
      <c r="C31" s="346"/>
      <c r="D31" s="347" t="str">
        <f t="shared" si="4"/>
        <v/>
      </c>
      <c r="E31" s="347" t="str">
        <f t="shared" si="5"/>
        <v/>
      </c>
      <c r="F31" s="346"/>
      <c r="G31" s="301"/>
      <c r="H31" s="301"/>
    </row>
    <row r="32" spans="1:8" outlineLevel="1">
      <c r="A32" s="346" t="s">
        <v>298</v>
      </c>
      <c r="B32" s="346"/>
      <c r="C32" s="346"/>
      <c r="D32" s="347" t="str">
        <f t="shared" si="4"/>
        <v/>
      </c>
      <c r="E32" s="347" t="str">
        <f t="shared" si="5"/>
        <v/>
      </c>
      <c r="F32" s="346"/>
      <c r="G32" s="301"/>
      <c r="H32" s="301"/>
    </row>
    <row r="33" spans="1:8" outlineLevel="1">
      <c r="A33" s="346" t="s">
        <v>299</v>
      </c>
      <c r="B33" s="346"/>
      <c r="C33" s="346"/>
      <c r="D33" s="347" t="str">
        <f t="shared" si="4"/>
        <v/>
      </c>
      <c r="E33" s="347" t="str">
        <f t="shared" si="5"/>
        <v/>
      </c>
      <c r="F33" s="346"/>
      <c r="G33" s="301"/>
      <c r="H33" s="301"/>
    </row>
    <row r="34" spans="1:8" outlineLevel="1">
      <c r="A34" s="346" t="s">
        <v>300</v>
      </c>
      <c r="B34" s="346"/>
      <c r="C34" s="346"/>
      <c r="D34" s="347" t="str">
        <f t="shared" si="4"/>
        <v/>
      </c>
      <c r="E34" s="347" t="str">
        <f t="shared" si="5"/>
        <v/>
      </c>
      <c r="F34" s="346"/>
      <c r="G34" s="301"/>
      <c r="H34" s="301"/>
    </row>
    <row r="35" spans="1:8">
      <c r="A35" s="301"/>
      <c r="B35" s="301"/>
      <c r="C35" s="301"/>
      <c r="D35" s="301"/>
      <c r="E35" s="301"/>
      <c r="F35" s="301"/>
      <c r="G35" s="301"/>
      <c r="H35" s="301"/>
    </row>
    <row r="36" spans="1:8">
      <c r="A36" s="301"/>
      <c r="B36" s="301"/>
      <c r="C36" s="301"/>
      <c r="D36" s="301"/>
      <c r="E36" s="301"/>
      <c r="F36" s="301"/>
      <c r="G36" s="301"/>
      <c r="H36" s="301"/>
    </row>
    <row r="37" spans="1:8">
      <c r="A37" s="301"/>
      <c r="B37" s="301"/>
      <c r="C37" s="301"/>
      <c r="D37" s="301"/>
      <c r="E37" s="301"/>
      <c r="F37" s="301"/>
      <c r="G37" s="301"/>
      <c r="H37" s="301"/>
    </row>
    <row r="38" spans="1:8">
      <c r="A38" s="301"/>
      <c r="B38" s="301"/>
      <c r="C38" s="301"/>
      <c r="D38" s="301"/>
      <c r="E38" s="301"/>
      <c r="F38" s="301"/>
      <c r="G38" s="301"/>
      <c r="H38" s="301"/>
    </row>
    <row r="39" spans="1:8">
      <c r="A39" s="301"/>
      <c r="B39" s="301"/>
      <c r="C39" s="301"/>
      <c r="D39" s="301"/>
      <c r="E39" s="301"/>
      <c r="F39" s="301"/>
      <c r="G39" s="301"/>
      <c r="H39" s="301"/>
    </row>
    <row r="115" spans="15:15">
      <c r="O115" s="299" t="s">
        <v>301</v>
      </c>
    </row>
  </sheetData>
  <mergeCells count="17">
    <mergeCell ref="A10:A11"/>
    <mergeCell ref="B10:C10"/>
    <mergeCell ref="D10:E10"/>
    <mergeCell ref="F10:F11"/>
    <mergeCell ref="G10:G11"/>
    <mergeCell ref="A5:B5"/>
    <mergeCell ref="C5:D5"/>
    <mergeCell ref="A6:B6"/>
    <mergeCell ref="C6:D6"/>
    <mergeCell ref="A7:B7"/>
    <mergeCell ref="C7:D7"/>
    <mergeCell ref="A2:B2"/>
    <mergeCell ref="C2:D2"/>
    <mergeCell ref="A3:B3"/>
    <mergeCell ref="C3:D3"/>
    <mergeCell ref="A4:B4"/>
    <mergeCell ref="C4:D4"/>
  </mergeCells>
  <conditionalFormatting sqref="A10:G11 B17:G18">
    <cfRule type="containsText" dxfId="1475" priority="27" operator="containsText" text="P4">
      <formula>NOT(ISERROR(SEARCH("P4",A10)))</formula>
    </cfRule>
    <cfRule type="containsText" dxfId="1474" priority="28" operator="containsText" text="Adjustment P3">
      <formula>NOT(ISERROR(SEARCH("Adjustment P3",A10)))</formula>
    </cfRule>
    <cfRule type="containsText" dxfId="1473" priority="29" operator="containsText" text="Adjustment P2">
      <formula>NOT(ISERROR(SEARCH("Adjustment P2",A10)))</formula>
    </cfRule>
    <cfRule type="containsText" dxfId="1472" priority="30" operator="containsText" text="P3">
      <formula>NOT(ISERROR(SEARCH("P3",A10)))</formula>
    </cfRule>
    <cfRule type="containsText" dxfId="1471" priority="31" operator="containsText" text="P2">
      <formula>NOT(ISERROR(SEARCH("P2",A10)))</formula>
    </cfRule>
    <cfRule type="containsText" dxfId="1470" priority="32" operator="containsText" text="P1">
      <formula>NOT(ISERROR(SEARCH("P1",A10)))</formula>
    </cfRule>
    <cfRule type="containsText" dxfId="1469" priority="33" operator="containsText" text="Adjustment P1">
      <formula>NOT(ISERROR(SEARCH("Adjustment P1",A10)))</formula>
    </cfRule>
  </conditionalFormatting>
  <conditionalFormatting sqref="B12:C13">
    <cfRule type="containsText" dxfId="1468" priority="3" operator="containsText" text="P4">
      <formula>NOT(ISERROR(SEARCH("P4",B12)))</formula>
    </cfRule>
    <cfRule type="containsText" dxfId="1467" priority="4" operator="containsText" text="Adjustment P3">
      <formula>NOT(ISERROR(SEARCH("Adjustment P3",B12)))</formula>
    </cfRule>
    <cfRule type="containsText" dxfId="1466" priority="5" operator="containsText" text="Adjustment P2">
      <formula>NOT(ISERROR(SEARCH("Adjustment P2",B12)))</formula>
    </cfRule>
    <cfRule type="containsText" dxfId="1465" priority="6" operator="containsText" text="P3">
      <formula>NOT(ISERROR(SEARCH("P3",B12)))</formula>
    </cfRule>
    <cfRule type="containsText" dxfId="1464" priority="7" operator="containsText" text="P2">
      <formula>NOT(ISERROR(SEARCH("P2",B12)))</formula>
    </cfRule>
    <cfRule type="containsText" dxfId="1463" priority="8" operator="containsText" text="P1">
      <formula>NOT(ISERROR(SEARCH("P1",B12)))</formula>
    </cfRule>
    <cfRule type="containsText" dxfId="1462" priority="9" operator="containsText" text="Adjustment P1">
      <formula>NOT(ISERROR(SEARCH("Adjustment P1",B12)))</formula>
    </cfRule>
  </conditionalFormatting>
  <conditionalFormatting sqref="B14:C16">
    <cfRule type="cellIs" dxfId="1461" priority="10" operator="greaterThan">
      <formula>$C$7</formula>
    </cfRule>
    <cfRule type="containsText" dxfId="1460" priority="11" operator="containsText" text="P4">
      <formula>NOT(ISERROR(SEARCH("P4",B14)))</formula>
    </cfRule>
    <cfRule type="containsText" dxfId="1459" priority="12" operator="containsText" text="Adjustment P3">
      <formula>NOT(ISERROR(SEARCH("Adjustment P3",B14)))</formula>
    </cfRule>
    <cfRule type="containsText" dxfId="1458" priority="13" operator="containsText" text="Adjustment P2">
      <formula>NOT(ISERROR(SEARCH("Adjustment P2",B14)))</formula>
    </cfRule>
    <cfRule type="containsText" dxfId="1457" priority="14" operator="containsText" text="P3">
      <formula>NOT(ISERROR(SEARCH("P3",B14)))</formula>
    </cfRule>
    <cfRule type="containsText" dxfId="1456" priority="15" operator="containsText" text="P2">
      <formula>NOT(ISERROR(SEARCH("P2",B14)))</formula>
    </cfRule>
    <cfRule type="containsText" dxfId="1455" priority="16" operator="containsText" text="P1">
      <formula>NOT(ISERROR(SEARCH("P1",B14)))</formula>
    </cfRule>
    <cfRule type="containsText" dxfId="1454" priority="17" operator="containsText" text="Adjustment P1">
      <formula>NOT(ISERROR(SEARCH("Adjustment P1",B14)))</formula>
    </cfRule>
  </conditionalFormatting>
  <conditionalFormatting sqref="B20:C34">
    <cfRule type="cellIs" dxfId="1453" priority="1" operator="greaterThan">
      <formula>$C$7</formula>
    </cfRule>
  </conditionalFormatting>
  <conditionalFormatting sqref="C12:C13">
    <cfRule type="cellIs" dxfId="1452" priority="2" operator="greaterThan">
      <formula>$C$7</formula>
    </cfRule>
  </conditionalFormatting>
  <conditionalFormatting sqref="D20:E34">
    <cfRule type="cellIs" dxfId="1451" priority="25" operator="lessThan">
      <formula>$C$5</formula>
    </cfRule>
    <cfRule type="cellIs" dxfId="1450" priority="26" operator="greaterThan">
      <formula>$C$6</formula>
    </cfRule>
  </conditionalFormatting>
  <conditionalFormatting sqref="F12:G16">
    <cfRule type="containsText" dxfId="1449" priority="18" operator="containsText" text="P4">
      <formula>NOT(ISERROR(SEARCH("P4",F12)))</formula>
    </cfRule>
    <cfRule type="containsText" dxfId="1448" priority="19" operator="containsText" text="Adjustment P3">
      <formula>NOT(ISERROR(SEARCH("Adjustment P3",F12)))</formula>
    </cfRule>
    <cfRule type="containsText" dxfId="1447" priority="20" operator="containsText" text="Adjustment P2">
      <formula>NOT(ISERROR(SEARCH("Adjustment P2",F12)))</formula>
    </cfRule>
    <cfRule type="containsText" dxfId="1446" priority="21" operator="containsText" text="P3">
      <formula>NOT(ISERROR(SEARCH("P3",F12)))</formula>
    </cfRule>
    <cfRule type="containsText" dxfId="1445" priority="22" operator="containsText" text="P2">
      <formula>NOT(ISERROR(SEARCH("P2",F12)))</formula>
    </cfRule>
    <cfRule type="containsText" dxfId="1444" priority="23" operator="containsText" text="P1">
      <formula>NOT(ISERROR(SEARCH("P1",F12)))</formula>
    </cfRule>
    <cfRule type="containsText" dxfId="1443" priority="24" operator="containsText" text="Adjustment P1">
      <formula>NOT(ISERROR(SEARCH("Adjustment P1",F12)))</formula>
    </cfRule>
  </conditionalFormatting>
  <dataValidations count="1">
    <dataValidation type="list" allowBlank="1" showInputMessage="1" showErrorMessage="1" sqref="F20:F34" xr:uid="{EB6E8D91-C2F6-4174-887B-AB6D4813032B}">
      <formula1>$O$114:$O$115</formula1>
    </dataValidation>
  </dataValidations>
  <pageMargins left="0.7" right="0.7" top="0.78740157500000008" bottom="0.78740157500000008" header="0.3" footer="0.3"/>
  <pageSetup paperSize="9" orientation="portrait" horizontalDpi="1200" verticalDpi="12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27FDD-9A0E-4377-B86F-51D56FD8F3F3}">
  <sheetPr>
    <tabColor rgb="FFFF0000"/>
  </sheetPr>
  <dimension ref="A1:AN123"/>
  <sheetViews>
    <sheetView showGridLines="0" workbookViewId="0">
      <pane xSplit="5" ySplit="3" topLeftCell="F4" activePane="bottomRight" state="frozen"/>
      <selection activeCell="C17" sqref="C17:K17"/>
      <selection pane="topRight" activeCell="C17" sqref="C17:K17"/>
      <selection pane="bottomLeft" activeCell="C17" sqref="C17:K17"/>
      <selection pane="bottomRight" activeCell="C17" sqref="C17:K17"/>
    </sheetView>
  </sheetViews>
  <sheetFormatPr defaultColWidth="13" defaultRowHeight="15.7" outlineLevelRow="1" outlineLevelCol="1"/>
  <cols>
    <col min="1" max="1" width="17.375" style="296" customWidth="1"/>
    <col min="2" max="2" width="14.25" style="296" customWidth="1"/>
    <col min="3" max="3" width="13" style="384"/>
    <col min="4" max="9" width="13" style="296"/>
    <col min="10" max="19" width="13" style="296" customWidth="1" outlineLevel="1"/>
    <col min="20" max="20" width="10.625" style="296" bestFit="1" customWidth="1"/>
    <col min="21" max="21" width="21.75" style="296" customWidth="1"/>
    <col min="22" max="22" width="3.25" style="296" customWidth="1"/>
    <col min="23" max="23" width="4.875" style="296" customWidth="1"/>
    <col min="24" max="24" width="6.25" style="352" customWidth="1"/>
    <col min="25" max="25" width="6.125" style="352" customWidth="1"/>
    <col min="26" max="26" width="4.75" style="296" customWidth="1"/>
    <col min="27" max="27" width="4.875" style="296" customWidth="1"/>
    <col min="28" max="28" width="4.75" style="296" customWidth="1"/>
    <col min="29" max="29" width="4.875" style="296" customWidth="1"/>
    <col min="30" max="31" width="4.75" style="296" customWidth="1"/>
    <col min="32" max="32" width="4.5" style="296" customWidth="1"/>
    <col min="33" max="34" width="4.75" style="296" customWidth="1"/>
    <col min="35" max="35" width="5.25" style="296" customWidth="1"/>
    <col min="36" max="36" width="4.75" style="296" customWidth="1"/>
    <col min="37" max="38" width="4.5" style="296" customWidth="1"/>
    <col min="39" max="40" width="6.125" style="296" customWidth="1"/>
    <col min="41" max="41" width="2.75" style="296" customWidth="1"/>
    <col min="42" max="78" width="6.125" style="296" customWidth="1"/>
    <col min="79" max="83" width="13" style="296" customWidth="1"/>
    <col min="84" max="16384" width="13" style="296"/>
  </cols>
  <sheetData>
    <row r="1" spans="1:40" ht="24.25" customHeight="1">
      <c r="A1" s="323" t="s">
        <v>302</v>
      </c>
      <c r="B1" s="348"/>
      <c r="C1" s="349"/>
      <c r="D1" s="348"/>
      <c r="E1" s="348"/>
      <c r="F1" s="348"/>
      <c r="G1" s="348"/>
      <c r="H1" s="348"/>
      <c r="I1" s="348"/>
      <c r="J1" s="348"/>
      <c r="K1" s="348"/>
      <c r="L1" s="348"/>
      <c r="M1" s="348"/>
      <c r="N1" s="348"/>
      <c r="O1" s="348"/>
      <c r="P1" s="348"/>
      <c r="Q1" s="348"/>
      <c r="R1" s="348"/>
      <c r="S1" s="348"/>
      <c r="T1" s="350"/>
      <c r="U1" s="351" t="s">
        <v>303</v>
      </c>
    </row>
    <row r="2" spans="1:40" ht="42.8">
      <c r="A2" s="353" t="s">
        <v>304</v>
      </c>
      <c r="B2" s="353" t="s">
        <v>305</v>
      </c>
      <c r="C2" s="353" t="s">
        <v>306</v>
      </c>
      <c r="D2" s="353" t="s">
        <v>307</v>
      </c>
      <c r="E2" s="354" t="s">
        <v>308</v>
      </c>
      <c r="F2" s="354" t="s">
        <v>309</v>
      </c>
      <c r="G2" s="354" t="s">
        <v>310</v>
      </c>
      <c r="H2" s="354" t="s">
        <v>311</v>
      </c>
      <c r="I2" s="354" t="s">
        <v>312</v>
      </c>
      <c r="J2" s="354" t="s">
        <v>313</v>
      </c>
      <c r="K2" s="354" t="s">
        <v>314</v>
      </c>
      <c r="L2" s="354" t="s">
        <v>315</v>
      </c>
      <c r="M2" s="354" t="s">
        <v>316</v>
      </c>
      <c r="N2" s="354" t="s">
        <v>317</v>
      </c>
      <c r="O2" s="354" t="s">
        <v>318</v>
      </c>
      <c r="P2" s="354" t="s">
        <v>319</v>
      </c>
      <c r="Q2" s="354" t="s">
        <v>320</v>
      </c>
      <c r="R2" s="354" t="s">
        <v>321</v>
      </c>
      <c r="S2" s="355" t="s">
        <v>322</v>
      </c>
      <c r="T2" s="354" t="s">
        <v>323</v>
      </c>
    </row>
    <row r="3" spans="1:40">
      <c r="A3" s="356" t="s">
        <v>324</v>
      </c>
      <c r="B3" s="357"/>
      <c r="C3" s="358"/>
      <c r="D3" s="357"/>
      <c r="E3" s="357"/>
      <c r="F3" s="357"/>
      <c r="G3" s="357"/>
      <c r="H3" s="357"/>
      <c r="I3" s="357"/>
      <c r="J3" s="357"/>
      <c r="K3" s="357"/>
      <c r="L3" s="357"/>
      <c r="M3" s="357"/>
      <c r="N3" s="357"/>
      <c r="O3" s="357"/>
      <c r="P3" s="357"/>
      <c r="Q3" s="357"/>
      <c r="R3" s="357"/>
      <c r="S3" s="357"/>
      <c r="T3" s="359"/>
    </row>
    <row r="4" spans="1:40" outlineLevel="1">
      <c r="A4" s="360">
        <f t="shared" ref="A4:A12" ca="1" si="0">INDIRECT($U4&amp;"!"&amp;V4)</f>
        <v>0</v>
      </c>
      <c r="B4" s="361" t="s">
        <v>275</v>
      </c>
      <c r="C4" s="596">
        <f ca="1">INDIRECT($U4&amp;"!"&amp;W4)</f>
        <v>0</v>
      </c>
      <c r="D4" s="362">
        <f t="shared" ref="D4:D12" ca="1" si="1">INDIRECT($U4&amp;"!"&amp;X4)</f>
        <v>0</v>
      </c>
      <c r="E4" s="363">
        <f t="shared" ref="E4:S12" ca="1" si="2">INDIRECT($U4&amp;"!"&amp;Z4)</f>
        <v>0</v>
      </c>
      <c r="F4" s="363">
        <f t="shared" ca="1" si="2"/>
        <v>0</v>
      </c>
      <c r="G4" s="363">
        <f t="shared" ca="1" si="2"/>
        <v>0</v>
      </c>
      <c r="H4" s="363">
        <f t="shared" ca="1" si="2"/>
        <v>0</v>
      </c>
      <c r="I4" s="363">
        <f t="shared" ca="1" si="2"/>
        <v>0</v>
      </c>
      <c r="J4" s="363">
        <f t="shared" ca="1" si="2"/>
        <v>0</v>
      </c>
      <c r="K4" s="363">
        <f t="shared" ca="1" si="2"/>
        <v>0</v>
      </c>
      <c r="L4" s="363">
        <f t="shared" ca="1" si="2"/>
        <v>0</v>
      </c>
      <c r="M4" s="363">
        <f t="shared" ca="1" si="2"/>
        <v>0</v>
      </c>
      <c r="N4" s="363">
        <f t="shared" ca="1" si="2"/>
        <v>0</v>
      </c>
      <c r="O4" s="363">
        <f t="shared" ca="1" si="2"/>
        <v>0</v>
      </c>
      <c r="P4" s="363">
        <f t="shared" ca="1" si="2"/>
        <v>0</v>
      </c>
      <c r="Q4" s="363">
        <f t="shared" ca="1" si="2"/>
        <v>0</v>
      </c>
      <c r="R4" s="363">
        <f t="shared" ca="1" si="2"/>
        <v>0</v>
      </c>
      <c r="S4" s="363">
        <f t="shared" ca="1" si="2"/>
        <v>0</v>
      </c>
      <c r="T4" s="364">
        <f t="shared" ref="T4:T12" ca="1" si="3">SUM(E4:S4)</f>
        <v>0</v>
      </c>
      <c r="U4" s="296" t="str">
        <f>A3</f>
        <v>Surname_1</v>
      </c>
      <c r="V4" s="296" t="s">
        <v>325</v>
      </c>
      <c r="W4" s="296" t="s">
        <v>326</v>
      </c>
      <c r="X4" s="352" t="s">
        <v>327</v>
      </c>
      <c r="Y4" s="352" t="s">
        <v>328</v>
      </c>
      <c r="Z4" s="296" t="s">
        <v>329</v>
      </c>
      <c r="AA4" s="296" t="s">
        <v>330</v>
      </c>
      <c r="AB4" s="296" t="s">
        <v>331</v>
      </c>
      <c r="AC4" s="296" t="s">
        <v>332</v>
      </c>
      <c r="AD4" s="296" t="s">
        <v>333</v>
      </c>
      <c r="AE4" s="296" t="s">
        <v>334</v>
      </c>
      <c r="AF4" s="296" t="s">
        <v>335</v>
      </c>
      <c r="AG4" s="296" t="s">
        <v>336</v>
      </c>
      <c r="AH4" s="296" t="s">
        <v>337</v>
      </c>
      <c r="AI4" s="296" t="s">
        <v>338</v>
      </c>
      <c r="AJ4" s="296" t="s">
        <v>339</v>
      </c>
      <c r="AK4" s="296" t="s">
        <v>340</v>
      </c>
      <c r="AL4" s="296" t="s">
        <v>341</v>
      </c>
      <c r="AM4" s="296" t="s">
        <v>342</v>
      </c>
      <c r="AN4" s="296" t="s">
        <v>343</v>
      </c>
    </row>
    <row r="5" spans="1:40" outlineLevel="1">
      <c r="A5" s="360">
        <f t="shared" ca="1" si="0"/>
        <v>0</v>
      </c>
      <c r="B5" s="365" t="s">
        <v>344</v>
      </c>
      <c r="C5" s="597"/>
      <c r="D5" s="362">
        <f t="shared" ca="1" si="1"/>
        <v>0</v>
      </c>
      <c r="E5" s="363">
        <f t="shared" ca="1" si="2"/>
        <v>0</v>
      </c>
      <c r="F5" s="363">
        <f t="shared" ref="F5:S12" ca="1" si="4">INDIRECT($U5&amp;"!"&amp;Z5)</f>
        <v>0</v>
      </c>
      <c r="G5" s="363">
        <f t="shared" ca="1" si="4"/>
        <v>0</v>
      </c>
      <c r="H5" s="363">
        <f t="shared" ca="1" si="4"/>
        <v>0</v>
      </c>
      <c r="I5" s="363">
        <f t="shared" ca="1" si="4"/>
        <v>0</v>
      </c>
      <c r="J5" s="363">
        <f t="shared" ca="1" si="4"/>
        <v>0</v>
      </c>
      <c r="K5" s="363">
        <f t="shared" ca="1" si="4"/>
        <v>0</v>
      </c>
      <c r="L5" s="363">
        <f t="shared" ca="1" si="4"/>
        <v>0</v>
      </c>
      <c r="M5" s="363">
        <f t="shared" ca="1" si="4"/>
        <v>0</v>
      </c>
      <c r="N5" s="363">
        <f t="shared" ca="1" si="4"/>
        <v>0</v>
      </c>
      <c r="O5" s="363">
        <f t="shared" ca="1" si="4"/>
        <v>0</v>
      </c>
      <c r="P5" s="363">
        <f t="shared" ca="1" si="4"/>
        <v>0</v>
      </c>
      <c r="Q5" s="363">
        <f t="shared" ca="1" si="4"/>
        <v>0</v>
      </c>
      <c r="R5" s="363">
        <f t="shared" ca="1" si="4"/>
        <v>0</v>
      </c>
      <c r="S5" s="363">
        <f t="shared" ca="1" si="4"/>
        <v>0</v>
      </c>
      <c r="T5" s="364">
        <f t="shared" ca="1" si="3"/>
        <v>0</v>
      </c>
      <c r="U5" s="296" t="str">
        <f t="shared" ref="U5:U11" si="5">U4</f>
        <v>Surname_1</v>
      </c>
      <c r="V5" s="296" t="s">
        <v>325</v>
      </c>
      <c r="X5" s="352" t="s">
        <v>345</v>
      </c>
      <c r="Y5" s="352" t="s">
        <v>346</v>
      </c>
      <c r="Z5" s="296" t="s">
        <v>347</v>
      </c>
      <c r="AA5" s="296" t="s">
        <v>348</v>
      </c>
      <c r="AB5" s="296" t="s">
        <v>349</v>
      </c>
      <c r="AC5" s="296" t="s">
        <v>350</v>
      </c>
      <c r="AD5" s="296" t="s">
        <v>351</v>
      </c>
      <c r="AE5" s="296" t="s">
        <v>352</v>
      </c>
      <c r="AF5" s="296" t="s">
        <v>353</v>
      </c>
      <c r="AG5" s="296" t="s">
        <v>354</v>
      </c>
      <c r="AH5" s="296" t="s">
        <v>355</v>
      </c>
      <c r="AI5" s="296" t="s">
        <v>356</v>
      </c>
      <c r="AJ5" s="296" t="s">
        <v>357</v>
      </c>
      <c r="AK5" s="296" t="s">
        <v>358</v>
      </c>
      <c r="AL5" s="296" t="s">
        <v>359</v>
      </c>
      <c r="AM5" s="296" t="s">
        <v>360</v>
      </c>
      <c r="AN5" s="296" t="s">
        <v>361</v>
      </c>
    </row>
    <row r="6" spans="1:40" outlineLevel="1">
      <c r="A6" s="360">
        <f t="shared" ca="1" si="0"/>
        <v>0</v>
      </c>
      <c r="B6" s="366" t="s">
        <v>276</v>
      </c>
      <c r="C6" s="596">
        <f ca="1">INDIRECT($U6&amp;"!"&amp;W6)</f>
        <v>0</v>
      </c>
      <c r="D6" s="362">
        <f t="shared" ca="1" si="1"/>
        <v>0</v>
      </c>
      <c r="E6" s="363">
        <f t="shared" ca="1" si="2"/>
        <v>0</v>
      </c>
      <c r="F6" s="363">
        <f t="shared" ca="1" si="4"/>
        <v>0</v>
      </c>
      <c r="G6" s="363">
        <f t="shared" ca="1" si="4"/>
        <v>0</v>
      </c>
      <c r="H6" s="363">
        <f t="shared" ca="1" si="4"/>
        <v>0</v>
      </c>
      <c r="I6" s="363">
        <f t="shared" ca="1" si="4"/>
        <v>0</v>
      </c>
      <c r="J6" s="363">
        <f t="shared" ca="1" si="4"/>
        <v>0</v>
      </c>
      <c r="K6" s="363">
        <f t="shared" ca="1" si="4"/>
        <v>0</v>
      </c>
      <c r="L6" s="363">
        <f t="shared" ca="1" si="4"/>
        <v>0</v>
      </c>
      <c r="M6" s="363">
        <f t="shared" ca="1" si="4"/>
        <v>0</v>
      </c>
      <c r="N6" s="363">
        <f t="shared" ca="1" si="4"/>
        <v>0</v>
      </c>
      <c r="O6" s="363">
        <f t="shared" ca="1" si="4"/>
        <v>0</v>
      </c>
      <c r="P6" s="363">
        <f t="shared" ca="1" si="4"/>
        <v>0</v>
      </c>
      <c r="Q6" s="363">
        <f t="shared" ca="1" si="4"/>
        <v>0</v>
      </c>
      <c r="R6" s="363">
        <f t="shared" ca="1" si="4"/>
        <v>0</v>
      </c>
      <c r="S6" s="363">
        <f t="shared" ca="1" si="4"/>
        <v>0</v>
      </c>
      <c r="T6" s="364">
        <f t="shared" ca="1" si="3"/>
        <v>0</v>
      </c>
      <c r="U6" s="296" t="str">
        <f t="shared" si="5"/>
        <v>Surname_1</v>
      </c>
      <c r="V6" s="296" t="s">
        <v>325</v>
      </c>
      <c r="W6" s="296" t="s">
        <v>362</v>
      </c>
      <c r="X6" s="352" t="s">
        <v>363</v>
      </c>
      <c r="Y6" s="352" t="s">
        <v>364</v>
      </c>
      <c r="Z6" s="296" t="s">
        <v>365</v>
      </c>
      <c r="AA6" s="296" t="s">
        <v>366</v>
      </c>
      <c r="AB6" s="296" t="s">
        <v>367</v>
      </c>
      <c r="AC6" s="296" t="s">
        <v>368</v>
      </c>
      <c r="AD6" s="296" t="s">
        <v>369</v>
      </c>
      <c r="AE6" s="296" t="s">
        <v>370</v>
      </c>
      <c r="AF6" s="296" t="s">
        <v>371</v>
      </c>
      <c r="AG6" s="296" t="s">
        <v>372</v>
      </c>
      <c r="AH6" s="296" t="s">
        <v>373</v>
      </c>
      <c r="AI6" s="296" t="s">
        <v>374</v>
      </c>
      <c r="AJ6" s="296" t="s">
        <v>375</v>
      </c>
      <c r="AK6" s="296" t="s">
        <v>376</v>
      </c>
      <c r="AL6" s="296" t="s">
        <v>377</v>
      </c>
      <c r="AM6" s="296" t="s">
        <v>378</v>
      </c>
      <c r="AN6" s="296" t="s">
        <v>379</v>
      </c>
    </row>
    <row r="7" spans="1:40" outlineLevel="1">
      <c r="A7" s="360">
        <f t="shared" ca="1" si="0"/>
        <v>0</v>
      </c>
      <c r="B7" s="367" t="s">
        <v>380</v>
      </c>
      <c r="C7" s="597"/>
      <c r="D7" s="362">
        <f t="shared" ca="1" si="1"/>
        <v>0</v>
      </c>
      <c r="E7" s="363">
        <f t="shared" ca="1" si="2"/>
        <v>0</v>
      </c>
      <c r="F7" s="363">
        <f t="shared" ca="1" si="4"/>
        <v>0</v>
      </c>
      <c r="G7" s="363">
        <f t="shared" ca="1" si="4"/>
        <v>0</v>
      </c>
      <c r="H7" s="363">
        <f t="shared" ca="1" si="4"/>
        <v>0</v>
      </c>
      <c r="I7" s="363">
        <f t="shared" ca="1" si="4"/>
        <v>0</v>
      </c>
      <c r="J7" s="363">
        <f t="shared" ca="1" si="4"/>
        <v>0</v>
      </c>
      <c r="K7" s="363">
        <f t="shared" ca="1" si="4"/>
        <v>0</v>
      </c>
      <c r="L7" s="363">
        <f t="shared" ca="1" si="4"/>
        <v>0</v>
      </c>
      <c r="M7" s="363">
        <f t="shared" ca="1" si="4"/>
        <v>0</v>
      </c>
      <c r="N7" s="363">
        <f t="shared" ca="1" si="4"/>
        <v>0</v>
      </c>
      <c r="O7" s="363">
        <f t="shared" ca="1" si="4"/>
        <v>0</v>
      </c>
      <c r="P7" s="363">
        <f t="shared" ca="1" si="4"/>
        <v>0</v>
      </c>
      <c r="Q7" s="363">
        <f t="shared" ca="1" si="4"/>
        <v>0</v>
      </c>
      <c r="R7" s="363">
        <f t="shared" ca="1" si="4"/>
        <v>0</v>
      </c>
      <c r="S7" s="363">
        <f t="shared" ca="1" si="4"/>
        <v>0</v>
      </c>
      <c r="T7" s="364">
        <f t="shared" ca="1" si="3"/>
        <v>0</v>
      </c>
      <c r="U7" s="296" t="str">
        <f t="shared" si="5"/>
        <v>Surname_1</v>
      </c>
      <c r="V7" s="296" t="s">
        <v>325</v>
      </c>
      <c r="X7" s="352" t="s">
        <v>381</v>
      </c>
      <c r="Y7" s="352" t="s">
        <v>382</v>
      </c>
      <c r="Z7" s="296" t="s">
        <v>383</v>
      </c>
      <c r="AA7" s="296" t="s">
        <v>384</v>
      </c>
      <c r="AB7" s="296" t="s">
        <v>385</v>
      </c>
      <c r="AC7" s="296" t="s">
        <v>386</v>
      </c>
      <c r="AD7" s="296" t="s">
        <v>387</v>
      </c>
      <c r="AE7" s="296" t="s">
        <v>388</v>
      </c>
      <c r="AF7" s="296" t="s">
        <v>389</v>
      </c>
      <c r="AG7" s="296" t="s">
        <v>390</v>
      </c>
      <c r="AH7" s="296" t="s">
        <v>391</v>
      </c>
      <c r="AI7" s="296" t="s">
        <v>392</v>
      </c>
      <c r="AJ7" s="296" t="s">
        <v>393</v>
      </c>
      <c r="AK7" s="296" t="s">
        <v>394</v>
      </c>
      <c r="AL7" s="296" t="s">
        <v>395</v>
      </c>
      <c r="AM7" s="296" t="s">
        <v>396</v>
      </c>
      <c r="AN7" s="296" t="s">
        <v>397</v>
      </c>
    </row>
    <row r="8" spans="1:40" outlineLevel="1">
      <c r="A8" s="360">
        <f t="shared" ca="1" si="0"/>
        <v>0</v>
      </c>
      <c r="B8" s="368" t="s">
        <v>277</v>
      </c>
      <c r="C8" s="596">
        <f ca="1">INDIRECT($U8&amp;"!"&amp;W8)</f>
        <v>0</v>
      </c>
      <c r="D8" s="362">
        <f t="shared" ca="1" si="1"/>
        <v>0</v>
      </c>
      <c r="E8" s="363">
        <f t="shared" ca="1" si="2"/>
        <v>0</v>
      </c>
      <c r="F8" s="363">
        <f t="shared" ca="1" si="4"/>
        <v>0</v>
      </c>
      <c r="G8" s="363">
        <f t="shared" ca="1" si="4"/>
        <v>0</v>
      </c>
      <c r="H8" s="363">
        <f t="shared" ca="1" si="4"/>
        <v>0</v>
      </c>
      <c r="I8" s="363">
        <f t="shared" ca="1" si="4"/>
        <v>0</v>
      </c>
      <c r="J8" s="363">
        <f t="shared" ca="1" si="4"/>
        <v>0</v>
      </c>
      <c r="K8" s="363">
        <f t="shared" ca="1" si="4"/>
        <v>0</v>
      </c>
      <c r="L8" s="363">
        <f t="shared" ca="1" si="4"/>
        <v>0</v>
      </c>
      <c r="M8" s="363">
        <f t="shared" ca="1" si="4"/>
        <v>0</v>
      </c>
      <c r="N8" s="363">
        <f t="shared" ca="1" si="4"/>
        <v>0</v>
      </c>
      <c r="O8" s="363">
        <f t="shared" ca="1" si="4"/>
        <v>0</v>
      </c>
      <c r="P8" s="363">
        <f t="shared" ca="1" si="4"/>
        <v>0</v>
      </c>
      <c r="Q8" s="363">
        <f t="shared" ca="1" si="4"/>
        <v>0</v>
      </c>
      <c r="R8" s="363">
        <f t="shared" ca="1" si="4"/>
        <v>0</v>
      </c>
      <c r="S8" s="363">
        <f t="shared" ca="1" si="4"/>
        <v>0</v>
      </c>
      <c r="T8" s="364">
        <f t="shared" ca="1" si="3"/>
        <v>0</v>
      </c>
      <c r="U8" s="296" t="str">
        <f t="shared" si="5"/>
        <v>Surname_1</v>
      </c>
      <c r="V8" s="296" t="s">
        <v>325</v>
      </c>
      <c r="W8" s="296" t="s">
        <v>398</v>
      </c>
      <c r="X8" s="352" t="s">
        <v>399</v>
      </c>
      <c r="Y8" s="352" t="s">
        <v>400</v>
      </c>
      <c r="Z8" s="296" t="s">
        <v>401</v>
      </c>
      <c r="AA8" s="296" t="s">
        <v>402</v>
      </c>
      <c r="AB8" s="296" t="s">
        <v>403</v>
      </c>
      <c r="AC8" s="296" t="s">
        <v>404</v>
      </c>
      <c r="AD8" s="296" t="s">
        <v>405</v>
      </c>
      <c r="AE8" s="296" t="s">
        <v>406</v>
      </c>
      <c r="AF8" s="296" t="s">
        <v>407</v>
      </c>
      <c r="AG8" s="296" t="s">
        <v>408</v>
      </c>
      <c r="AH8" s="296" t="s">
        <v>409</v>
      </c>
      <c r="AI8" s="296" t="s">
        <v>410</v>
      </c>
      <c r="AJ8" s="296" t="s">
        <v>411</v>
      </c>
      <c r="AK8" s="296" t="s">
        <v>412</v>
      </c>
      <c r="AL8" s="296" t="s">
        <v>413</v>
      </c>
      <c r="AM8" s="296" t="s">
        <v>414</v>
      </c>
      <c r="AN8" s="296" t="s">
        <v>415</v>
      </c>
    </row>
    <row r="9" spans="1:40" outlineLevel="1">
      <c r="A9" s="360">
        <f t="shared" ca="1" si="0"/>
        <v>0</v>
      </c>
      <c r="B9" s="369" t="s">
        <v>416</v>
      </c>
      <c r="C9" s="597"/>
      <c r="D9" s="362">
        <f t="shared" ca="1" si="1"/>
        <v>0</v>
      </c>
      <c r="E9" s="363">
        <f t="shared" ca="1" si="2"/>
        <v>0</v>
      </c>
      <c r="F9" s="363">
        <f t="shared" ca="1" si="4"/>
        <v>0</v>
      </c>
      <c r="G9" s="363">
        <f t="shared" ca="1" si="4"/>
        <v>0</v>
      </c>
      <c r="H9" s="363">
        <f t="shared" ca="1" si="4"/>
        <v>0</v>
      </c>
      <c r="I9" s="363">
        <f t="shared" ca="1" si="4"/>
        <v>0</v>
      </c>
      <c r="J9" s="363">
        <f t="shared" ca="1" si="4"/>
        <v>0</v>
      </c>
      <c r="K9" s="363">
        <f t="shared" ca="1" si="4"/>
        <v>0</v>
      </c>
      <c r="L9" s="363">
        <f t="shared" ca="1" si="4"/>
        <v>0</v>
      </c>
      <c r="M9" s="363">
        <f t="shared" ca="1" si="4"/>
        <v>0</v>
      </c>
      <c r="N9" s="363">
        <f t="shared" ca="1" si="4"/>
        <v>0</v>
      </c>
      <c r="O9" s="363">
        <f t="shared" ca="1" si="4"/>
        <v>0</v>
      </c>
      <c r="P9" s="363">
        <f t="shared" ca="1" si="4"/>
        <v>0</v>
      </c>
      <c r="Q9" s="363">
        <f t="shared" ca="1" si="4"/>
        <v>0</v>
      </c>
      <c r="R9" s="363">
        <f t="shared" ca="1" si="4"/>
        <v>0</v>
      </c>
      <c r="S9" s="363">
        <f t="shared" ca="1" si="4"/>
        <v>0</v>
      </c>
      <c r="T9" s="364">
        <f t="shared" ca="1" si="3"/>
        <v>0</v>
      </c>
      <c r="U9" s="296" t="str">
        <f t="shared" si="5"/>
        <v>Surname_1</v>
      </c>
      <c r="V9" s="296" t="s">
        <v>325</v>
      </c>
      <c r="X9" s="352" t="s">
        <v>417</v>
      </c>
      <c r="Y9" s="352" t="s">
        <v>418</v>
      </c>
      <c r="Z9" s="296" t="s">
        <v>419</v>
      </c>
      <c r="AA9" s="296" t="s">
        <v>420</v>
      </c>
      <c r="AB9" s="296" t="s">
        <v>421</v>
      </c>
      <c r="AC9" s="296" t="s">
        <v>422</v>
      </c>
      <c r="AD9" s="296" t="s">
        <v>423</v>
      </c>
      <c r="AE9" s="296" t="s">
        <v>424</v>
      </c>
      <c r="AF9" s="296" t="s">
        <v>425</v>
      </c>
      <c r="AG9" s="296" t="s">
        <v>426</v>
      </c>
      <c r="AH9" s="296" t="s">
        <v>427</v>
      </c>
      <c r="AI9" s="296" t="s">
        <v>428</v>
      </c>
      <c r="AJ9" s="296" t="s">
        <v>429</v>
      </c>
      <c r="AK9" s="296" t="s">
        <v>430</v>
      </c>
      <c r="AL9" s="296" t="s">
        <v>431</v>
      </c>
      <c r="AM9" s="296" t="s">
        <v>432</v>
      </c>
      <c r="AN9" s="296" t="s">
        <v>433</v>
      </c>
    </row>
    <row r="10" spans="1:40" outlineLevel="1">
      <c r="A10" s="360">
        <f t="shared" ca="1" si="0"/>
        <v>0</v>
      </c>
      <c r="B10" s="370" t="s">
        <v>278</v>
      </c>
      <c r="C10" s="596">
        <f ca="1">INDIRECT($U10&amp;"!"&amp;W10)</f>
        <v>0</v>
      </c>
      <c r="D10" s="362">
        <f t="shared" ca="1" si="1"/>
        <v>0</v>
      </c>
      <c r="E10" s="363">
        <f t="shared" ca="1" si="2"/>
        <v>0</v>
      </c>
      <c r="F10" s="363">
        <f t="shared" ca="1" si="4"/>
        <v>0</v>
      </c>
      <c r="G10" s="363">
        <f t="shared" ca="1" si="4"/>
        <v>0</v>
      </c>
      <c r="H10" s="363">
        <f t="shared" ca="1" si="4"/>
        <v>0</v>
      </c>
      <c r="I10" s="363">
        <f t="shared" ca="1" si="4"/>
        <v>0</v>
      </c>
      <c r="J10" s="363">
        <f t="shared" ca="1" si="4"/>
        <v>0</v>
      </c>
      <c r="K10" s="363">
        <f t="shared" ca="1" si="4"/>
        <v>0</v>
      </c>
      <c r="L10" s="363">
        <f t="shared" ca="1" si="4"/>
        <v>0</v>
      </c>
      <c r="M10" s="363">
        <f t="shared" ca="1" si="4"/>
        <v>0</v>
      </c>
      <c r="N10" s="363">
        <f t="shared" ca="1" si="4"/>
        <v>0</v>
      </c>
      <c r="O10" s="363">
        <f t="shared" ca="1" si="4"/>
        <v>0</v>
      </c>
      <c r="P10" s="363">
        <f t="shared" ca="1" si="4"/>
        <v>0</v>
      </c>
      <c r="Q10" s="363">
        <f t="shared" ca="1" si="4"/>
        <v>0</v>
      </c>
      <c r="R10" s="363">
        <f t="shared" ca="1" si="4"/>
        <v>0</v>
      </c>
      <c r="S10" s="363">
        <f t="shared" ca="1" si="4"/>
        <v>0</v>
      </c>
      <c r="T10" s="364">
        <f t="shared" ca="1" si="3"/>
        <v>0</v>
      </c>
      <c r="U10" s="296" t="str">
        <f t="shared" si="5"/>
        <v>Surname_1</v>
      </c>
      <c r="V10" s="296" t="s">
        <v>325</v>
      </c>
      <c r="W10" s="296" t="s">
        <v>434</v>
      </c>
      <c r="X10" s="352" t="s">
        <v>435</v>
      </c>
      <c r="Y10" s="352" t="s">
        <v>436</v>
      </c>
      <c r="Z10" s="296" t="s">
        <v>437</v>
      </c>
      <c r="AA10" s="296" t="s">
        <v>438</v>
      </c>
      <c r="AB10" s="296" t="s">
        <v>439</v>
      </c>
      <c r="AC10" s="296" t="s">
        <v>440</v>
      </c>
      <c r="AD10" s="296" t="s">
        <v>441</v>
      </c>
      <c r="AE10" s="296" t="s">
        <v>442</v>
      </c>
      <c r="AF10" s="296" t="s">
        <v>443</v>
      </c>
      <c r="AG10" s="296" t="s">
        <v>444</v>
      </c>
      <c r="AH10" s="296" t="s">
        <v>445</v>
      </c>
      <c r="AI10" s="296" t="s">
        <v>446</v>
      </c>
      <c r="AJ10" s="296" t="s">
        <v>447</v>
      </c>
      <c r="AK10" s="296" t="s">
        <v>448</v>
      </c>
      <c r="AL10" s="296" t="s">
        <v>449</v>
      </c>
      <c r="AM10" s="296" t="s">
        <v>450</v>
      </c>
      <c r="AN10" s="296" t="s">
        <v>451</v>
      </c>
    </row>
    <row r="11" spans="1:40" outlineLevel="1">
      <c r="A11" s="360">
        <f t="shared" ca="1" si="0"/>
        <v>0</v>
      </c>
      <c r="B11" s="370" t="s">
        <v>452</v>
      </c>
      <c r="C11" s="597"/>
      <c r="D11" s="362">
        <f t="shared" ca="1" si="1"/>
        <v>0</v>
      </c>
      <c r="E11" s="363">
        <f t="shared" ca="1" si="2"/>
        <v>0</v>
      </c>
      <c r="F11" s="363">
        <f t="shared" ca="1" si="4"/>
        <v>0</v>
      </c>
      <c r="G11" s="363">
        <f t="shared" ca="1" si="4"/>
        <v>0</v>
      </c>
      <c r="H11" s="363">
        <f t="shared" ca="1" si="4"/>
        <v>0</v>
      </c>
      <c r="I11" s="363">
        <f t="shared" ca="1" si="4"/>
        <v>0</v>
      </c>
      <c r="J11" s="363">
        <f t="shared" ca="1" si="4"/>
        <v>0</v>
      </c>
      <c r="K11" s="363">
        <f t="shared" ca="1" si="4"/>
        <v>0</v>
      </c>
      <c r="L11" s="363">
        <f t="shared" ca="1" si="4"/>
        <v>0</v>
      </c>
      <c r="M11" s="363">
        <f t="shared" ca="1" si="4"/>
        <v>0</v>
      </c>
      <c r="N11" s="363">
        <f t="shared" ca="1" si="4"/>
        <v>0</v>
      </c>
      <c r="O11" s="363">
        <f t="shared" ca="1" si="4"/>
        <v>0</v>
      </c>
      <c r="P11" s="363">
        <f t="shared" ca="1" si="4"/>
        <v>0</v>
      </c>
      <c r="Q11" s="363">
        <f t="shared" ca="1" si="4"/>
        <v>0</v>
      </c>
      <c r="R11" s="363">
        <f t="shared" ca="1" si="4"/>
        <v>0</v>
      </c>
      <c r="S11" s="363">
        <f t="shared" ca="1" si="4"/>
        <v>0</v>
      </c>
      <c r="T11" s="364">
        <f t="shared" ca="1" si="3"/>
        <v>0</v>
      </c>
      <c r="U11" s="296" t="str">
        <f t="shared" si="5"/>
        <v>Surname_1</v>
      </c>
      <c r="V11" s="296" t="s">
        <v>325</v>
      </c>
      <c r="X11" s="352" t="s">
        <v>453</v>
      </c>
      <c r="Y11" s="352" t="s">
        <v>454</v>
      </c>
      <c r="Z11" s="296" t="s">
        <v>455</v>
      </c>
      <c r="AA11" s="296" t="s">
        <v>456</v>
      </c>
      <c r="AB11" s="296" t="s">
        <v>457</v>
      </c>
      <c r="AC11" s="296" t="s">
        <v>458</v>
      </c>
      <c r="AD11" s="296" t="s">
        <v>459</v>
      </c>
      <c r="AE11" s="296" t="s">
        <v>460</v>
      </c>
      <c r="AF11" s="296" t="s">
        <v>461</v>
      </c>
      <c r="AG11" s="296" t="s">
        <v>462</v>
      </c>
      <c r="AH11" s="296" t="s">
        <v>463</v>
      </c>
      <c r="AI11" s="296" t="s">
        <v>464</v>
      </c>
      <c r="AJ11" s="296" t="s">
        <v>465</v>
      </c>
      <c r="AK11" s="296" t="s">
        <v>466</v>
      </c>
      <c r="AL11" s="296" t="s">
        <v>467</v>
      </c>
      <c r="AM11" s="296" t="s">
        <v>468</v>
      </c>
      <c r="AN11" s="296" t="s">
        <v>469</v>
      </c>
    </row>
    <row r="12" spans="1:40" outlineLevel="1">
      <c r="A12" s="360">
        <f t="shared" ca="1" si="0"/>
        <v>0</v>
      </c>
      <c r="B12" s="371" t="s">
        <v>279</v>
      </c>
      <c r="C12" s="372">
        <f ca="1">INDIRECT($U12&amp;"!"&amp;W12)</f>
        <v>0</v>
      </c>
      <c r="D12" s="362">
        <f t="shared" ca="1" si="1"/>
        <v>0</v>
      </c>
      <c r="E12" s="363">
        <f t="shared" ca="1" si="2"/>
        <v>0</v>
      </c>
      <c r="F12" s="363">
        <f t="shared" ca="1" si="4"/>
        <v>0</v>
      </c>
      <c r="G12" s="363">
        <f t="shared" ca="1" si="4"/>
        <v>0</v>
      </c>
      <c r="H12" s="363">
        <f t="shared" ca="1" si="4"/>
        <v>0</v>
      </c>
      <c r="I12" s="363">
        <f t="shared" ca="1" si="4"/>
        <v>0</v>
      </c>
      <c r="J12" s="363">
        <f t="shared" ca="1" si="4"/>
        <v>0</v>
      </c>
      <c r="K12" s="363">
        <f t="shared" ca="1" si="4"/>
        <v>0</v>
      </c>
      <c r="L12" s="363">
        <f t="shared" ca="1" si="4"/>
        <v>0</v>
      </c>
      <c r="M12" s="363">
        <f t="shared" ca="1" si="4"/>
        <v>0</v>
      </c>
      <c r="N12" s="363">
        <f t="shared" ca="1" si="4"/>
        <v>0</v>
      </c>
      <c r="O12" s="363">
        <f t="shared" ca="1" si="4"/>
        <v>0</v>
      </c>
      <c r="P12" s="363">
        <f t="shared" ca="1" si="4"/>
        <v>0</v>
      </c>
      <c r="Q12" s="363">
        <f t="shared" ca="1" si="4"/>
        <v>0</v>
      </c>
      <c r="R12" s="363">
        <f t="shared" ca="1" si="4"/>
        <v>0</v>
      </c>
      <c r="S12" s="363">
        <f t="shared" ca="1" si="4"/>
        <v>0</v>
      </c>
      <c r="T12" s="364">
        <f t="shared" ca="1" si="3"/>
        <v>0</v>
      </c>
      <c r="U12" s="296" t="str">
        <f>U11</f>
        <v>Surname_1</v>
      </c>
      <c r="V12" s="296" t="s">
        <v>325</v>
      </c>
      <c r="W12" s="296" t="s">
        <v>470</v>
      </c>
      <c r="X12" s="352" t="s">
        <v>471</v>
      </c>
      <c r="Y12" s="352" t="s">
        <v>472</v>
      </c>
      <c r="Z12" s="296" t="s">
        <v>473</v>
      </c>
      <c r="AA12" s="296" t="s">
        <v>474</v>
      </c>
      <c r="AB12" s="296" t="s">
        <v>475</v>
      </c>
      <c r="AC12" s="296" t="s">
        <v>476</v>
      </c>
      <c r="AD12" s="296" t="s">
        <v>477</v>
      </c>
      <c r="AE12" s="296" t="s">
        <v>478</v>
      </c>
      <c r="AF12" s="296" t="s">
        <v>479</v>
      </c>
      <c r="AG12" s="296" t="s">
        <v>480</v>
      </c>
      <c r="AH12" s="296" t="s">
        <v>481</v>
      </c>
      <c r="AI12" s="296" t="s">
        <v>482</v>
      </c>
      <c r="AJ12" s="296" t="s">
        <v>483</v>
      </c>
      <c r="AK12" s="296" t="s">
        <v>484</v>
      </c>
      <c r="AL12" s="296" t="s">
        <v>485</v>
      </c>
      <c r="AM12" s="296" t="s">
        <v>486</v>
      </c>
      <c r="AN12" s="296" t="s">
        <v>487</v>
      </c>
    </row>
    <row r="13" spans="1:40" s="378" customFormat="1" outlineLevel="1">
      <c r="A13" s="373"/>
      <c r="B13" s="374" t="s">
        <v>488</v>
      </c>
      <c r="C13" s="375">
        <f t="shared" ref="C13:T13" ca="1" si="6">SUM(C4:C12)</f>
        <v>0</v>
      </c>
      <c r="D13" s="376">
        <f t="shared" ca="1" si="6"/>
        <v>0</v>
      </c>
      <c r="E13" s="377">
        <f t="shared" ref="E13:S13" ca="1" si="7">SUM(E4:E12)</f>
        <v>0</v>
      </c>
      <c r="F13" s="377">
        <f t="shared" ca="1" si="7"/>
        <v>0</v>
      </c>
      <c r="G13" s="377">
        <f t="shared" ca="1" si="7"/>
        <v>0</v>
      </c>
      <c r="H13" s="377">
        <f t="shared" ca="1" si="7"/>
        <v>0</v>
      </c>
      <c r="I13" s="377">
        <f t="shared" ca="1" si="7"/>
        <v>0</v>
      </c>
      <c r="J13" s="377">
        <f t="shared" ca="1" si="7"/>
        <v>0</v>
      </c>
      <c r="K13" s="377">
        <f t="shared" ca="1" si="7"/>
        <v>0</v>
      </c>
      <c r="L13" s="377">
        <f t="shared" ca="1" si="7"/>
        <v>0</v>
      </c>
      <c r="M13" s="377">
        <f t="shared" ca="1" si="7"/>
        <v>0</v>
      </c>
      <c r="N13" s="377">
        <f t="shared" ca="1" si="7"/>
        <v>0</v>
      </c>
      <c r="O13" s="377">
        <f t="shared" ca="1" si="7"/>
        <v>0</v>
      </c>
      <c r="P13" s="377">
        <f t="shared" ca="1" si="7"/>
        <v>0</v>
      </c>
      <c r="Q13" s="377">
        <f t="shared" ca="1" si="7"/>
        <v>0</v>
      </c>
      <c r="R13" s="377">
        <f t="shared" ca="1" si="7"/>
        <v>0</v>
      </c>
      <c r="S13" s="377">
        <f t="shared" ca="1" si="7"/>
        <v>0</v>
      </c>
      <c r="T13" s="377">
        <f t="shared" ca="1" si="6"/>
        <v>0</v>
      </c>
      <c r="X13" s="379"/>
      <c r="Y13" s="379"/>
    </row>
    <row r="14" spans="1:40">
      <c r="A14" s="380" t="s">
        <v>489</v>
      </c>
      <c r="B14" s="381"/>
      <c r="C14" s="382"/>
      <c r="D14" s="381"/>
      <c r="E14" s="381"/>
      <c r="F14" s="381"/>
      <c r="G14" s="381"/>
      <c r="H14" s="381"/>
      <c r="I14" s="381"/>
      <c r="J14" s="381"/>
      <c r="K14" s="381"/>
      <c r="L14" s="381"/>
      <c r="M14" s="381"/>
      <c r="N14" s="381"/>
      <c r="O14" s="381"/>
      <c r="P14" s="381"/>
      <c r="Q14" s="381"/>
      <c r="R14" s="381"/>
      <c r="S14" s="381"/>
      <c r="T14" s="359"/>
    </row>
    <row r="15" spans="1:40" outlineLevel="1">
      <c r="A15" s="360">
        <f ca="1">INDIRECT($U15&amp;"!"&amp;V15)</f>
        <v>0</v>
      </c>
      <c r="B15" s="361" t="s">
        <v>275</v>
      </c>
      <c r="C15" s="596">
        <f ca="1">INDIRECT($U15&amp;"!"&amp;W15)</f>
        <v>0</v>
      </c>
      <c r="D15" s="362">
        <f t="shared" ref="D15:D23" ca="1" si="8">INDIRECT($U15&amp;"!"&amp;X15)</f>
        <v>0</v>
      </c>
      <c r="E15" s="363">
        <f t="shared" ref="E15:S23" ca="1" si="9">INDIRECT($U15&amp;"!"&amp;Z15)</f>
        <v>0</v>
      </c>
      <c r="F15" s="363">
        <f t="shared" ca="1" si="9"/>
        <v>0</v>
      </c>
      <c r="G15" s="363">
        <f t="shared" ca="1" si="9"/>
        <v>0</v>
      </c>
      <c r="H15" s="363">
        <f t="shared" ca="1" si="9"/>
        <v>0</v>
      </c>
      <c r="I15" s="363">
        <f t="shared" ca="1" si="9"/>
        <v>0</v>
      </c>
      <c r="J15" s="363">
        <f t="shared" ca="1" si="9"/>
        <v>0</v>
      </c>
      <c r="K15" s="363">
        <f t="shared" ca="1" si="9"/>
        <v>0</v>
      </c>
      <c r="L15" s="363">
        <f t="shared" ca="1" si="9"/>
        <v>0</v>
      </c>
      <c r="M15" s="363">
        <f t="shared" ca="1" si="9"/>
        <v>0</v>
      </c>
      <c r="N15" s="363">
        <f t="shared" ca="1" si="9"/>
        <v>0</v>
      </c>
      <c r="O15" s="363">
        <f t="shared" ca="1" si="9"/>
        <v>0</v>
      </c>
      <c r="P15" s="363">
        <f t="shared" ca="1" si="9"/>
        <v>0</v>
      </c>
      <c r="Q15" s="363">
        <f t="shared" ca="1" si="9"/>
        <v>0</v>
      </c>
      <c r="R15" s="363">
        <f t="shared" ca="1" si="9"/>
        <v>0</v>
      </c>
      <c r="S15" s="363">
        <f t="shared" ca="1" si="9"/>
        <v>0</v>
      </c>
      <c r="T15" s="364">
        <f t="shared" ref="T15:T78" ca="1" si="10">SUM(E15:S15)</f>
        <v>0</v>
      </c>
      <c r="U15" s="296" t="str">
        <f>A14</f>
        <v>Surname_2</v>
      </c>
      <c r="V15" s="296" t="s">
        <v>325</v>
      </c>
      <c r="W15" s="296" t="s">
        <v>326</v>
      </c>
      <c r="X15" s="352" t="s">
        <v>327</v>
      </c>
      <c r="Y15" s="352" t="s">
        <v>328</v>
      </c>
      <c r="Z15" s="296" t="s">
        <v>329</v>
      </c>
      <c r="AA15" s="296" t="s">
        <v>330</v>
      </c>
      <c r="AB15" s="296" t="s">
        <v>331</v>
      </c>
      <c r="AC15" s="296" t="s">
        <v>332</v>
      </c>
      <c r="AD15" s="296" t="s">
        <v>333</v>
      </c>
      <c r="AE15" s="296" t="s">
        <v>334</v>
      </c>
      <c r="AF15" s="296" t="s">
        <v>335</v>
      </c>
      <c r="AG15" s="296" t="s">
        <v>336</v>
      </c>
      <c r="AH15" s="296" t="s">
        <v>337</v>
      </c>
      <c r="AI15" s="296" t="s">
        <v>338</v>
      </c>
      <c r="AJ15" s="296" t="s">
        <v>339</v>
      </c>
      <c r="AK15" s="296" t="s">
        <v>340</v>
      </c>
      <c r="AL15" s="296" t="s">
        <v>341</v>
      </c>
      <c r="AM15" s="296" t="s">
        <v>342</v>
      </c>
      <c r="AN15" s="296" t="s">
        <v>343</v>
      </c>
    </row>
    <row r="16" spans="1:40" outlineLevel="1">
      <c r="A16" s="383">
        <f t="shared" ref="A16:A22" ca="1" si="11">A15</f>
        <v>0</v>
      </c>
      <c r="B16" s="365" t="s">
        <v>344</v>
      </c>
      <c r="C16" s="597"/>
      <c r="D16" s="362">
        <f t="shared" ca="1" si="8"/>
        <v>0</v>
      </c>
      <c r="E16" s="363">
        <f t="shared" ca="1" si="9"/>
        <v>0</v>
      </c>
      <c r="F16" s="363">
        <f t="shared" ref="F16:S23" ca="1" si="12">INDIRECT($U16&amp;"!"&amp;Z16)</f>
        <v>0</v>
      </c>
      <c r="G16" s="363">
        <f t="shared" ca="1" si="12"/>
        <v>0</v>
      </c>
      <c r="H16" s="363">
        <f t="shared" ca="1" si="12"/>
        <v>0</v>
      </c>
      <c r="I16" s="363">
        <f t="shared" ca="1" si="12"/>
        <v>0</v>
      </c>
      <c r="J16" s="363">
        <f t="shared" ca="1" si="12"/>
        <v>0</v>
      </c>
      <c r="K16" s="363">
        <f t="shared" ca="1" si="12"/>
        <v>0</v>
      </c>
      <c r="L16" s="363">
        <f t="shared" ca="1" si="12"/>
        <v>0</v>
      </c>
      <c r="M16" s="363">
        <f t="shared" ca="1" si="12"/>
        <v>0</v>
      </c>
      <c r="N16" s="363">
        <f t="shared" ca="1" si="12"/>
        <v>0</v>
      </c>
      <c r="O16" s="363">
        <f t="shared" ca="1" si="12"/>
        <v>0</v>
      </c>
      <c r="P16" s="363">
        <f t="shared" ca="1" si="12"/>
        <v>0</v>
      </c>
      <c r="Q16" s="363">
        <f t="shared" ca="1" si="12"/>
        <v>0</v>
      </c>
      <c r="R16" s="363">
        <f t="shared" ca="1" si="12"/>
        <v>0</v>
      </c>
      <c r="S16" s="363">
        <f t="shared" ca="1" si="12"/>
        <v>0</v>
      </c>
      <c r="T16" s="364">
        <f t="shared" ca="1" si="10"/>
        <v>0</v>
      </c>
      <c r="U16" s="296" t="str">
        <f t="shared" ref="U16:U23" si="13">U15</f>
        <v>Surname_2</v>
      </c>
      <c r="V16" s="296" t="s">
        <v>325</v>
      </c>
      <c r="X16" s="352" t="s">
        <v>345</v>
      </c>
      <c r="Y16" s="352" t="s">
        <v>346</v>
      </c>
      <c r="Z16" s="296" t="s">
        <v>347</v>
      </c>
      <c r="AA16" s="296" t="s">
        <v>348</v>
      </c>
      <c r="AB16" s="296" t="s">
        <v>349</v>
      </c>
      <c r="AC16" s="296" t="s">
        <v>350</v>
      </c>
      <c r="AD16" s="296" t="s">
        <v>351</v>
      </c>
      <c r="AE16" s="296" t="s">
        <v>352</v>
      </c>
      <c r="AF16" s="296" t="s">
        <v>353</v>
      </c>
      <c r="AG16" s="296" t="s">
        <v>354</v>
      </c>
      <c r="AH16" s="296" t="s">
        <v>355</v>
      </c>
      <c r="AI16" s="296" t="s">
        <v>356</v>
      </c>
      <c r="AJ16" s="296" t="s">
        <v>357</v>
      </c>
      <c r="AK16" s="296" t="s">
        <v>358</v>
      </c>
      <c r="AL16" s="296" t="s">
        <v>359</v>
      </c>
      <c r="AM16" s="296" t="s">
        <v>360</v>
      </c>
      <c r="AN16" s="296" t="s">
        <v>361</v>
      </c>
    </row>
    <row r="17" spans="1:40" outlineLevel="1">
      <c r="A17" s="383">
        <f t="shared" ca="1" si="11"/>
        <v>0</v>
      </c>
      <c r="B17" s="366" t="s">
        <v>276</v>
      </c>
      <c r="C17" s="596">
        <f ca="1">INDIRECT($U17&amp;"!"&amp;W17)</f>
        <v>0</v>
      </c>
      <c r="D17" s="362">
        <f t="shared" ca="1" si="8"/>
        <v>0</v>
      </c>
      <c r="E17" s="363">
        <f t="shared" ca="1" si="9"/>
        <v>0</v>
      </c>
      <c r="F17" s="363">
        <f t="shared" ca="1" si="12"/>
        <v>0</v>
      </c>
      <c r="G17" s="363">
        <f t="shared" ca="1" si="12"/>
        <v>0</v>
      </c>
      <c r="H17" s="363">
        <f t="shared" ca="1" si="12"/>
        <v>0</v>
      </c>
      <c r="I17" s="363">
        <f t="shared" ca="1" si="12"/>
        <v>0</v>
      </c>
      <c r="J17" s="363">
        <f t="shared" ca="1" si="12"/>
        <v>0</v>
      </c>
      <c r="K17" s="363">
        <f t="shared" ca="1" si="12"/>
        <v>0</v>
      </c>
      <c r="L17" s="363">
        <f t="shared" ca="1" si="12"/>
        <v>0</v>
      </c>
      <c r="M17" s="363">
        <f t="shared" ca="1" si="12"/>
        <v>0</v>
      </c>
      <c r="N17" s="363">
        <f t="shared" ca="1" si="12"/>
        <v>0</v>
      </c>
      <c r="O17" s="363">
        <f t="shared" ca="1" si="12"/>
        <v>0</v>
      </c>
      <c r="P17" s="363">
        <f t="shared" ca="1" si="12"/>
        <v>0</v>
      </c>
      <c r="Q17" s="363">
        <f t="shared" ca="1" si="12"/>
        <v>0</v>
      </c>
      <c r="R17" s="363">
        <f t="shared" ca="1" si="12"/>
        <v>0</v>
      </c>
      <c r="S17" s="363">
        <f t="shared" ca="1" si="12"/>
        <v>0</v>
      </c>
      <c r="T17" s="364">
        <f t="shared" ca="1" si="10"/>
        <v>0</v>
      </c>
      <c r="U17" s="296" t="str">
        <f t="shared" si="13"/>
        <v>Surname_2</v>
      </c>
      <c r="V17" s="296" t="s">
        <v>325</v>
      </c>
      <c r="W17" s="296" t="s">
        <v>362</v>
      </c>
      <c r="X17" s="352" t="s">
        <v>363</v>
      </c>
      <c r="Y17" s="352" t="s">
        <v>364</v>
      </c>
      <c r="Z17" s="296" t="s">
        <v>365</v>
      </c>
      <c r="AA17" s="296" t="s">
        <v>366</v>
      </c>
      <c r="AB17" s="296" t="s">
        <v>367</v>
      </c>
      <c r="AC17" s="296" t="s">
        <v>368</v>
      </c>
      <c r="AD17" s="296" t="s">
        <v>369</v>
      </c>
      <c r="AE17" s="296" t="s">
        <v>370</v>
      </c>
      <c r="AF17" s="296" t="s">
        <v>371</v>
      </c>
      <c r="AG17" s="296" t="s">
        <v>372</v>
      </c>
      <c r="AH17" s="296" t="s">
        <v>373</v>
      </c>
      <c r="AI17" s="296" t="s">
        <v>374</v>
      </c>
      <c r="AJ17" s="296" t="s">
        <v>375</v>
      </c>
      <c r="AK17" s="296" t="s">
        <v>376</v>
      </c>
      <c r="AL17" s="296" t="s">
        <v>377</v>
      </c>
      <c r="AM17" s="296" t="s">
        <v>378</v>
      </c>
      <c r="AN17" s="296" t="s">
        <v>379</v>
      </c>
    </row>
    <row r="18" spans="1:40" outlineLevel="1">
      <c r="A18" s="383">
        <f t="shared" ca="1" si="11"/>
        <v>0</v>
      </c>
      <c r="B18" s="367" t="s">
        <v>380</v>
      </c>
      <c r="C18" s="597"/>
      <c r="D18" s="362">
        <f t="shared" ca="1" si="8"/>
        <v>0</v>
      </c>
      <c r="E18" s="363">
        <f t="shared" ca="1" si="9"/>
        <v>0</v>
      </c>
      <c r="F18" s="363">
        <f t="shared" ca="1" si="12"/>
        <v>0</v>
      </c>
      <c r="G18" s="363">
        <f t="shared" ca="1" si="12"/>
        <v>0</v>
      </c>
      <c r="H18" s="363">
        <f t="shared" ca="1" si="12"/>
        <v>0</v>
      </c>
      <c r="I18" s="363">
        <f t="shared" ca="1" si="12"/>
        <v>0</v>
      </c>
      <c r="J18" s="363">
        <f t="shared" ca="1" si="12"/>
        <v>0</v>
      </c>
      <c r="K18" s="363">
        <f t="shared" ca="1" si="12"/>
        <v>0</v>
      </c>
      <c r="L18" s="363">
        <f t="shared" ca="1" si="12"/>
        <v>0</v>
      </c>
      <c r="M18" s="363">
        <f t="shared" ca="1" si="12"/>
        <v>0</v>
      </c>
      <c r="N18" s="363">
        <f t="shared" ca="1" si="12"/>
        <v>0</v>
      </c>
      <c r="O18" s="363">
        <f t="shared" ca="1" si="12"/>
        <v>0</v>
      </c>
      <c r="P18" s="363">
        <f t="shared" ca="1" si="12"/>
        <v>0</v>
      </c>
      <c r="Q18" s="363">
        <f t="shared" ca="1" si="12"/>
        <v>0</v>
      </c>
      <c r="R18" s="363">
        <f t="shared" ca="1" si="12"/>
        <v>0</v>
      </c>
      <c r="S18" s="363">
        <f t="shared" ca="1" si="12"/>
        <v>0</v>
      </c>
      <c r="T18" s="364">
        <f t="shared" ca="1" si="10"/>
        <v>0</v>
      </c>
      <c r="U18" s="296" t="str">
        <f t="shared" si="13"/>
        <v>Surname_2</v>
      </c>
      <c r="V18" s="296" t="s">
        <v>325</v>
      </c>
      <c r="X18" s="352" t="s">
        <v>381</v>
      </c>
      <c r="Y18" s="352" t="s">
        <v>382</v>
      </c>
      <c r="Z18" s="296" t="s">
        <v>383</v>
      </c>
      <c r="AA18" s="296" t="s">
        <v>384</v>
      </c>
      <c r="AB18" s="296" t="s">
        <v>385</v>
      </c>
      <c r="AC18" s="296" t="s">
        <v>386</v>
      </c>
      <c r="AD18" s="296" t="s">
        <v>387</v>
      </c>
      <c r="AE18" s="296" t="s">
        <v>388</v>
      </c>
      <c r="AF18" s="296" t="s">
        <v>389</v>
      </c>
      <c r="AG18" s="296" t="s">
        <v>390</v>
      </c>
      <c r="AH18" s="296" t="s">
        <v>391</v>
      </c>
      <c r="AI18" s="296" t="s">
        <v>392</v>
      </c>
      <c r="AJ18" s="296" t="s">
        <v>393</v>
      </c>
      <c r="AK18" s="296" t="s">
        <v>394</v>
      </c>
      <c r="AL18" s="296" t="s">
        <v>395</v>
      </c>
      <c r="AM18" s="296" t="s">
        <v>396</v>
      </c>
      <c r="AN18" s="296" t="s">
        <v>397</v>
      </c>
    </row>
    <row r="19" spans="1:40" outlineLevel="1">
      <c r="A19" s="383">
        <f t="shared" ca="1" si="11"/>
        <v>0</v>
      </c>
      <c r="B19" s="368" t="s">
        <v>277</v>
      </c>
      <c r="C19" s="596">
        <f ca="1">INDIRECT($U19&amp;"!"&amp;W19)</f>
        <v>0</v>
      </c>
      <c r="D19" s="362">
        <f t="shared" ca="1" si="8"/>
        <v>0</v>
      </c>
      <c r="E19" s="363">
        <f t="shared" ca="1" si="9"/>
        <v>0</v>
      </c>
      <c r="F19" s="363">
        <f t="shared" ca="1" si="12"/>
        <v>0</v>
      </c>
      <c r="G19" s="363">
        <f t="shared" ca="1" si="12"/>
        <v>0</v>
      </c>
      <c r="H19" s="363">
        <f t="shared" ca="1" si="12"/>
        <v>0</v>
      </c>
      <c r="I19" s="363">
        <f t="shared" ca="1" si="12"/>
        <v>0</v>
      </c>
      <c r="J19" s="363">
        <f t="shared" ca="1" si="12"/>
        <v>0</v>
      </c>
      <c r="K19" s="363">
        <f t="shared" ca="1" si="12"/>
        <v>0</v>
      </c>
      <c r="L19" s="363">
        <f t="shared" ca="1" si="12"/>
        <v>0</v>
      </c>
      <c r="M19" s="363">
        <f t="shared" ca="1" si="12"/>
        <v>0</v>
      </c>
      <c r="N19" s="363">
        <f t="shared" ca="1" si="12"/>
        <v>0</v>
      </c>
      <c r="O19" s="363">
        <f t="shared" ca="1" si="12"/>
        <v>0</v>
      </c>
      <c r="P19" s="363">
        <f t="shared" ca="1" si="12"/>
        <v>0</v>
      </c>
      <c r="Q19" s="363">
        <f t="shared" ca="1" si="12"/>
        <v>0</v>
      </c>
      <c r="R19" s="363">
        <f t="shared" ca="1" si="12"/>
        <v>0</v>
      </c>
      <c r="S19" s="363">
        <f t="shared" ca="1" si="12"/>
        <v>0</v>
      </c>
      <c r="T19" s="364">
        <f t="shared" ca="1" si="10"/>
        <v>0</v>
      </c>
      <c r="U19" s="296" t="str">
        <f t="shared" si="13"/>
        <v>Surname_2</v>
      </c>
      <c r="V19" s="296" t="s">
        <v>325</v>
      </c>
      <c r="W19" s="296" t="s">
        <v>398</v>
      </c>
      <c r="X19" s="352" t="s">
        <v>399</v>
      </c>
      <c r="Y19" s="352" t="s">
        <v>400</v>
      </c>
      <c r="Z19" s="296" t="s">
        <v>401</v>
      </c>
      <c r="AA19" s="296" t="s">
        <v>402</v>
      </c>
      <c r="AB19" s="296" t="s">
        <v>403</v>
      </c>
      <c r="AC19" s="296" t="s">
        <v>404</v>
      </c>
      <c r="AD19" s="296" t="s">
        <v>405</v>
      </c>
      <c r="AE19" s="296" t="s">
        <v>406</v>
      </c>
      <c r="AF19" s="296" t="s">
        <v>407</v>
      </c>
      <c r="AG19" s="296" t="s">
        <v>408</v>
      </c>
      <c r="AH19" s="296" t="s">
        <v>409</v>
      </c>
      <c r="AI19" s="296" t="s">
        <v>410</v>
      </c>
      <c r="AJ19" s="296" t="s">
        <v>411</v>
      </c>
      <c r="AK19" s="296" t="s">
        <v>412</v>
      </c>
      <c r="AL19" s="296" t="s">
        <v>413</v>
      </c>
      <c r="AM19" s="296" t="s">
        <v>414</v>
      </c>
      <c r="AN19" s="296" t="s">
        <v>415</v>
      </c>
    </row>
    <row r="20" spans="1:40" outlineLevel="1">
      <c r="A20" s="383">
        <f t="shared" ca="1" si="11"/>
        <v>0</v>
      </c>
      <c r="B20" s="369" t="s">
        <v>416</v>
      </c>
      <c r="C20" s="597"/>
      <c r="D20" s="362">
        <f t="shared" ca="1" si="8"/>
        <v>0</v>
      </c>
      <c r="E20" s="363">
        <f t="shared" ca="1" si="9"/>
        <v>0</v>
      </c>
      <c r="F20" s="363">
        <f t="shared" ca="1" si="12"/>
        <v>0</v>
      </c>
      <c r="G20" s="363">
        <f t="shared" ca="1" si="12"/>
        <v>0</v>
      </c>
      <c r="H20" s="363">
        <f t="shared" ca="1" si="12"/>
        <v>0</v>
      </c>
      <c r="I20" s="363">
        <f t="shared" ca="1" si="12"/>
        <v>0</v>
      </c>
      <c r="J20" s="363">
        <f t="shared" ca="1" si="12"/>
        <v>0</v>
      </c>
      <c r="K20" s="363">
        <f t="shared" ca="1" si="12"/>
        <v>0</v>
      </c>
      <c r="L20" s="363">
        <f t="shared" ca="1" si="12"/>
        <v>0</v>
      </c>
      <c r="M20" s="363">
        <f t="shared" ca="1" si="12"/>
        <v>0</v>
      </c>
      <c r="N20" s="363">
        <f t="shared" ca="1" si="12"/>
        <v>0</v>
      </c>
      <c r="O20" s="363">
        <f t="shared" ca="1" si="12"/>
        <v>0</v>
      </c>
      <c r="P20" s="363">
        <f t="shared" ca="1" si="12"/>
        <v>0</v>
      </c>
      <c r="Q20" s="363">
        <f t="shared" ca="1" si="12"/>
        <v>0</v>
      </c>
      <c r="R20" s="363">
        <f t="shared" ca="1" si="12"/>
        <v>0</v>
      </c>
      <c r="S20" s="363">
        <f t="shared" ca="1" si="12"/>
        <v>0</v>
      </c>
      <c r="T20" s="364">
        <f t="shared" ca="1" si="10"/>
        <v>0</v>
      </c>
      <c r="U20" s="296" t="str">
        <f t="shared" si="13"/>
        <v>Surname_2</v>
      </c>
      <c r="V20" s="296" t="s">
        <v>325</v>
      </c>
      <c r="X20" s="352" t="s">
        <v>417</v>
      </c>
      <c r="Y20" s="352" t="s">
        <v>418</v>
      </c>
      <c r="Z20" s="296" t="s">
        <v>419</v>
      </c>
      <c r="AA20" s="296" t="s">
        <v>420</v>
      </c>
      <c r="AB20" s="296" t="s">
        <v>421</v>
      </c>
      <c r="AC20" s="296" t="s">
        <v>422</v>
      </c>
      <c r="AD20" s="296" t="s">
        <v>423</v>
      </c>
      <c r="AE20" s="296" t="s">
        <v>424</v>
      </c>
      <c r="AF20" s="296" t="s">
        <v>425</v>
      </c>
      <c r="AG20" s="296" t="s">
        <v>426</v>
      </c>
      <c r="AH20" s="296" t="s">
        <v>427</v>
      </c>
      <c r="AI20" s="296" t="s">
        <v>428</v>
      </c>
      <c r="AJ20" s="296" t="s">
        <v>429</v>
      </c>
      <c r="AK20" s="296" t="s">
        <v>430</v>
      </c>
      <c r="AL20" s="296" t="s">
        <v>431</v>
      </c>
      <c r="AM20" s="296" t="s">
        <v>432</v>
      </c>
      <c r="AN20" s="296" t="s">
        <v>433</v>
      </c>
    </row>
    <row r="21" spans="1:40" outlineLevel="1">
      <c r="A21" s="383">
        <f t="shared" ca="1" si="11"/>
        <v>0</v>
      </c>
      <c r="B21" s="370" t="s">
        <v>278</v>
      </c>
      <c r="C21" s="596">
        <f ca="1">INDIRECT($U21&amp;"!"&amp;W21)</f>
        <v>0</v>
      </c>
      <c r="D21" s="362">
        <f t="shared" ca="1" si="8"/>
        <v>0</v>
      </c>
      <c r="E21" s="363">
        <f t="shared" ca="1" si="9"/>
        <v>0</v>
      </c>
      <c r="F21" s="363">
        <f t="shared" ca="1" si="12"/>
        <v>0</v>
      </c>
      <c r="G21" s="363">
        <f t="shared" ca="1" si="12"/>
        <v>0</v>
      </c>
      <c r="H21" s="363">
        <f t="shared" ca="1" si="12"/>
        <v>0</v>
      </c>
      <c r="I21" s="363">
        <f t="shared" ca="1" si="12"/>
        <v>0</v>
      </c>
      <c r="J21" s="363">
        <f t="shared" ca="1" si="12"/>
        <v>0</v>
      </c>
      <c r="K21" s="363">
        <f t="shared" ca="1" si="12"/>
        <v>0</v>
      </c>
      <c r="L21" s="363">
        <f t="shared" ca="1" si="12"/>
        <v>0</v>
      </c>
      <c r="M21" s="363">
        <f t="shared" ca="1" si="12"/>
        <v>0</v>
      </c>
      <c r="N21" s="363">
        <f t="shared" ca="1" si="12"/>
        <v>0</v>
      </c>
      <c r="O21" s="363">
        <f t="shared" ca="1" si="12"/>
        <v>0</v>
      </c>
      <c r="P21" s="363">
        <f t="shared" ca="1" si="12"/>
        <v>0</v>
      </c>
      <c r="Q21" s="363">
        <f t="shared" ca="1" si="12"/>
        <v>0</v>
      </c>
      <c r="R21" s="363">
        <f t="shared" ca="1" si="12"/>
        <v>0</v>
      </c>
      <c r="S21" s="363">
        <f t="shared" ca="1" si="12"/>
        <v>0</v>
      </c>
      <c r="T21" s="364">
        <f t="shared" ca="1" si="10"/>
        <v>0</v>
      </c>
      <c r="U21" s="296" t="str">
        <f t="shared" si="13"/>
        <v>Surname_2</v>
      </c>
      <c r="V21" s="296" t="s">
        <v>325</v>
      </c>
      <c r="W21" s="296" t="s">
        <v>434</v>
      </c>
      <c r="X21" s="352" t="s">
        <v>435</v>
      </c>
      <c r="Y21" s="352" t="s">
        <v>436</v>
      </c>
      <c r="Z21" s="296" t="s">
        <v>437</v>
      </c>
      <c r="AA21" s="296" t="s">
        <v>438</v>
      </c>
      <c r="AB21" s="296" t="s">
        <v>439</v>
      </c>
      <c r="AC21" s="296" t="s">
        <v>440</v>
      </c>
      <c r="AD21" s="296" t="s">
        <v>441</v>
      </c>
      <c r="AE21" s="296" t="s">
        <v>442</v>
      </c>
      <c r="AF21" s="296" t="s">
        <v>443</v>
      </c>
      <c r="AG21" s="296" t="s">
        <v>444</v>
      </c>
      <c r="AH21" s="296" t="s">
        <v>445</v>
      </c>
      <c r="AI21" s="296" t="s">
        <v>446</v>
      </c>
      <c r="AJ21" s="296" t="s">
        <v>447</v>
      </c>
      <c r="AK21" s="296" t="s">
        <v>448</v>
      </c>
      <c r="AL21" s="296" t="s">
        <v>449</v>
      </c>
      <c r="AM21" s="296" t="s">
        <v>450</v>
      </c>
      <c r="AN21" s="296" t="s">
        <v>451</v>
      </c>
    </row>
    <row r="22" spans="1:40" outlineLevel="1">
      <c r="A22" s="383">
        <f t="shared" ca="1" si="11"/>
        <v>0</v>
      </c>
      <c r="B22" s="370" t="s">
        <v>452</v>
      </c>
      <c r="C22" s="597"/>
      <c r="D22" s="362">
        <f t="shared" ca="1" si="8"/>
        <v>0</v>
      </c>
      <c r="E22" s="363">
        <f t="shared" ca="1" si="9"/>
        <v>0</v>
      </c>
      <c r="F22" s="363">
        <f t="shared" ca="1" si="12"/>
        <v>0</v>
      </c>
      <c r="G22" s="363">
        <f t="shared" ca="1" si="12"/>
        <v>0</v>
      </c>
      <c r="H22" s="363">
        <f t="shared" ca="1" si="12"/>
        <v>0</v>
      </c>
      <c r="I22" s="363">
        <f t="shared" ca="1" si="12"/>
        <v>0</v>
      </c>
      <c r="J22" s="363">
        <f t="shared" ca="1" si="12"/>
        <v>0</v>
      </c>
      <c r="K22" s="363">
        <f t="shared" ca="1" si="12"/>
        <v>0</v>
      </c>
      <c r="L22" s="363">
        <f t="shared" ca="1" si="12"/>
        <v>0</v>
      </c>
      <c r="M22" s="363">
        <f t="shared" ca="1" si="12"/>
        <v>0</v>
      </c>
      <c r="N22" s="363">
        <f t="shared" ca="1" si="12"/>
        <v>0</v>
      </c>
      <c r="O22" s="363">
        <f t="shared" ca="1" si="12"/>
        <v>0</v>
      </c>
      <c r="P22" s="363">
        <f t="shared" ca="1" si="12"/>
        <v>0</v>
      </c>
      <c r="Q22" s="363">
        <f t="shared" ca="1" si="12"/>
        <v>0</v>
      </c>
      <c r="R22" s="363">
        <f t="shared" ca="1" si="12"/>
        <v>0</v>
      </c>
      <c r="S22" s="363">
        <f t="shared" ca="1" si="12"/>
        <v>0</v>
      </c>
      <c r="T22" s="364">
        <f t="shared" ca="1" si="10"/>
        <v>0</v>
      </c>
      <c r="U22" s="296" t="str">
        <f t="shared" si="13"/>
        <v>Surname_2</v>
      </c>
      <c r="V22" s="296" t="s">
        <v>325</v>
      </c>
      <c r="X22" s="352" t="s">
        <v>453</v>
      </c>
      <c r="Y22" s="352" t="s">
        <v>454</v>
      </c>
      <c r="Z22" s="296" t="s">
        <v>455</v>
      </c>
      <c r="AA22" s="296" t="s">
        <v>456</v>
      </c>
      <c r="AB22" s="296" t="s">
        <v>457</v>
      </c>
      <c r="AC22" s="296" t="s">
        <v>458</v>
      </c>
      <c r="AD22" s="296" t="s">
        <v>459</v>
      </c>
      <c r="AE22" s="296" t="s">
        <v>460</v>
      </c>
      <c r="AF22" s="296" t="s">
        <v>461</v>
      </c>
      <c r="AG22" s="296" t="s">
        <v>462</v>
      </c>
      <c r="AH22" s="296" t="s">
        <v>463</v>
      </c>
      <c r="AI22" s="296" t="s">
        <v>464</v>
      </c>
      <c r="AJ22" s="296" t="s">
        <v>465</v>
      </c>
      <c r="AK22" s="296" t="s">
        <v>466</v>
      </c>
      <c r="AL22" s="296" t="s">
        <v>467</v>
      </c>
      <c r="AM22" s="296" t="s">
        <v>468</v>
      </c>
      <c r="AN22" s="296" t="s">
        <v>469</v>
      </c>
    </row>
    <row r="23" spans="1:40" outlineLevel="1">
      <c r="A23" s="383">
        <f ca="1">A20</f>
        <v>0</v>
      </c>
      <c r="B23" s="371" t="s">
        <v>279</v>
      </c>
      <c r="C23" s="372">
        <f ca="1">INDIRECT($U23&amp;"!"&amp;W23)</f>
        <v>0</v>
      </c>
      <c r="D23" s="362">
        <f t="shared" ca="1" si="8"/>
        <v>0</v>
      </c>
      <c r="E23" s="363">
        <f t="shared" ca="1" si="9"/>
        <v>0</v>
      </c>
      <c r="F23" s="363">
        <f t="shared" ca="1" si="12"/>
        <v>0</v>
      </c>
      <c r="G23" s="363">
        <f t="shared" ca="1" si="12"/>
        <v>0</v>
      </c>
      <c r="H23" s="363">
        <f t="shared" ca="1" si="12"/>
        <v>0</v>
      </c>
      <c r="I23" s="363">
        <f t="shared" ca="1" si="12"/>
        <v>0</v>
      </c>
      <c r="J23" s="363">
        <f t="shared" ca="1" si="12"/>
        <v>0</v>
      </c>
      <c r="K23" s="363">
        <f t="shared" ca="1" si="12"/>
        <v>0</v>
      </c>
      <c r="L23" s="363">
        <f t="shared" ca="1" si="12"/>
        <v>0</v>
      </c>
      <c r="M23" s="363">
        <f t="shared" ca="1" si="12"/>
        <v>0</v>
      </c>
      <c r="N23" s="363">
        <f t="shared" ca="1" si="12"/>
        <v>0</v>
      </c>
      <c r="O23" s="363">
        <f t="shared" ca="1" si="12"/>
        <v>0</v>
      </c>
      <c r="P23" s="363">
        <f t="shared" ca="1" si="12"/>
        <v>0</v>
      </c>
      <c r="Q23" s="363">
        <f t="shared" ca="1" si="12"/>
        <v>0</v>
      </c>
      <c r="R23" s="363">
        <f t="shared" ca="1" si="12"/>
        <v>0</v>
      </c>
      <c r="S23" s="363">
        <f t="shared" ca="1" si="12"/>
        <v>0</v>
      </c>
      <c r="T23" s="364">
        <f t="shared" ca="1" si="10"/>
        <v>0</v>
      </c>
      <c r="U23" s="296" t="str">
        <f t="shared" si="13"/>
        <v>Surname_2</v>
      </c>
      <c r="V23" s="296" t="s">
        <v>325</v>
      </c>
      <c r="W23" s="296" t="s">
        <v>470</v>
      </c>
      <c r="X23" s="352" t="s">
        <v>471</v>
      </c>
      <c r="Y23" s="352" t="s">
        <v>472</v>
      </c>
      <c r="Z23" s="296" t="s">
        <v>473</v>
      </c>
      <c r="AA23" s="296" t="s">
        <v>474</v>
      </c>
      <c r="AB23" s="296" t="s">
        <v>475</v>
      </c>
      <c r="AC23" s="296" t="s">
        <v>476</v>
      </c>
      <c r="AD23" s="296" t="s">
        <v>477</v>
      </c>
      <c r="AE23" s="296" t="s">
        <v>478</v>
      </c>
      <c r="AF23" s="296" t="s">
        <v>479</v>
      </c>
      <c r="AG23" s="296" t="s">
        <v>480</v>
      </c>
      <c r="AH23" s="296" t="s">
        <v>481</v>
      </c>
      <c r="AI23" s="296" t="s">
        <v>482</v>
      </c>
      <c r="AJ23" s="296" t="s">
        <v>483</v>
      </c>
      <c r="AK23" s="296" t="s">
        <v>484</v>
      </c>
      <c r="AL23" s="296" t="s">
        <v>485</v>
      </c>
      <c r="AM23" s="296" t="s">
        <v>486</v>
      </c>
      <c r="AN23" s="296" t="s">
        <v>487</v>
      </c>
    </row>
    <row r="24" spans="1:40" s="378" customFormat="1" outlineLevel="1">
      <c r="A24" s="373"/>
      <c r="B24" s="374" t="s">
        <v>488</v>
      </c>
      <c r="C24" s="375">
        <f t="shared" ref="C24:T24" ca="1" si="14">SUM(C15:C23)</f>
        <v>0</v>
      </c>
      <c r="D24" s="376">
        <f t="shared" ca="1" si="14"/>
        <v>0</v>
      </c>
      <c r="E24" s="377">
        <f t="shared" ref="E24:S24" ca="1" si="15">SUM(E15:E23)</f>
        <v>0</v>
      </c>
      <c r="F24" s="377">
        <f t="shared" ca="1" si="15"/>
        <v>0</v>
      </c>
      <c r="G24" s="377">
        <f t="shared" ca="1" si="15"/>
        <v>0</v>
      </c>
      <c r="H24" s="377">
        <f t="shared" ca="1" si="15"/>
        <v>0</v>
      </c>
      <c r="I24" s="377">
        <f t="shared" ca="1" si="15"/>
        <v>0</v>
      </c>
      <c r="J24" s="377">
        <f t="shared" ca="1" si="15"/>
        <v>0</v>
      </c>
      <c r="K24" s="377">
        <f t="shared" ca="1" si="15"/>
        <v>0</v>
      </c>
      <c r="L24" s="377">
        <f t="shared" ca="1" si="15"/>
        <v>0</v>
      </c>
      <c r="M24" s="377">
        <f t="shared" ca="1" si="15"/>
        <v>0</v>
      </c>
      <c r="N24" s="377">
        <f t="shared" ca="1" si="15"/>
        <v>0</v>
      </c>
      <c r="O24" s="377">
        <f t="shared" ca="1" si="15"/>
        <v>0</v>
      </c>
      <c r="P24" s="377">
        <f t="shared" ca="1" si="15"/>
        <v>0</v>
      </c>
      <c r="Q24" s="377">
        <f t="shared" ca="1" si="15"/>
        <v>0</v>
      </c>
      <c r="R24" s="377">
        <f t="shared" ca="1" si="15"/>
        <v>0</v>
      </c>
      <c r="S24" s="377">
        <f t="shared" ca="1" si="15"/>
        <v>0</v>
      </c>
      <c r="T24" s="377">
        <f t="shared" ca="1" si="14"/>
        <v>0</v>
      </c>
      <c r="X24" s="379"/>
      <c r="Y24" s="379"/>
    </row>
    <row r="25" spans="1:40">
      <c r="A25" s="380" t="s">
        <v>490</v>
      </c>
      <c r="B25" s="381"/>
      <c r="C25" s="382"/>
      <c r="D25" s="381"/>
      <c r="E25" s="381"/>
      <c r="F25" s="381"/>
      <c r="G25" s="381"/>
      <c r="H25" s="381"/>
      <c r="I25" s="381"/>
      <c r="J25" s="381"/>
      <c r="K25" s="381"/>
      <c r="L25" s="381"/>
      <c r="M25" s="381"/>
      <c r="N25" s="381"/>
      <c r="O25" s="381"/>
      <c r="P25" s="381"/>
      <c r="Q25" s="381"/>
      <c r="R25" s="381"/>
      <c r="S25" s="381"/>
      <c r="T25" s="359"/>
    </row>
    <row r="26" spans="1:40" outlineLevel="1">
      <c r="A26" s="360">
        <f ca="1">INDIRECT($U26&amp;"!"&amp;V26)</f>
        <v>0</v>
      </c>
      <c r="B26" s="361" t="s">
        <v>275</v>
      </c>
      <c r="C26" s="596">
        <f ca="1">INDIRECT($U26&amp;"!"&amp;W26)</f>
        <v>0</v>
      </c>
      <c r="D26" s="362">
        <f t="shared" ref="D26:D34" ca="1" si="16">INDIRECT($U26&amp;"!"&amp;X26)</f>
        <v>0</v>
      </c>
      <c r="E26" s="363">
        <f t="shared" ref="E26:S34" ca="1" si="17">INDIRECT($U26&amp;"!"&amp;Z26)</f>
        <v>0</v>
      </c>
      <c r="F26" s="363">
        <f t="shared" ca="1" si="17"/>
        <v>0</v>
      </c>
      <c r="G26" s="363">
        <f t="shared" ca="1" si="17"/>
        <v>0</v>
      </c>
      <c r="H26" s="363">
        <f t="shared" ca="1" si="17"/>
        <v>0</v>
      </c>
      <c r="I26" s="363">
        <f t="shared" ca="1" si="17"/>
        <v>0</v>
      </c>
      <c r="J26" s="363">
        <f t="shared" ca="1" si="17"/>
        <v>0</v>
      </c>
      <c r="K26" s="363">
        <f t="shared" ca="1" si="17"/>
        <v>0</v>
      </c>
      <c r="L26" s="363">
        <f t="shared" ca="1" si="17"/>
        <v>0</v>
      </c>
      <c r="M26" s="363">
        <f t="shared" ca="1" si="17"/>
        <v>0</v>
      </c>
      <c r="N26" s="363">
        <f t="shared" ca="1" si="17"/>
        <v>0</v>
      </c>
      <c r="O26" s="363">
        <f t="shared" ca="1" si="17"/>
        <v>0</v>
      </c>
      <c r="P26" s="363">
        <f t="shared" ca="1" si="17"/>
        <v>0</v>
      </c>
      <c r="Q26" s="363">
        <f t="shared" ca="1" si="17"/>
        <v>0</v>
      </c>
      <c r="R26" s="363">
        <f t="shared" ca="1" si="17"/>
        <v>0</v>
      </c>
      <c r="S26" s="363">
        <f t="shared" ca="1" si="17"/>
        <v>0</v>
      </c>
      <c r="T26" s="364">
        <f t="shared" ca="1" si="10"/>
        <v>0</v>
      </c>
      <c r="U26" s="296" t="str">
        <f>A25</f>
        <v>Surname_3</v>
      </c>
      <c r="V26" s="296" t="s">
        <v>325</v>
      </c>
      <c r="W26" s="296" t="s">
        <v>326</v>
      </c>
      <c r="X26" s="352" t="s">
        <v>327</v>
      </c>
      <c r="Y26" s="352" t="s">
        <v>328</v>
      </c>
      <c r="Z26" s="296" t="s">
        <v>329</v>
      </c>
      <c r="AA26" s="296" t="s">
        <v>330</v>
      </c>
      <c r="AB26" s="296" t="s">
        <v>331</v>
      </c>
      <c r="AC26" s="296" t="s">
        <v>332</v>
      </c>
      <c r="AD26" s="296" t="s">
        <v>333</v>
      </c>
      <c r="AE26" s="296" t="s">
        <v>334</v>
      </c>
      <c r="AF26" s="296" t="s">
        <v>335</v>
      </c>
      <c r="AG26" s="296" t="s">
        <v>336</v>
      </c>
      <c r="AH26" s="296" t="s">
        <v>337</v>
      </c>
      <c r="AI26" s="296" t="s">
        <v>338</v>
      </c>
      <c r="AJ26" s="296" t="s">
        <v>339</v>
      </c>
      <c r="AK26" s="296" t="s">
        <v>340</v>
      </c>
      <c r="AL26" s="296" t="s">
        <v>341</v>
      </c>
      <c r="AM26" s="296" t="s">
        <v>342</v>
      </c>
      <c r="AN26" s="296" t="s">
        <v>343</v>
      </c>
    </row>
    <row r="27" spans="1:40" outlineLevel="1">
      <c r="A27" s="383">
        <f t="shared" ref="A27:A33" ca="1" si="18">A26</f>
        <v>0</v>
      </c>
      <c r="B27" s="365" t="s">
        <v>344</v>
      </c>
      <c r="C27" s="597"/>
      <c r="D27" s="362">
        <f t="shared" ca="1" si="16"/>
        <v>0</v>
      </c>
      <c r="E27" s="363">
        <f t="shared" ca="1" si="17"/>
        <v>0</v>
      </c>
      <c r="F27" s="363">
        <f t="shared" ref="F27:S34" ca="1" si="19">INDIRECT($U27&amp;"!"&amp;Z27)</f>
        <v>0</v>
      </c>
      <c r="G27" s="363">
        <f t="shared" ca="1" si="19"/>
        <v>0</v>
      </c>
      <c r="H27" s="363">
        <f t="shared" ca="1" si="19"/>
        <v>0</v>
      </c>
      <c r="I27" s="363">
        <f t="shared" ca="1" si="19"/>
        <v>0</v>
      </c>
      <c r="J27" s="363">
        <f t="shared" ca="1" si="19"/>
        <v>0</v>
      </c>
      <c r="K27" s="363">
        <f t="shared" ca="1" si="19"/>
        <v>0</v>
      </c>
      <c r="L27" s="363">
        <f t="shared" ca="1" si="19"/>
        <v>0</v>
      </c>
      <c r="M27" s="363">
        <f t="shared" ca="1" si="19"/>
        <v>0</v>
      </c>
      <c r="N27" s="363">
        <f t="shared" ca="1" si="19"/>
        <v>0</v>
      </c>
      <c r="O27" s="363">
        <f t="shared" ca="1" si="19"/>
        <v>0</v>
      </c>
      <c r="P27" s="363">
        <f t="shared" ca="1" si="19"/>
        <v>0</v>
      </c>
      <c r="Q27" s="363">
        <f t="shared" ca="1" si="19"/>
        <v>0</v>
      </c>
      <c r="R27" s="363">
        <f t="shared" ca="1" si="19"/>
        <v>0</v>
      </c>
      <c r="S27" s="363">
        <f t="shared" ca="1" si="19"/>
        <v>0</v>
      </c>
      <c r="T27" s="364">
        <f t="shared" ca="1" si="10"/>
        <v>0</v>
      </c>
      <c r="U27" s="296" t="str">
        <f t="shared" ref="U27:U34" si="20">U26</f>
        <v>Surname_3</v>
      </c>
      <c r="V27" s="296" t="s">
        <v>325</v>
      </c>
      <c r="X27" s="352" t="s">
        <v>345</v>
      </c>
      <c r="Y27" s="352" t="s">
        <v>346</v>
      </c>
      <c r="Z27" s="296" t="s">
        <v>347</v>
      </c>
      <c r="AA27" s="296" t="s">
        <v>348</v>
      </c>
      <c r="AB27" s="296" t="s">
        <v>349</v>
      </c>
      <c r="AC27" s="296" t="s">
        <v>350</v>
      </c>
      <c r="AD27" s="296" t="s">
        <v>351</v>
      </c>
      <c r="AE27" s="296" t="s">
        <v>352</v>
      </c>
      <c r="AF27" s="296" t="s">
        <v>353</v>
      </c>
      <c r="AG27" s="296" t="s">
        <v>354</v>
      </c>
      <c r="AH27" s="296" t="s">
        <v>355</v>
      </c>
      <c r="AI27" s="296" t="s">
        <v>356</v>
      </c>
      <c r="AJ27" s="296" t="s">
        <v>357</v>
      </c>
      <c r="AK27" s="296" t="s">
        <v>358</v>
      </c>
      <c r="AL27" s="296" t="s">
        <v>359</v>
      </c>
      <c r="AM27" s="296" t="s">
        <v>360</v>
      </c>
      <c r="AN27" s="296" t="s">
        <v>361</v>
      </c>
    </row>
    <row r="28" spans="1:40" outlineLevel="1">
      <c r="A28" s="383">
        <f t="shared" ca="1" si="18"/>
        <v>0</v>
      </c>
      <c r="B28" s="366" t="s">
        <v>276</v>
      </c>
      <c r="C28" s="596">
        <f ca="1">INDIRECT($U28&amp;"!"&amp;W28)</f>
        <v>0</v>
      </c>
      <c r="D28" s="362">
        <f t="shared" ca="1" si="16"/>
        <v>0</v>
      </c>
      <c r="E28" s="363">
        <f t="shared" ca="1" si="17"/>
        <v>0</v>
      </c>
      <c r="F28" s="363">
        <f t="shared" ca="1" si="19"/>
        <v>0</v>
      </c>
      <c r="G28" s="363">
        <f t="shared" ca="1" si="19"/>
        <v>0</v>
      </c>
      <c r="H28" s="363">
        <f t="shared" ca="1" si="19"/>
        <v>0</v>
      </c>
      <c r="I28" s="363">
        <f t="shared" ca="1" si="19"/>
        <v>0</v>
      </c>
      <c r="J28" s="363">
        <f t="shared" ca="1" si="19"/>
        <v>0</v>
      </c>
      <c r="K28" s="363">
        <f t="shared" ca="1" si="19"/>
        <v>0</v>
      </c>
      <c r="L28" s="363">
        <f t="shared" ca="1" si="19"/>
        <v>0</v>
      </c>
      <c r="M28" s="363">
        <f t="shared" ca="1" si="19"/>
        <v>0</v>
      </c>
      <c r="N28" s="363">
        <f t="shared" ca="1" si="19"/>
        <v>0</v>
      </c>
      <c r="O28" s="363">
        <f t="shared" ca="1" si="19"/>
        <v>0</v>
      </c>
      <c r="P28" s="363">
        <f t="shared" ca="1" si="19"/>
        <v>0</v>
      </c>
      <c r="Q28" s="363">
        <f t="shared" ca="1" si="19"/>
        <v>0</v>
      </c>
      <c r="R28" s="363">
        <f t="shared" ca="1" si="19"/>
        <v>0</v>
      </c>
      <c r="S28" s="363">
        <f t="shared" ca="1" si="19"/>
        <v>0</v>
      </c>
      <c r="T28" s="364">
        <f t="shared" ca="1" si="10"/>
        <v>0</v>
      </c>
      <c r="U28" s="296" t="str">
        <f t="shared" si="20"/>
        <v>Surname_3</v>
      </c>
      <c r="V28" s="296" t="s">
        <v>325</v>
      </c>
      <c r="W28" s="296" t="s">
        <v>362</v>
      </c>
      <c r="X28" s="352" t="s">
        <v>363</v>
      </c>
      <c r="Y28" s="352" t="s">
        <v>364</v>
      </c>
      <c r="Z28" s="296" t="s">
        <v>365</v>
      </c>
      <c r="AA28" s="296" t="s">
        <v>366</v>
      </c>
      <c r="AB28" s="296" t="s">
        <v>367</v>
      </c>
      <c r="AC28" s="296" t="s">
        <v>368</v>
      </c>
      <c r="AD28" s="296" t="s">
        <v>369</v>
      </c>
      <c r="AE28" s="296" t="s">
        <v>370</v>
      </c>
      <c r="AF28" s="296" t="s">
        <v>371</v>
      </c>
      <c r="AG28" s="296" t="s">
        <v>372</v>
      </c>
      <c r="AH28" s="296" t="s">
        <v>373</v>
      </c>
      <c r="AI28" s="296" t="s">
        <v>374</v>
      </c>
      <c r="AJ28" s="296" t="s">
        <v>375</v>
      </c>
      <c r="AK28" s="296" t="s">
        <v>376</v>
      </c>
      <c r="AL28" s="296" t="s">
        <v>377</v>
      </c>
      <c r="AM28" s="296" t="s">
        <v>378</v>
      </c>
      <c r="AN28" s="296" t="s">
        <v>379</v>
      </c>
    </row>
    <row r="29" spans="1:40" outlineLevel="1">
      <c r="A29" s="383">
        <f t="shared" ca="1" si="18"/>
        <v>0</v>
      </c>
      <c r="B29" s="367" t="s">
        <v>380</v>
      </c>
      <c r="C29" s="597"/>
      <c r="D29" s="362">
        <f t="shared" ca="1" si="16"/>
        <v>0</v>
      </c>
      <c r="E29" s="363">
        <f t="shared" ca="1" si="17"/>
        <v>0</v>
      </c>
      <c r="F29" s="363">
        <f t="shared" ca="1" si="19"/>
        <v>0</v>
      </c>
      <c r="G29" s="363">
        <f t="shared" ca="1" si="19"/>
        <v>0</v>
      </c>
      <c r="H29" s="363">
        <f t="shared" ca="1" si="19"/>
        <v>0</v>
      </c>
      <c r="I29" s="363">
        <f t="shared" ca="1" si="19"/>
        <v>0</v>
      </c>
      <c r="J29" s="363">
        <f t="shared" ca="1" si="19"/>
        <v>0</v>
      </c>
      <c r="K29" s="363">
        <f t="shared" ca="1" si="19"/>
        <v>0</v>
      </c>
      <c r="L29" s="363">
        <f t="shared" ca="1" si="19"/>
        <v>0</v>
      </c>
      <c r="M29" s="363">
        <f t="shared" ca="1" si="19"/>
        <v>0</v>
      </c>
      <c r="N29" s="363">
        <f t="shared" ca="1" si="19"/>
        <v>0</v>
      </c>
      <c r="O29" s="363">
        <f t="shared" ca="1" si="19"/>
        <v>0</v>
      </c>
      <c r="P29" s="363">
        <f t="shared" ca="1" si="19"/>
        <v>0</v>
      </c>
      <c r="Q29" s="363">
        <f t="shared" ca="1" si="19"/>
        <v>0</v>
      </c>
      <c r="R29" s="363">
        <f t="shared" ca="1" si="19"/>
        <v>0</v>
      </c>
      <c r="S29" s="363">
        <f t="shared" ca="1" si="19"/>
        <v>0</v>
      </c>
      <c r="T29" s="364">
        <f t="shared" ca="1" si="10"/>
        <v>0</v>
      </c>
      <c r="U29" s="296" t="str">
        <f t="shared" si="20"/>
        <v>Surname_3</v>
      </c>
      <c r="V29" s="296" t="s">
        <v>325</v>
      </c>
      <c r="X29" s="352" t="s">
        <v>381</v>
      </c>
      <c r="Y29" s="352" t="s">
        <v>382</v>
      </c>
      <c r="Z29" s="296" t="s">
        <v>383</v>
      </c>
      <c r="AA29" s="296" t="s">
        <v>384</v>
      </c>
      <c r="AB29" s="296" t="s">
        <v>385</v>
      </c>
      <c r="AC29" s="296" t="s">
        <v>386</v>
      </c>
      <c r="AD29" s="296" t="s">
        <v>387</v>
      </c>
      <c r="AE29" s="296" t="s">
        <v>388</v>
      </c>
      <c r="AF29" s="296" t="s">
        <v>389</v>
      </c>
      <c r="AG29" s="296" t="s">
        <v>390</v>
      </c>
      <c r="AH29" s="296" t="s">
        <v>391</v>
      </c>
      <c r="AI29" s="296" t="s">
        <v>392</v>
      </c>
      <c r="AJ29" s="296" t="s">
        <v>393</v>
      </c>
      <c r="AK29" s="296" t="s">
        <v>394</v>
      </c>
      <c r="AL29" s="296" t="s">
        <v>395</v>
      </c>
      <c r="AM29" s="296" t="s">
        <v>396</v>
      </c>
      <c r="AN29" s="296" t="s">
        <v>397</v>
      </c>
    </row>
    <row r="30" spans="1:40" outlineLevel="1">
      <c r="A30" s="383">
        <f t="shared" ca="1" si="18"/>
        <v>0</v>
      </c>
      <c r="B30" s="368" t="s">
        <v>277</v>
      </c>
      <c r="C30" s="596">
        <f ca="1">INDIRECT($U30&amp;"!"&amp;W30)</f>
        <v>0</v>
      </c>
      <c r="D30" s="362">
        <f t="shared" ca="1" si="16"/>
        <v>0</v>
      </c>
      <c r="E30" s="363">
        <f t="shared" ca="1" si="17"/>
        <v>0</v>
      </c>
      <c r="F30" s="363">
        <f t="shared" ca="1" si="19"/>
        <v>0</v>
      </c>
      <c r="G30" s="363">
        <f t="shared" ca="1" si="19"/>
        <v>0</v>
      </c>
      <c r="H30" s="363">
        <f t="shared" ca="1" si="19"/>
        <v>0</v>
      </c>
      <c r="I30" s="363">
        <f t="shared" ca="1" si="19"/>
        <v>0</v>
      </c>
      <c r="J30" s="363">
        <f t="shared" ca="1" si="19"/>
        <v>0</v>
      </c>
      <c r="K30" s="363">
        <f t="shared" ca="1" si="19"/>
        <v>0</v>
      </c>
      <c r="L30" s="363">
        <f t="shared" ca="1" si="19"/>
        <v>0</v>
      </c>
      <c r="M30" s="363">
        <f t="shared" ca="1" si="19"/>
        <v>0</v>
      </c>
      <c r="N30" s="363">
        <f t="shared" ca="1" si="19"/>
        <v>0</v>
      </c>
      <c r="O30" s="363">
        <f t="shared" ca="1" si="19"/>
        <v>0</v>
      </c>
      <c r="P30" s="363">
        <f t="shared" ca="1" si="19"/>
        <v>0</v>
      </c>
      <c r="Q30" s="363">
        <f t="shared" ca="1" si="19"/>
        <v>0</v>
      </c>
      <c r="R30" s="363">
        <f t="shared" ca="1" si="19"/>
        <v>0</v>
      </c>
      <c r="S30" s="363">
        <f t="shared" ca="1" si="19"/>
        <v>0</v>
      </c>
      <c r="T30" s="364">
        <f t="shared" ca="1" si="10"/>
        <v>0</v>
      </c>
      <c r="U30" s="296" t="str">
        <f t="shared" si="20"/>
        <v>Surname_3</v>
      </c>
      <c r="V30" s="296" t="s">
        <v>325</v>
      </c>
      <c r="W30" s="296" t="s">
        <v>398</v>
      </c>
      <c r="X30" s="352" t="s">
        <v>399</v>
      </c>
      <c r="Y30" s="352" t="s">
        <v>400</v>
      </c>
      <c r="Z30" s="296" t="s">
        <v>401</v>
      </c>
      <c r="AA30" s="296" t="s">
        <v>402</v>
      </c>
      <c r="AB30" s="296" t="s">
        <v>403</v>
      </c>
      <c r="AC30" s="296" t="s">
        <v>404</v>
      </c>
      <c r="AD30" s="296" t="s">
        <v>405</v>
      </c>
      <c r="AE30" s="296" t="s">
        <v>406</v>
      </c>
      <c r="AF30" s="296" t="s">
        <v>407</v>
      </c>
      <c r="AG30" s="296" t="s">
        <v>408</v>
      </c>
      <c r="AH30" s="296" t="s">
        <v>409</v>
      </c>
      <c r="AI30" s="296" t="s">
        <v>410</v>
      </c>
      <c r="AJ30" s="296" t="s">
        <v>411</v>
      </c>
      <c r="AK30" s="296" t="s">
        <v>412</v>
      </c>
      <c r="AL30" s="296" t="s">
        <v>413</v>
      </c>
      <c r="AM30" s="296" t="s">
        <v>414</v>
      </c>
      <c r="AN30" s="296" t="s">
        <v>415</v>
      </c>
    </row>
    <row r="31" spans="1:40" outlineLevel="1">
      <c r="A31" s="383">
        <f t="shared" ca="1" si="18"/>
        <v>0</v>
      </c>
      <c r="B31" s="369" t="s">
        <v>416</v>
      </c>
      <c r="C31" s="597"/>
      <c r="D31" s="362">
        <f t="shared" ca="1" si="16"/>
        <v>0</v>
      </c>
      <c r="E31" s="363">
        <f t="shared" ca="1" si="17"/>
        <v>0</v>
      </c>
      <c r="F31" s="363">
        <f t="shared" ca="1" si="19"/>
        <v>0</v>
      </c>
      <c r="G31" s="363">
        <f t="shared" ca="1" si="19"/>
        <v>0</v>
      </c>
      <c r="H31" s="363">
        <f t="shared" ca="1" si="19"/>
        <v>0</v>
      </c>
      <c r="I31" s="363">
        <f t="shared" ca="1" si="19"/>
        <v>0</v>
      </c>
      <c r="J31" s="363">
        <f t="shared" ca="1" si="19"/>
        <v>0</v>
      </c>
      <c r="K31" s="363">
        <f t="shared" ca="1" si="19"/>
        <v>0</v>
      </c>
      <c r="L31" s="363">
        <f t="shared" ca="1" si="19"/>
        <v>0</v>
      </c>
      <c r="M31" s="363">
        <f t="shared" ca="1" si="19"/>
        <v>0</v>
      </c>
      <c r="N31" s="363">
        <f t="shared" ca="1" si="19"/>
        <v>0</v>
      </c>
      <c r="O31" s="363">
        <f t="shared" ca="1" si="19"/>
        <v>0</v>
      </c>
      <c r="P31" s="363">
        <f t="shared" ca="1" si="19"/>
        <v>0</v>
      </c>
      <c r="Q31" s="363">
        <f t="shared" ca="1" si="19"/>
        <v>0</v>
      </c>
      <c r="R31" s="363">
        <f t="shared" ca="1" si="19"/>
        <v>0</v>
      </c>
      <c r="S31" s="363">
        <f t="shared" ca="1" si="19"/>
        <v>0</v>
      </c>
      <c r="T31" s="364">
        <f t="shared" ca="1" si="10"/>
        <v>0</v>
      </c>
      <c r="U31" s="296" t="str">
        <f t="shared" si="20"/>
        <v>Surname_3</v>
      </c>
      <c r="V31" s="296" t="s">
        <v>325</v>
      </c>
      <c r="X31" s="352" t="s">
        <v>417</v>
      </c>
      <c r="Y31" s="352" t="s">
        <v>418</v>
      </c>
      <c r="Z31" s="296" t="s">
        <v>419</v>
      </c>
      <c r="AA31" s="296" t="s">
        <v>420</v>
      </c>
      <c r="AB31" s="296" t="s">
        <v>421</v>
      </c>
      <c r="AC31" s="296" t="s">
        <v>422</v>
      </c>
      <c r="AD31" s="296" t="s">
        <v>423</v>
      </c>
      <c r="AE31" s="296" t="s">
        <v>424</v>
      </c>
      <c r="AF31" s="296" t="s">
        <v>425</v>
      </c>
      <c r="AG31" s="296" t="s">
        <v>426</v>
      </c>
      <c r="AH31" s="296" t="s">
        <v>427</v>
      </c>
      <c r="AI31" s="296" t="s">
        <v>428</v>
      </c>
      <c r="AJ31" s="296" t="s">
        <v>429</v>
      </c>
      <c r="AK31" s="296" t="s">
        <v>430</v>
      </c>
      <c r="AL31" s="296" t="s">
        <v>431</v>
      </c>
      <c r="AM31" s="296" t="s">
        <v>432</v>
      </c>
      <c r="AN31" s="296" t="s">
        <v>433</v>
      </c>
    </row>
    <row r="32" spans="1:40" outlineLevel="1">
      <c r="A32" s="383">
        <f t="shared" ca="1" si="18"/>
        <v>0</v>
      </c>
      <c r="B32" s="370" t="s">
        <v>278</v>
      </c>
      <c r="C32" s="596">
        <f ca="1">INDIRECT($U32&amp;"!"&amp;W32)</f>
        <v>0</v>
      </c>
      <c r="D32" s="362">
        <f t="shared" ca="1" si="16"/>
        <v>0</v>
      </c>
      <c r="E32" s="363">
        <f t="shared" ca="1" si="17"/>
        <v>0</v>
      </c>
      <c r="F32" s="363">
        <f t="shared" ca="1" si="19"/>
        <v>0</v>
      </c>
      <c r="G32" s="363">
        <f t="shared" ca="1" si="19"/>
        <v>0</v>
      </c>
      <c r="H32" s="363">
        <f t="shared" ca="1" si="19"/>
        <v>0</v>
      </c>
      <c r="I32" s="363">
        <f t="shared" ca="1" si="19"/>
        <v>0</v>
      </c>
      <c r="J32" s="363">
        <f t="shared" ca="1" si="19"/>
        <v>0</v>
      </c>
      <c r="K32" s="363">
        <f t="shared" ca="1" si="19"/>
        <v>0</v>
      </c>
      <c r="L32" s="363">
        <f t="shared" ca="1" si="19"/>
        <v>0</v>
      </c>
      <c r="M32" s="363">
        <f t="shared" ca="1" si="19"/>
        <v>0</v>
      </c>
      <c r="N32" s="363">
        <f t="shared" ca="1" si="19"/>
        <v>0</v>
      </c>
      <c r="O32" s="363">
        <f t="shared" ca="1" si="19"/>
        <v>0</v>
      </c>
      <c r="P32" s="363">
        <f t="shared" ca="1" si="19"/>
        <v>0</v>
      </c>
      <c r="Q32" s="363">
        <f t="shared" ca="1" si="19"/>
        <v>0</v>
      </c>
      <c r="R32" s="363">
        <f t="shared" ca="1" si="19"/>
        <v>0</v>
      </c>
      <c r="S32" s="363">
        <f t="shared" ca="1" si="19"/>
        <v>0</v>
      </c>
      <c r="T32" s="364">
        <f t="shared" ca="1" si="10"/>
        <v>0</v>
      </c>
      <c r="U32" s="296" t="str">
        <f t="shared" si="20"/>
        <v>Surname_3</v>
      </c>
      <c r="V32" s="296" t="s">
        <v>325</v>
      </c>
      <c r="W32" s="296" t="s">
        <v>434</v>
      </c>
      <c r="X32" s="352" t="s">
        <v>435</v>
      </c>
      <c r="Y32" s="352" t="s">
        <v>436</v>
      </c>
      <c r="Z32" s="296" t="s">
        <v>437</v>
      </c>
      <c r="AA32" s="296" t="s">
        <v>438</v>
      </c>
      <c r="AB32" s="296" t="s">
        <v>439</v>
      </c>
      <c r="AC32" s="296" t="s">
        <v>440</v>
      </c>
      <c r="AD32" s="296" t="s">
        <v>441</v>
      </c>
      <c r="AE32" s="296" t="s">
        <v>442</v>
      </c>
      <c r="AF32" s="296" t="s">
        <v>443</v>
      </c>
      <c r="AG32" s="296" t="s">
        <v>444</v>
      </c>
      <c r="AH32" s="296" t="s">
        <v>445</v>
      </c>
      <c r="AI32" s="296" t="s">
        <v>446</v>
      </c>
      <c r="AJ32" s="296" t="s">
        <v>447</v>
      </c>
      <c r="AK32" s="296" t="s">
        <v>448</v>
      </c>
      <c r="AL32" s="296" t="s">
        <v>449</v>
      </c>
      <c r="AM32" s="296" t="s">
        <v>450</v>
      </c>
      <c r="AN32" s="296" t="s">
        <v>451</v>
      </c>
    </row>
    <row r="33" spans="1:40" outlineLevel="1">
      <c r="A33" s="383">
        <f t="shared" ca="1" si="18"/>
        <v>0</v>
      </c>
      <c r="B33" s="370" t="s">
        <v>452</v>
      </c>
      <c r="C33" s="597"/>
      <c r="D33" s="362">
        <f t="shared" ca="1" si="16"/>
        <v>0</v>
      </c>
      <c r="E33" s="363">
        <f t="shared" ca="1" si="17"/>
        <v>0</v>
      </c>
      <c r="F33" s="363">
        <f t="shared" ca="1" si="19"/>
        <v>0</v>
      </c>
      <c r="G33" s="363">
        <f t="shared" ca="1" si="19"/>
        <v>0</v>
      </c>
      <c r="H33" s="363">
        <f t="shared" ca="1" si="19"/>
        <v>0</v>
      </c>
      <c r="I33" s="363">
        <f t="shared" ca="1" si="19"/>
        <v>0</v>
      </c>
      <c r="J33" s="363">
        <f t="shared" ca="1" si="19"/>
        <v>0</v>
      </c>
      <c r="K33" s="363">
        <f t="shared" ca="1" si="19"/>
        <v>0</v>
      </c>
      <c r="L33" s="363">
        <f t="shared" ca="1" si="19"/>
        <v>0</v>
      </c>
      <c r="M33" s="363">
        <f t="shared" ca="1" si="19"/>
        <v>0</v>
      </c>
      <c r="N33" s="363">
        <f t="shared" ca="1" si="19"/>
        <v>0</v>
      </c>
      <c r="O33" s="363">
        <f t="shared" ca="1" si="19"/>
        <v>0</v>
      </c>
      <c r="P33" s="363">
        <f t="shared" ca="1" si="19"/>
        <v>0</v>
      </c>
      <c r="Q33" s="363">
        <f t="shared" ca="1" si="19"/>
        <v>0</v>
      </c>
      <c r="R33" s="363">
        <f t="shared" ca="1" si="19"/>
        <v>0</v>
      </c>
      <c r="S33" s="363">
        <f t="shared" ca="1" si="19"/>
        <v>0</v>
      </c>
      <c r="T33" s="364">
        <f t="shared" ca="1" si="10"/>
        <v>0</v>
      </c>
      <c r="U33" s="296" t="str">
        <f t="shared" si="20"/>
        <v>Surname_3</v>
      </c>
      <c r="V33" s="296" t="s">
        <v>325</v>
      </c>
      <c r="X33" s="352" t="s">
        <v>453</v>
      </c>
      <c r="Y33" s="352" t="s">
        <v>454</v>
      </c>
      <c r="Z33" s="296" t="s">
        <v>455</v>
      </c>
      <c r="AA33" s="296" t="s">
        <v>456</v>
      </c>
      <c r="AB33" s="296" t="s">
        <v>457</v>
      </c>
      <c r="AC33" s="296" t="s">
        <v>458</v>
      </c>
      <c r="AD33" s="296" t="s">
        <v>459</v>
      </c>
      <c r="AE33" s="296" t="s">
        <v>460</v>
      </c>
      <c r="AF33" s="296" t="s">
        <v>461</v>
      </c>
      <c r="AG33" s="296" t="s">
        <v>462</v>
      </c>
      <c r="AH33" s="296" t="s">
        <v>463</v>
      </c>
      <c r="AI33" s="296" t="s">
        <v>464</v>
      </c>
      <c r="AJ33" s="296" t="s">
        <v>465</v>
      </c>
      <c r="AK33" s="296" t="s">
        <v>466</v>
      </c>
      <c r="AL33" s="296" t="s">
        <v>467</v>
      </c>
      <c r="AM33" s="296" t="s">
        <v>468</v>
      </c>
      <c r="AN33" s="296" t="s">
        <v>469</v>
      </c>
    </row>
    <row r="34" spans="1:40" outlineLevel="1">
      <c r="A34" s="383">
        <f ca="1">A31</f>
        <v>0</v>
      </c>
      <c r="B34" s="371" t="s">
        <v>279</v>
      </c>
      <c r="C34" s="372">
        <f ca="1">INDIRECT($U34&amp;"!"&amp;W34)</f>
        <v>0</v>
      </c>
      <c r="D34" s="362">
        <f t="shared" ca="1" si="16"/>
        <v>0</v>
      </c>
      <c r="E34" s="363">
        <f t="shared" ca="1" si="17"/>
        <v>0</v>
      </c>
      <c r="F34" s="363">
        <f t="shared" ca="1" si="19"/>
        <v>0</v>
      </c>
      <c r="G34" s="363">
        <f t="shared" ca="1" si="19"/>
        <v>0</v>
      </c>
      <c r="H34" s="363">
        <f t="shared" ca="1" si="19"/>
        <v>0</v>
      </c>
      <c r="I34" s="363">
        <f t="shared" ca="1" si="19"/>
        <v>0</v>
      </c>
      <c r="J34" s="363">
        <f t="shared" ca="1" si="19"/>
        <v>0</v>
      </c>
      <c r="K34" s="363">
        <f t="shared" ca="1" si="19"/>
        <v>0</v>
      </c>
      <c r="L34" s="363">
        <f t="shared" ca="1" si="19"/>
        <v>0</v>
      </c>
      <c r="M34" s="363">
        <f t="shared" ca="1" si="19"/>
        <v>0</v>
      </c>
      <c r="N34" s="363">
        <f t="shared" ca="1" si="19"/>
        <v>0</v>
      </c>
      <c r="O34" s="363">
        <f t="shared" ca="1" si="19"/>
        <v>0</v>
      </c>
      <c r="P34" s="363">
        <f t="shared" ca="1" si="19"/>
        <v>0</v>
      </c>
      <c r="Q34" s="363">
        <f t="shared" ca="1" si="19"/>
        <v>0</v>
      </c>
      <c r="R34" s="363">
        <f t="shared" ca="1" si="19"/>
        <v>0</v>
      </c>
      <c r="S34" s="363">
        <f t="shared" ca="1" si="19"/>
        <v>0</v>
      </c>
      <c r="T34" s="364">
        <f t="shared" ca="1" si="10"/>
        <v>0</v>
      </c>
      <c r="U34" s="296" t="str">
        <f t="shared" si="20"/>
        <v>Surname_3</v>
      </c>
      <c r="V34" s="296" t="s">
        <v>325</v>
      </c>
      <c r="W34" s="296" t="s">
        <v>470</v>
      </c>
      <c r="X34" s="352" t="s">
        <v>471</v>
      </c>
      <c r="Y34" s="352" t="s">
        <v>472</v>
      </c>
      <c r="Z34" s="296" t="s">
        <v>473</v>
      </c>
      <c r="AA34" s="296" t="s">
        <v>474</v>
      </c>
      <c r="AB34" s="296" t="s">
        <v>475</v>
      </c>
      <c r="AC34" s="296" t="s">
        <v>476</v>
      </c>
      <c r="AD34" s="296" t="s">
        <v>477</v>
      </c>
      <c r="AE34" s="296" t="s">
        <v>478</v>
      </c>
      <c r="AF34" s="296" t="s">
        <v>479</v>
      </c>
      <c r="AG34" s="296" t="s">
        <v>480</v>
      </c>
      <c r="AH34" s="296" t="s">
        <v>481</v>
      </c>
      <c r="AI34" s="296" t="s">
        <v>482</v>
      </c>
      <c r="AJ34" s="296" t="s">
        <v>483</v>
      </c>
      <c r="AK34" s="296" t="s">
        <v>484</v>
      </c>
      <c r="AL34" s="296" t="s">
        <v>485</v>
      </c>
      <c r="AM34" s="296" t="s">
        <v>486</v>
      </c>
      <c r="AN34" s="296" t="s">
        <v>487</v>
      </c>
    </row>
    <row r="35" spans="1:40" s="378" customFormat="1" outlineLevel="1">
      <c r="A35" s="373"/>
      <c r="B35" s="374" t="s">
        <v>488</v>
      </c>
      <c r="C35" s="375">
        <f t="shared" ref="C35:T35" ca="1" si="21">SUM(C26:C34)</f>
        <v>0</v>
      </c>
      <c r="D35" s="376">
        <f t="shared" ca="1" si="21"/>
        <v>0</v>
      </c>
      <c r="E35" s="377">
        <f t="shared" ref="E35:S35" ca="1" si="22">SUM(E26:E34)</f>
        <v>0</v>
      </c>
      <c r="F35" s="377">
        <f t="shared" ca="1" si="22"/>
        <v>0</v>
      </c>
      <c r="G35" s="377">
        <f t="shared" ca="1" si="22"/>
        <v>0</v>
      </c>
      <c r="H35" s="377">
        <f t="shared" ca="1" si="22"/>
        <v>0</v>
      </c>
      <c r="I35" s="377">
        <f t="shared" ca="1" si="22"/>
        <v>0</v>
      </c>
      <c r="J35" s="377">
        <f t="shared" ca="1" si="22"/>
        <v>0</v>
      </c>
      <c r="K35" s="377">
        <f t="shared" ca="1" si="22"/>
        <v>0</v>
      </c>
      <c r="L35" s="377">
        <f t="shared" ca="1" si="22"/>
        <v>0</v>
      </c>
      <c r="M35" s="377">
        <f t="shared" ca="1" si="22"/>
        <v>0</v>
      </c>
      <c r="N35" s="377">
        <f t="shared" ca="1" si="22"/>
        <v>0</v>
      </c>
      <c r="O35" s="377">
        <f t="shared" ca="1" si="22"/>
        <v>0</v>
      </c>
      <c r="P35" s="377">
        <f t="shared" ca="1" si="22"/>
        <v>0</v>
      </c>
      <c r="Q35" s="377">
        <f t="shared" ca="1" si="22"/>
        <v>0</v>
      </c>
      <c r="R35" s="377">
        <f t="shared" ca="1" si="22"/>
        <v>0</v>
      </c>
      <c r="S35" s="377">
        <f t="shared" ca="1" si="22"/>
        <v>0</v>
      </c>
      <c r="T35" s="377">
        <f t="shared" ca="1" si="21"/>
        <v>0</v>
      </c>
      <c r="X35" s="379"/>
      <c r="Y35" s="379"/>
    </row>
    <row r="36" spans="1:40">
      <c r="A36" s="380" t="s">
        <v>491</v>
      </c>
      <c r="B36" s="381"/>
      <c r="C36" s="382"/>
      <c r="D36" s="381"/>
      <c r="E36" s="381"/>
      <c r="F36" s="381"/>
      <c r="G36" s="381"/>
      <c r="H36" s="381"/>
      <c r="I36" s="381"/>
      <c r="J36" s="381"/>
      <c r="K36" s="381"/>
      <c r="L36" s="381"/>
      <c r="M36" s="381"/>
      <c r="N36" s="381"/>
      <c r="O36" s="381"/>
      <c r="P36" s="381"/>
      <c r="Q36" s="381"/>
      <c r="R36" s="381"/>
      <c r="S36" s="381"/>
      <c r="T36" s="359"/>
    </row>
    <row r="37" spans="1:40" outlineLevel="1">
      <c r="A37" s="360">
        <f ca="1">INDIRECT($U37&amp;"!"&amp;V37)</f>
        <v>0</v>
      </c>
      <c r="B37" s="361" t="s">
        <v>275</v>
      </c>
      <c r="C37" s="596">
        <f ca="1">INDIRECT($U37&amp;"!"&amp;W37)</f>
        <v>0</v>
      </c>
      <c r="D37" s="362">
        <f t="shared" ref="D37:D45" ca="1" si="23">INDIRECT($U37&amp;"!"&amp;X37)</f>
        <v>0</v>
      </c>
      <c r="E37" s="363">
        <f t="shared" ref="E37:S45" ca="1" si="24">INDIRECT($U37&amp;"!"&amp;Z37)</f>
        <v>0</v>
      </c>
      <c r="F37" s="363">
        <f t="shared" ca="1" si="24"/>
        <v>0</v>
      </c>
      <c r="G37" s="363">
        <f t="shared" ca="1" si="24"/>
        <v>0</v>
      </c>
      <c r="H37" s="363">
        <f t="shared" ca="1" si="24"/>
        <v>0</v>
      </c>
      <c r="I37" s="363">
        <f t="shared" ca="1" si="24"/>
        <v>0</v>
      </c>
      <c r="J37" s="363">
        <f t="shared" ca="1" si="24"/>
        <v>0</v>
      </c>
      <c r="K37" s="363">
        <f t="shared" ca="1" si="24"/>
        <v>0</v>
      </c>
      <c r="L37" s="363">
        <f t="shared" ca="1" si="24"/>
        <v>0</v>
      </c>
      <c r="M37" s="363">
        <f t="shared" ca="1" si="24"/>
        <v>0</v>
      </c>
      <c r="N37" s="363">
        <f t="shared" ca="1" si="24"/>
        <v>0</v>
      </c>
      <c r="O37" s="363">
        <f t="shared" ca="1" si="24"/>
        <v>0</v>
      </c>
      <c r="P37" s="363">
        <f t="shared" ca="1" si="24"/>
        <v>0</v>
      </c>
      <c r="Q37" s="363">
        <f t="shared" ca="1" si="24"/>
        <v>0</v>
      </c>
      <c r="R37" s="363">
        <f t="shared" ca="1" si="24"/>
        <v>0</v>
      </c>
      <c r="S37" s="363">
        <f t="shared" ca="1" si="24"/>
        <v>0</v>
      </c>
      <c r="T37" s="364">
        <f t="shared" ca="1" si="10"/>
        <v>0</v>
      </c>
      <c r="U37" s="296" t="str">
        <f>A36</f>
        <v>Surname_4</v>
      </c>
      <c r="V37" s="296" t="s">
        <v>325</v>
      </c>
      <c r="W37" s="296" t="s">
        <v>326</v>
      </c>
      <c r="X37" s="352" t="s">
        <v>327</v>
      </c>
      <c r="Y37" s="352" t="s">
        <v>328</v>
      </c>
      <c r="Z37" s="296" t="s">
        <v>329</v>
      </c>
      <c r="AA37" s="296" t="s">
        <v>330</v>
      </c>
      <c r="AB37" s="296" t="s">
        <v>331</v>
      </c>
      <c r="AC37" s="296" t="s">
        <v>332</v>
      </c>
      <c r="AD37" s="296" t="s">
        <v>333</v>
      </c>
      <c r="AE37" s="296" t="s">
        <v>334</v>
      </c>
      <c r="AF37" s="296" t="s">
        <v>335</v>
      </c>
      <c r="AG37" s="296" t="s">
        <v>336</v>
      </c>
      <c r="AH37" s="296" t="s">
        <v>337</v>
      </c>
      <c r="AI37" s="296" t="s">
        <v>338</v>
      </c>
      <c r="AJ37" s="296" t="s">
        <v>339</v>
      </c>
      <c r="AK37" s="296" t="s">
        <v>340</v>
      </c>
      <c r="AL37" s="296" t="s">
        <v>341</v>
      </c>
      <c r="AM37" s="296" t="s">
        <v>342</v>
      </c>
      <c r="AN37" s="296" t="s">
        <v>343</v>
      </c>
    </row>
    <row r="38" spans="1:40" outlineLevel="1">
      <c r="A38" s="383">
        <f t="shared" ref="A38:A44" ca="1" si="25">A37</f>
        <v>0</v>
      </c>
      <c r="B38" s="365" t="s">
        <v>344</v>
      </c>
      <c r="C38" s="597"/>
      <c r="D38" s="362">
        <f t="shared" ca="1" si="23"/>
        <v>0</v>
      </c>
      <c r="E38" s="363">
        <f t="shared" ca="1" si="24"/>
        <v>0</v>
      </c>
      <c r="F38" s="363">
        <f t="shared" ref="F38:S45" ca="1" si="26">INDIRECT($U38&amp;"!"&amp;Z38)</f>
        <v>0</v>
      </c>
      <c r="G38" s="363">
        <f t="shared" ca="1" si="26"/>
        <v>0</v>
      </c>
      <c r="H38" s="363">
        <f t="shared" ca="1" si="26"/>
        <v>0</v>
      </c>
      <c r="I38" s="363">
        <f t="shared" ca="1" si="26"/>
        <v>0</v>
      </c>
      <c r="J38" s="363">
        <f t="shared" ca="1" si="26"/>
        <v>0</v>
      </c>
      <c r="K38" s="363">
        <f t="shared" ca="1" si="26"/>
        <v>0</v>
      </c>
      <c r="L38" s="363">
        <f t="shared" ca="1" si="26"/>
        <v>0</v>
      </c>
      <c r="M38" s="363">
        <f t="shared" ca="1" si="26"/>
        <v>0</v>
      </c>
      <c r="N38" s="363">
        <f t="shared" ca="1" si="26"/>
        <v>0</v>
      </c>
      <c r="O38" s="363">
        <f t="shared" ca="1" si="26"/>
        <v>0</v>
      </c>
      <c r="P38" s="363">
        <f t="shared" ca="1" si="26"/>
        <v>0</v>
      </c>
      <c r="Q38" s="363">
        <f t="shared" ca="1" si="26"/>
        <v>0</v>
      </c>
      <c r="R38" s="363">
        <f t="shared" ca="1" si="26"/>
        <v>0</v>
      </c>
      <c r="S38" s="363">
        <f t="shared" ca="1" si="26"/>
        <v>0</v>
      </c>
      <c r="T38" s="364">
        <f t="shared" ca="1" si="10"/>
        <v>0</v>
      </c>
      <c r="U38" s="296" t="str">
        <f t="shared" ref="U38:U45" si="27">U37</f>
        <v>Surname_4</v>
      </c>
      <c r="V38" s="296" t="s">
        <v>325</v>
      </c>
      <c r="X38" s="352" t="s">
        <v>345</v>
      </c>
      <c r="Y38" s="352" t="s">
        <v>346</v>
      </c>
      <c r="Z38" s="296" t="s">
        <v>347</v>
      </c>
      <c r="AA38" s="296" t="s">
        <v>348</v>
      </c>
      <c r="AB38" s="296" t="s">
        <v>349</v>
      </c>
      <c r="AC38" s="296" t="s">
        <v>350</v>
      </c>
      <c r="AD38" s="296" t="s">
        <v>351</v>
      </c>
      <c r="AE38" s="296" t="s">
        <v>352</v>
      </c>
      <c r="AF38" s="296" t="s">
        <v>353</v>
      </c>
      <c r="AG38" s="296" t="s">
        <v>354</v>
      </c>
      <c r="AH38" s="296" t="s">
        <v>355</v>
      </c>
      <c r="AI38" s="296" t="s">
        <v>356</v>
      </c>
      <c r="AJ38" s="296" t="s">
        <v>357</v>
      </c>
      <c r="AK38" s="296" t="s">
        <v>358</v>
      </c>
      <c r="AL38" s="296" t="s">
        <v>359</v>
      </c>
      <c r="AM38" s="296" t="s">
        <v>360</v>
      </c>
      <c r="AN38" s="296" t="s">
        <v>361</v>
      </c>
    </row>
    <row r="39" spans="1:40" outlineLevel="1">
      <c r="A39" s="383">
        <f t="shared" ca="1" si="25"/>
        <v>0</v>
      </c>
      <c r="B39" s="366" t="s">
        <v>276</v>
      </c>
      <c r="C39" s="596">
        <f ca="1">INDIRECT($U39&amp;"!"&amp;W39)</f>
        <v>0</v>
      </c>
      <c r="D39" s="362">
        <f t="shared" ca="1" si="23"/>
        <v>0</v>
      </c>
      <c r="E39" s="363">
        <f t="shared" ca="1" si="24"/>
        <v>0</v>
      </c>
      <c r="F39" s="363">
        <f t="shared" ca="1" si="26"/>
        <v>0</v>
      </c>
      <c r="G39" s="363">
        <f t="shared" ca="1" si="26"/>
        <v>0</v>
      </c>
      <c r="H39" s="363">
        <f t="shared" ca="1" si="26"/>
        <v>0</v>
      </c>
      <c r="I39" s="363">
        <f t="shared" ca="1" si="26"/>
        <v>0</v>
      </c>
      <c r="J39" s="363">
        <f t="shared" ca="1" si="26"/>
        <v>0</v>
      </c>
      <c r="K39" s="363">
        <f t="shared" ca="1" si="26"/>
        <v>0</v>
      </c>
      <c r="L39" s="363">
        <f t="shared" ca="1" si="26"/>
        <v>0</v>
      </c>
      <c r="M39" s="363">
        <f t="shared" ca="1" si="26"/>
        <v>0</v>
      </c>
      <c r="N39" s="363">
        <f t="shared" ca="1" si="26"/>
        <v>0</v>
      </c>
      <c r="O39" s="363">
        <f t="shared" ca="1" si="26"/>
        <v>0</v>
      </c>
      <c r="P39" s="363">
        <f t="shared" ca="1" si="26"/>
        <v>0</v>
      </c>
      <c r="Q39" s="363">
        <f t="shared" ca="1" si="26"/>
        <v>0</v>
      </c>
      <c r="R39" s="363">
        <f t="shared" ca="1" si="26"/>
        <v>0</v>
      </c>
      <c r="S39" s="363">
        <f t="shared" ca="1" si="26"/>
        <v>0</v>
      </c>
      <c r="T39" s="364">
        <f t="shared" ca="1" si="10"/>
        <v>0</v>
      </c>
      <c r="U39" s="296" t="str">
        <f t="shared" si="27"/>
        <v>Surname_4</v>
      </c>
      <c r="V39" s="296" t="s">
        <v>325</v>
      </c>
      <c r="W39" s="296" t="s">
        <v>362</v>
      </c>
      <c r="X39" s="352" t="s">
        <v>363</v>
      </c>
      <c r="Y39" s="352" t="s">
        <v>364</v>
      </c>
      <c r="Z39" s="296" t="s">
        <v>365</v>
      </c>
      <c r="AA39" s="296" t="s">
        <v>366</v>
      </c>
      <c r="AB39" s="296" t="s">
        <v>367</v>
      </c>
      <c r="AC39" s="296" t="s">
        <v>368</v>
      </c>
      <c r="AD39" s="296" t="s">
        <v>369</v>
      </c>
      <c r="AE39" s="296" t="s">
        <v>370</v>
      </c>
      <c r="AF39" s="296" t="s">
        <v>371</v>
      </c>
      <c r="AG39" s="296" t="s">
        <v>372</v>
      </c>
      <c r="AH39" s="296" t="s">
        <v>373</v>
      </c>
      <c r="AI39" s="296" t="s">
        <v>374</v>
      </c>
      <c r="AJ39" s="296" t="s">
        <v>375</v>
      </c>
      <c r="AK39" s="296" t="s">
        <v>376</v>
      </c>
      <c r="AL39" s="296" t="s">
        <v>377</v>
      </c>
      <c r="AM39" s="296" t="s">
        <v>378</v>
      </c>
      <c r="AN39" s="296" t="s">
        <v>379</v>
      </c>
    </row>
    <row r="40" spans="1:40" outlineLevel="1">
      <c r="A40" s="383">
        <f t="shared" ca="1" si="25"/>
        <v>0</v>
      </c>
      <c r="B40" s="367" t="s">
        <v>380</v>
      </c>
      <c r="C40" s="597"/>
      <c r="D40" s="362">
        <f t="shared" ca="1" si="23"/>
        <v>0</v>
      </c>
      <c r="E40" s="363">
        <f t="shared" ca="1" si="24"/>
        <v>0</v>
      </c>
      <c r="F40" s="363">
        <f t="shared" ca="1" si="26"/>
        <v>0</v>
      </c>
      <c r="G40" s="363">
        <f t="shared" ca="1" si="26"/>
        <v>0</v>
      </c>
      <c r="H40" s="363">
        <f t="shared" ca="1" si="26"/>
        <v>0</v>
      </c>
      <c r="I40" s="363">
        <f t="shared" ca="1" si="26"/>
        <v>0</v>
      </c>
      <c r="J40" s="363">
        <f t="shared" ca="1" si="26"/>
        <v>0</v>
      </c>
      <c r="K40" s="363">
        <f t="shared" ca="1" si="26"/>
        <v>0</v>
      </c>
      <c r="L40" s="363">
        <f t="shared" ca="1" si="26"/>
        <v>0</v>
      </c>
      <c r="M40" s="363">
        <f t="shared" ca="1" si="26"/>
        <v>0</v>
      </c>
      <c r="N40" s="363">
        <f t="shared" ca="1" si="26"/>
        <v>0</v>
      </c>
      <c r="O40" s="363">
        <f t="shared" ca="1" si="26"/>
        <v>0</v>
      </c>
      <c r="P40" s="363">
        <f t="shared" ca="1" si="26"/>
        <v>0</v>
      </c>
      <c r="Q40" s="363">
        <f t="shared" ca="1" si="26"/>
        <v>0</v>
      </c>
      <c r="R40" s="363">
        <f t="shared" ca="1" si="26"/>
        <v>0</v>
      </c>
      <c r="S40" s="363">
        <f t="shared" ca="1" si="26"/>
        <v>0</v>
      </c>
      <c r="T40" s="364">
        <f t="shared" ca="1" si="10"/>
        <v>0</v>
      </c>
      <c r="U40" s="296" t="str">
        <f t="shared" si="27"/>
        <v>Surname_4</v>
      </c>
      <c r="V40" s="296" t="s">
        <v>325</v>
      </c>
      <c r="X40" s="352" t="s">
        <v>381</v>
      </c>
      <c r="Y40" s="352" t="s">
        <v>382</v>
      </c>
      <c r="Z40" s="296" t="s">
        <v>383</v>
      </c>
      <c r="AA40" s="296" t="s">
        <v>384</v>
      </c>
      <c r="AB40" s="296" t="s">
        <v>385</v>
      </c>
      <c r="AC40" s="296" t="s">
        <v>386</v>
      </c>
      <c r="AD40" s="296" t="s">
        <v>387</v>
      </c>
      <c r="AE40" s="296" t="s">
        <v>388</v>
      </c>
      <c r="AF40" s="296" t="s">
        <v>389</v>
      </c>
      <c r="AG40" s="296" t="s">
        <v>390</v>
      </c>
      <c r="AH40" s="296" t="s">
        <v>391</v>
      </c>
      <c r="AI40" s="296" t="s">
        <v>392</v>
      </c>
      <c r="AJ40" s="296" t="s">
        <v>393</v>
      </c>
      <c r="AK40" s="296" t="s">
        <v>394</v>
      </c>
      <c r="AL40" s="296" t="s">
        <v>395</v>
      </c>
      <c r="AM40" s="296" t="s">
        <v>396</v>
      </c>
      <c r="AN40" s="296" t="s">
        <v>397</v>
      </c>
    </row>
    <row r="41" spans="1:40" outlineLevel="1">
      <c r="A41" s="383">
        <f t="shared" ca="1" si="25"/>
        <v>0</v>
      </c>
      <c r="B41" s="368" t="s">
        <v>277</v>
      </c>
      <c r="C41" s="596">
        <f ca="1">INDIRECT($U41&amp;"!"&amp;W41)</f>
        <v>0</v>
      </c>
      <c r="D41" s="362">
        <f t="shared" ca="1" si="23"/>
        <v>0</v>
      </c>
      <c r="E41" s="363">
        <f t="shared" ca="1" si="24"/>
        <v>0</v>
      </c>
      <c r="F41" s="363">
        <f t="shared" ca="1" si="26"/>
        <v>0</v>
      </c>
      <c r="G41" s="363">
        <f t="shared" ca="1" si="26"/>
        <v>0</v>
      </c>
      <c r="H41" s="363">
        <f t="shared" ca="1" si="26"/>
        <v>0</v>
      </c>
      <c r="I41" s="363">
        <f t="shared" ca="1" si="26"/>
        <v>0</v>
      </c>
      <c r="J41" s="363">
        <f t="shared" ca="1" si="26"/>
        <v>0</v>
      </c>
      <c r="K41" s="363">
        <f t="shared" ca="1" si="26"/>
        <v>0</v>
      </c>
      <c r="L41" s="363">
        <f t="shared" ca="1" si="26"/>
        <v>0</v>
      </c>
      <c r="M41" s="363">
        <f t="shared" ca="1" si="26"/>
        <v>0</v>
      </c>
      <c r="N41" s="363">
        <f t="shared" ca="1" si="26"/>
        <v>0</v>
      </c>
      <c r="O41" s="363">
        <f t="shared" ca="1" si="26"/>
        <v>0</v>
      </c>
      <c r="P41" s="363">
        <f t="shared" ca="1" si="26"/>
        <v>0</v>
      </c>
      <c r="Q41" s="363">
        <f t="shared" ca="1" si="26"/>
        <v>0</v>
      </c>
      <c r="R41" s="363">
        <f t="shared" ca="1" si="26"/>
        <v>0</v>
      </c>
      <c r="S41" s="363">
        <f t="shared" ca="1" si="26"/>
        <v>0</v>
      </c>
      <c r="T41" s="364">
        <f t="shared" ca="1" si="10"/>
        <v>0</v>
      </c>
      <c r="U41" s="296" t="str">
        <f t="shared" si="27"/>
        <v>Surname_4</v>
      </c>
      <c r="V41" s="296" t="s">
        <v>325</v>
      </c>
      <c r="W41" s="296" t="s">
        <v>398</v>
      </c>
      <c r="X41" s="352" t="s">
        <v>399</v>
      </c>
      <c r="Y41" s="352" t="s">
        <v>400</v>
      </c>
      <c r="Z41" s="296" t="s">
        <v>401</v>
      </c>
      <c r="AA41" s="296" t="s">
        <v>402</v>
      </c>
      <c r="AB41" s="296" t="s">
        <v>403</v>
      </c>
      <c r="AC41" s="296" t="s">
        <v>404</v>
      </c>
      <c r="AD41" s="296" t="s">
        <v>405</v>
      </c>
      <c r="AE41" s="296" t="s">
        <v>406</v>
      </c>
      <c r="AF41" s="296" t="s">
        <v>407</v>
      </c>
      <c r="AG41" s="296" t="s">
        <v>408</v>
      </c>
      <c r="AH41" s="296" t="s">
        <v>409</v>
      </c>
      <c r="AI41" s="296" t="s">
        <v>410</v>
      </c>
      <c r="AJ41" s="296" t="s">
        <v>411</v>
      </c>
      <c r="AK41" s="296" t="s">
        <v>412</v>
      </c>
      <c r="AL41" s="296" t="s">
        <v>413</v>
      </c>
      <c r="AM41" s="296" t="s">
        <v>414</v>
      </c>
      <c r="AN41" s="296" t="s">
        <v>415</v>
      </c>
    </row>
    <row r="42" spans="1:40" outlineLevel="1">
      <c r="A42" s="383">
        <f t="shared" ca="1" si="25"/>
        <v>0</v>
      </c>
      <c r="B42" s="369" t="s">
        <v>416</v>
      </c>
      <c r="C42" s="597"/>
      <c r="D42" s="362">
        <f t="shared" ca="1" si="23"/>
        <v>0</v>
      </c>
      <c r="E42" s="363">
        <f t="shared" ca="1" si="24"/>
        <v>0</v>
      </c>
      <c r="F42" s="363">
        <f t="shared" ca="1" si="26"/>
        <v>0</v>
      </c>
      <c r="G42" s="363">
        <f t="shared" ca="1" si="26"/>
        <v>0</v>
      </c>
      <c r="H42" s="363">
        <f t="shared" ca="1" si="26"/>
        <v>0</v>
      </c>
      <c r="I42" s="363">
        <f t="shared" ca="1" si="26"/>
        <v>0</v>
      </c>
      <c r="J42" s="363">
        <f t="shared" ca="1" si="26"/>
        <v>0</v>
      </c>
      <c r="K42" s="363">
        <f t="shared" ca="1" si="26"/>
        <v>0</v>
      </c>
      <c r="L42" s="363">
        <f t="shared" ca="1" si="26"/>
        <v>0</v>
      </c>
      <c r="M42" s="363">
        <f t="shared" ca="1" si="26"/>
        <v>0</v>
      </c>
      <c r="N42" s="363">
        <f t="shared" ca="1" si="26"/>
        <v>0</v>
      </c>
      <c r="O42" s="363">
        <f t="shared" ca="1" si="26"/>
        <v>0</v>
      </c>
      <c r="P42" s="363">
        <f t="shared" ca="1" si="26"/>
        <v>0</v>
      </c>
      <c r="Q42" s="363">
        <f t="shared" ca="1" si="26"/>
        <v>0</v>
      </c>
      <c r="R42" s="363">
        <f t="shared" ca="1" si="26"/>
        <v>0</v>
      </c>
      <c r="S42" s="363">
        <f t="shared" ca="1" si="26"/>
        <v>0</v>
      </c>
      <c r="T42" s="364">
        <f t="shared" ca="1" si="10"/>
        <v>0</v>
      </c>
      <c r="U42" s="296" t="str">
        <f t="shared" si="27"/>
        <v>Surname_4</v>
      </c>
      <c r="V42" s="296" t="s">
        <v>325</v>
      </c>
      <c r="X42" s="352" t="s">
        <v>417</v>
      </c>
      <c r="Y42" s="352" t="s">
        <v>418</v>
      </c>
      <c r="Z42" s="296" t="s">
        <v>419</v>
      </c>
      <c r="AA42" s="296" t="s">
        <v>420</v>
      </c>
      <c r="AB42" s="296" t="s">
        <v>421</v>
      </c>
      <c r="AC42" s="296" t="s">
        <v>422</v>
      </c>
      <c r="AD42" s="296" t="s">
        <v>423</v>
      </c>
      <c r="AE42" s="296" t="s">
        <v>424</v>
      </c>
      <c r="AF42" s="296" t="s">
        <v>425</v>
      </c>
      <c r="AG42" s="296" t="s">
        <v>426</v>
      </c>
      <c r="AH42" s="296" t="s">
        <v>427</v>
      </c>
      <c r="AI42" s="296" t="s">
        <v>428</v>
      </c>
      <c r="AJ42" s="296" t="s">
        <v>429</v>
      </c>
      <c r="AK42" s="296" t="s">
        <v>430</v>
      </c>
      <c r="AL42" s="296" t="s">
        <v>431</v>
      </c>
      <c r="AM42" s="296" t="s">
        <v>432</v>
      </c>
      <c r="AN42" s="296" t="s">
        <v>433</v>
      </c>
    </row>
    <row r="43" spans="1:40" outlineLevel="1">
      <c r="A43" s="383">
        <f t="shared" ca="1" si="25"/>
        <v>0</v>
      </c>
      <c r="B43" s="370" t="s">
        <v>278</v>
      </c>
      <c r="C43" s="596">
        <f ca="1">INDIRECT($U43&amp;"!"&amp;W43)</f>
        <v>0</v>
      </c>
      <c r="D43" s="362">
        <f t="shared" ca="1" si="23"/>
        <v>0</v>
      </c>
      <c r="E43" s="363">
        <f t="shared" ca="1" si="24"/>
        <v>0</v>
      </c>
      <c r="F43" s="363">
        <f t="shared" ca="1" si="26"/>
        <v>0</v>
      </c>
      <c r="G43" s="363">
        <f t="shared" ca="1" si="26"/>
        <v>0</v>
      </c>
      <c r="H43" s="363">
        <f t="shared" ca="1" si="26"/>
        <v>0</v>
      </c>
      <c r="I43" s="363">
        <f t="shared" ca="1" si="26"/>
        <v>0</v>
      </c>
      <c r="J43" s="363">
        <f t="shared" ca="1" si="26"/>
        <v>0</v>
      </c>
      <c r="K43" s="363">
        <f t="shared" ca="1" si="26"/>
        <v>0</v>
      </c>
      <c r="L43" s="363">
        <f t="shared" ca="1" si="26"/>
        <v>0</v>
      </c>
      <c r="M43" s="363">
        <f t="shared" ca="1" si="26"/>
        <v>0</v>
      </c>
      <c r="N43" s="363">
        <f t="shared" ca="1" si="26"/>
        <v>0</v>
      </c>
      <c r="O43" s="363">
        <f t="shared" ca="1" si="26"/>
        <v>0</v>
      </c>
      <c r="P43" s="363">
        <f t="shared" ca="1" si="26"/>
        <v>0</v>
      </c>
      <c r="Q43" s="363">
        <f t="shared" ca="1" si="26"/>
        <v>0</v>
      </c>
      <c r="R43" s="363">
        <f t="shared" ca="1" si="26"/>
        <v>0</v>
      </c>
      <c r="S43" s="363">
        <f t="shared" ca="1" si="26"/>
        <v>0</v>
      </c>
      <c r="T43" s="364">
        <f t="shared" ca="1" si="10"/>
        <v>0</v>
      </c>
      <c r="U43" s="296" t="str">
        <f t="shared" si="27"/>
        <v>Surname_4</v>
      </c>
      <c r="V43" s="296" t="s">
        <v>325</v>
      </c>
      <c r="W43" s="296" t="s">
        <v>434</v>
      </c>
      <c r="X43" s="352" t="s">
        <v>435</v>
      </c>
      <c r="Y43" s="352" t="s">
        <v>436</v>
      </c>
      <c r="Z43" s="296" t="s">
        <v>437</v>
      </c>
      <c r="AA43" s="296" t="s">
        <v>438</v>
      </c>
      <c r="AB43" s="296" t="s">
        <v>439</v>
      </c>
      <c r="AC43" s="296" t="s">
        <v>440</v>
      </c>
      <c r="AD43" s="296" t="s">
        <v>441</v>
      </c>
      <c r="AE43" s="296" t="s">
        <v>442</v>
      </c>
      <c r="AF43" s="296" t="s">
        <v>443</v>
      </c>
      <c r="AG43" s="296" t="s">
        <v>444</v>
      </c>
      <c r="AH43" s="296" t="s">
        <v>445</v>
      </c>
      <c r="AI43" s="296" t="s">
        <v>446</v>
      </c>
      <c r="AJ43" s="296" t="s">
        <v>447</v>
      </c>
      <c r="AK43" s="296" t="s">
        <v>448</v>
      </c>
      <c r="AL43" s="296" t="s">
        <v>449</v>
      </c>
      <c r="AM43" s="296" t="s">
        <v>450</v>
      </c>
      <c r="AN43" s="296" t="s">
        <v>451</v>
      </c>
    </row>
    <row r="44" spans="1:40" outlineLevel="1">
      <c r="A44" s="383">
        <f t="shared" ca="1" si="25"/>
        <v>0</v>
      </c>
      <c r="B44" s="370" t="s">
        <v>452</v>
      </c>
      <c r="C44" s="597"/>
      <c r="D44" s="362">
        <f t="shared" ca="1" si="23"/>
        <v>0</v>
      </c>
      <c r="E44" s="363">
        <f t="shared" ca="1" si="24"/>
        <v>0</v>
      </c>
      <c r="F44" s="363">
        <f t="shared" ca="1" si="26"/>
        <v>0</v>
      </c>
      <c r="G44" s="363">
        <f t="shared" ca="1" si="26"/>
        <v>0</v>
      </c>
      <c r="H44" s="363">
        <f t="shared" ca="1" si="26"/>
        <v>0</v>
      </c>
      <c r="I44" s="363">
        <f t="shared" ca="1" si="26"/>
        <v>0</v>
      </c>
      <c r="J44" s="363">
        <f t="shared" ca="1" si="26"/>
        <v>0</v>
      </c>
      <c r="K44" s="363">
        <f t="shared" ca="1" si="26"/>
        <v>0</v>
      </c>
      <c r="L44" s="363">
        <f t="shared" ca="1" si="26"/>
        <v>0</v>
      </c>
      <c r="M44" s="363">
        <f t="shared" ca="1" si="26"/>
        <v>0</v>
      </c>
      <c r="N44" s="363">
        <f t="shared" ca="1" si="26"/>
        <v>0</v>
      </c>
      <c r="O44" s="363">
        <f t="shared" ca="1" si="26"/>
        <v>0</v>
      </c>
      <c r="P44" s="363">
        <f t="shared" ca="1" si="26"/>
        <v>0</v>
      </c>
      <c r="Q44" s="363">
        <f t="shared" ca="1" si="26"/>
        <v>0</v>
      </c>
      <c r="R44" s="363">
        <f t="shared" ca="1" si="26"/>
        <v>0</v>
      </c>
      <c r="S44" s="363">
        <f t="shared" ca="1" si="26"/>
        <v>0</v>
      </c>
      <c r="T44" s="364">
        <f t="shared" ca="1" si="10"/>
        <v>0</v>
      </c>
      <c r="U44" s="296" t="str">
        <f t="shared" si="27"/>
        <v>Surname_4</v>
      </c>
      <c r="V44" s="296" t="s">
        <v>325</v>
      </c>
      <c r="X44" s="352" t="s">
        <v>453</v>
      </c>
      <c r="Y44" s="352" t="s">
        <v>454</v>
      </c>
      <c r="Z44" s="296" t="s">
        <v>455</v>
      </c>
      <c r="AA44" s="296" t="s">
        <v>456</v>
      </c>
      <c r="AB44" s="296" t="s">
        <v>457</v>
      </c>
      <c r="AC44" s="296" t="s">
        <v>458</v>
      </c>
      <c r="AD44" s="296" t="s">
        <v>459</v>
      </c>
      <c r="AE44" s="296" t="s">
        <v>460</v>
      </c>
      <c r="AF44" s="296" t="s">
        <v>461</v>
      </c>
      <c r="AG44" s="296" t="s">
        <v>462</v>
      </c>
      <c r="AH44" s="296" t="s">
        <v>463</v>
      </c>
      <c r="AI44" s="296" t="s">
        <v>464</v>
      </c>
      <c r="AJ44" s="296" t="s">
        <v>465</v>
      </c>
      <c r="AK44" s="296" t="s">
        <v>466</v>
      </c>
      <c r="AL44" s="296" t="s">
        <v>467</v>
      </c>
      <c r="AM44" s="296" t="s">
        <v>468</v>
      </c>
      <c r="AN44" s="296" t="s">
        <v>469</v>
      </c>
    </row>
    <row r="45" spans="1:40" outlineLevel="1">
      <c r="A45" s="383">
        <f ca="1">A42</f>
        <v>0</v>
      </c>
      <c r="B45" s="371" t="s">
        <v>279</v>
      </c>
      <c r="C45" s="372">
        <f ca="1">INDIRECT($U45&amp;"!"&amp;W45)</f>
        <v>0</v>
      </c>
      <c r="D45" s="362">
        <f t="shared" ca="1" si="23"/>
        <v>0</v>
      </c>
      <c r="E45" s="363">
        <f t="shared" ca="1" si="24"/>
        <v>0</v>
      </c>
      <c r="F45" s="363">
        <f t="shared" ca="1" si="26"/>
        <v>0</v>
      </c>
      <c r="G45" s="363">
        <f t="shared" ca="1" si="26"/>
        <v>0</v>
      </c>
      <c r="H45" s="363">
        <f t="shared" ca="1" si="26"/>
        <v>0</v>
      </c>
      <c r="I45" s="363">
        <f t="shared" ca="1" si="26"/>
        <v>0</v>
      </c>
      <c r="J45" s="363">
        <f t="shared" ca="1" si="26"/>
        <v>0</v>
      </c>
      <c r="K45" s="363">
        <f t="shared" ca="1" si="26"/>
        <v>0</v>
      </c>
      <c r="L45" s="363">
        <f t="shared" ca="1" si="26"/>
        <v>0</v>
      </c>
      <c r="M45" s="363">
        <f t="shared" ca="1" si="26"/>
        <v>0</v>
      </c>
      <c r="N45" s="363">
        <f t="shared" ca="1" si="26"/>
        <v>0</v>
      </c>
      <c r="O45" s="363">
        <f t="shared" ca="1" si="26"/>
        <v>0</v>
      </c>
      <c r="P45" s="363">
        <f t="shared" ca="1" si="26"/>
        <v>0</v>
      </c>
      <c r="Q45" s="363">
        <f t="shared" ca="1" si="26"/>
        <v>0</v>
      </c>
      <c r="R45" s="363">
        <f t="shared" ca="1" si="26"/>
        <v>0</v>
      </c>
      <c r="S45" s="363">
        <f t="shared" ca="1" si="26"/>
        <v>0</v>
      </c>
      <c r="T45" s="364">
        <f t="shared" ca="1" si="10"/>
        <v>0</v>
      </c>
      <c r="U45" s="296" t="str">
        <f t="shared" si="27"/>
        <v>Surname_4</v>
      </c>
      <c r="V45" s="296" t="s">
        <v>325</v>
      </c>
      <c r="W45" s="296" t="s">
        <v>470</v>
      </c>
      <c r="X45" s="352" t="s">
        <v>471</v>
      </c>
      <c r="Y45" s="352" t="s">
        <v>472</v>
      </c>
      <c r="Z45" s="296" t="s">
        <v>473</v>
      </c>
      <c r="AA45" s="296" t="s">
        <v>474</v>
      </c>
      <c r="AB45" s="296" t="s">
        <v>475</v>
      </c>
      <c r="AC45" s="296" t="s">
        <v>476</v>
      </c>
      <c r="AD45" s="296" t="s">
        <v>477</v>
      </c>
      <c r="AE45" s="296" t="s">
        <v>478</v>
      </c>
      <c r="AF45" s="296" t="s">
        <v>479</v>
      </c>
      <c r="AG45" s="296" t="s">
        <v>480</v>
      </c>
      <c r="AH45" s="296" t="s">
        <v>481</v>
      </c>
      <c r="AI45" s="296" t="s">
        <v>482</v>
      </c>
      <c r="AJ45" s="296" t="s">
        <v>483</v>
      </c>
      <c r="AK45" s="296" t="s">
        <v>484</v>
      </c>
      <c r="AL45" s="296" t="s">
        <v>485</v>
      </c>
      <c r="AM45" s="296" t="s">
        <v>486</v>
      </c>
      <c r="AN45" s="296" t="s">
        <v>487</v>
      </c>
    </row>
    <row r="46" spans="1:40" s="378" customFormat="1" outlineLevel="1">
      <c r="A46" s="373"/>
      <c r="B46" s="374" t="s">
        <v>488</v>
      </c>
      <c r="C46" s="375">
        <f t="shared" ref="C46:T46" ca="1" si="28">SUM(C37:C45)</f>
        <v>0</v>
      </c>
      <c r="D46" s="376">
        <f t="shared" ca="1" si="28"/>
        <v>0</v>
      </c>
      <c r="E46" s="377">
        <f t="shared" ref="E46:S46" ca="1" si="29">SUM(E37:E45)</f>
        <v>0</v>
      </c>
      <c r="F46" s="377">
        <f t="shared" ca="1" si="29"/>
        <v>0</v>
      </c>
      <c r="G46" s="377">
        <f t="shared" ca="1" si="29"/>
        <v>0</v>
      </c>
      <c r="H46" s="377">
        <f t="shared" ca="1" si="29"/>
        <v>0</v>
      </c>
      <c r="I46" s="377">
        <f t="shared" ca="1" si="29"/>
        <v>0</v>
      </c>
      <c r="J46" s="377">
        <f t="shared" ca="1" si="29"/>
        <v>0</v>
      </c>
      <c r="K46" s="377">
        <f t="shared" ca="1" si="29"/>
        <v>0</v>
      </c>
      <c r="L46" s="377">
        <f t="shared" ca="1" si="29"/>
        <v>0</v>
      </c>
      <c r="M46" s="377">
        <f t="shared" ca="1" si="29"/>
        <v>0</v>
      </c>
      <c r="N46" s="377">
        <f t="shared" ca="1" si="29"/>
        <v>0</v>
      </c>
      <c r="O46" s="377">
        <f t="shared" ca="1" si="29"/>
        <v>0</v>
      </c>
      <c r="P46" s="377">
        <f t="shared" ca="1" si="29"/>
        <v>0</v>
      </c>
      <c r="Q46" s="377">
        <f t="shared" ca="1" si="29"/>
        <v>0</v>
      </c>
      <c r="R46" s="377">
        <f t="shared" ca="1" si="29"/>
        <v>0</v>
      </c>
      <c r="S46" s="377">
        <f t="shared" ca="1" si="29"/>
        <v>0</v>
      </c>
      <c r="T46" s="377">
        <f t="shared" ca="1" si="28"/>
        <v>0</v>
      </c>
      <c r="X46" s="379"/>
      <c r="Y46" s="379"/>
    </row>
    <row r="47" spans="1:40">
      <c r="A47" s="380" t="s">
        <v>492</v>
      </c>
      <c r="B47" s="381"/>
      <c r="C47" s="382"/>
      <c r="D47" s="381"/>
      <c r="E47" s="381"/>
      <c r="F47" s="381"/>
      <c r="G47" s="381"/>
      <c r="H47" s="381"/>
      <c r="I47" s="381"/>
      <c r="J47" s="381"/>
      <c r="K47" s="381"/>
      <c r="L47" s="381"/>
      <c r="M47" s="381"/>
      <c r="N47" s="381"/>
      <c r="O47" s="381"/>
      <c r="P47" s="381"/>
      <c r="Q47" s="381"/>
      <c r="R47" s="381"/>
      <c r="S47" s="381"/>
      <c r="T47" s="359"/>
    </row>
    <row r="48" spans="1:40" outlineLevel="1">
      <c r="A48" s="360">
        <f ca="1">INDIRECT($U48&amp;"!"&amp;V48)</f>
        <v>0</v>
      </c>
      <c r="B48" s="361" t="s">
        <v>275</v>
      </c>
      <c r="C48" s="596">
        <f ca="1">INDIRECT($U48&amp;"!"&amp;W48)</f>
        <v>0</v>
      </c>
      <c r="D48" s="362">
        <f t="shared" ref="D48:D56" ca="1" si="30">INDIRECT($U48&amp;"!"&amp;X48)</f>
        <v>0</v>
      </c>
      <c r="E48" s="363">
        <f t="shared" ref="E48:S56" ca="1" si="31">INDIRECT($U48&amp;"!"&amp;Z48)</f>
        <v>0</v>
      </c>
      <c r="F48" s="363">
        <f t="shared" ca="1" si="31"/>
        <v>0</v>
      </c>
      <c r="G48" s="363">
        <f t="shared" ca="1" si="31"/>
        <v>0</v>
      </c>
      <c r="H48" s="363">
        <f t="shared" ca="1" si="31"/>
        <v>0</v>
      </c>
      <c r="I48" s="363">
        <f t="shared" ca="1" si="31"/>
        <v>0</v>
      </c>
      <c r="J48" s="363">
        <f t="shared" ca="1" si="31"/>
        <v>0</v>
      </c>
      <c r="K48" s="363">
        <f t="shared" ca="1" si="31"/>
        <v>0</v>
      </c>
      <c r="L48" s="363">
        <f t="shared" ca="1" si="31"/>
        <v>0</v>
      </c>
      <c r="M48" s="363">
        <f t="shared" ca="1" si="31"/>
        <v>0</v>
      </c>
      <c r="N48" s="363">
        <f t="shared" ca="1" si="31"/>
        <v>0</v>
      </c>
      <c r="O48" s="363">
        <f t="shared" ca="1" si="31"/>
        <v>0</v>
      </c>
      <c r="P48" s="363">
        <f t="shared" ca="1" si="31"/>
        <v>0</v>
      </c>
      <c r="Q48" s="363">
        <f t="shared" ca="1" si="31"/>
        <v>0</v>
      </c>
      <c r="R48" s="363">
        <f t="shared" ca="1" si="31"/>
        <v>0</v>
      </c>
      <c r="S48" s="363">
        <f t="shared" ca="1" si="31"/>
        <v>0</v>
      </c>
      <c r="T48" s="364">
        <f t="shared" ca="1" si="10"/>
        <v>0</v>
      </c>
      <c r="U48" s="296" t="str">
        <f>A47</f>
        <v>Surname_5</v>
      </c>
      <c r="V48" s="296" t="s">
        <v>325</v>
      </c>
      <c r="W48" s="296" t="s">
        <v>326</v>
      </c>
      <c r="X48" s="352" t="s">
        <v>327</v>
      </c>
      <c r="Y48" s="352" t="s">
        <v>328</v>
      </c>
      <c r="Z48" s="296" t="s">
        <v>329</v>
      </c>
      <c r="AA48" s="296" t="s">
        <v>330</v>
      </c>
      <c r="AB48" s="296" t="s">
        <v>331</v>
      </c>
      <c r="AC48" s="296" t="s">
        <v>332</v>
      </c>
      <c r="AD48" s="296" t="s">
        <v>333</v>
      </c>
      <c r="AE48" s="296" t="s">
        <v>334</v>
      </c>
      <c r="AF48" s="296" t="s">
        <v>335</v>
      </c>
      <c r="AG48" s="296" t="s">
        <v>336</v>
      </c>
      <c r="AH48" s="296" t="s">
        <v>337</v>
      </c>
      <c r="AI48" s="296" t="s">
        <v>338</v>
      </c>
      <c r="AJ48" s="296" t="s">
        <v>339</v>
      </c>
      <c r="AK48" s="296" t="s">
        <v>340</v>
      </c>
      <c r="AL48" s="296" t="s">
        <v>341</v>
      </c>
      <c r="AM48" s="296" t="s">
        <v>342</v>
      </c>
      <c r="AN48" s="296" t="s">
        <v>343</v>
      </c>
    </row>
    <row r="49" spans="1:40" outlineLevel="1">
      <c r="A49" s="383">
        <f t="shared" ref="A49:A55" ca="1" si="32">A48</f>
        <v>0</v>
      </c>
      <c r="B49" s="365" t="s">
        <v>344</v>
      </c>
      <c r="C49" s="597"/>
      <c r="D49" s="362">
        <f t="shared" ca="1" si="30"/>
        <v>0</v>
      </c>
      <c r="E49" s="363">
        <f t="shared" ca="1" si="31"/>
        <v>0</v>
      </c>
      <c r="F49" s="363">
        <f t="shared" ref="F49:S56" ca="1" si="33">INDIRECT($U49&amp;"!"&amp;Z49)</f>
        <v>0</v>
      </c>
      <c r="G49" s="363">
        <f t="shared" ca="1" si="33"/>
        <v>0</v>
      </c>
      <c r="H49" s="363">
        <f t="shared" ca="1" si="33"/>
        <v>0</v>
      </c>
      <c r="I49" s="363">
        <f t="shared" ca="1" si="33"/>
        <v>0</v>
      </c>
      <c r="J49" s="363">
        <f t="shared" ca="1" si="33"/>
        <v>0</v>
      </c>
      <c r="K49" s="363">
        <f t="shared" ca="1" si="33"/>
        <v>0</v>
      </c>
      <c r="L49" s="363">
        <f t="shared" ca="1" si="33"/>
        <v>0</v>
      </c>
      <c r="M49" s="363">
        <f t="shared" ca="1" si="33"/>
        <v>0</v>
      </c>
      <c r="N49" s="363">
        <f t="shared" ca="1" si="33"/>
        <v>0</v>
      </c>
      <c r="O49" s="363">
        <f t="shared" ca="1" si="33"/>
        <v>0</v>
      </c>
      <c r="P49" s="363">
        <f t="shared" ca="1" si="33"/>
        <v>0</v>
      </c>
      <c r="Q49" s="363">
        <f t="shared" ca="1" si="33"/>
        <v>0</v>
      </c>
      <c r="R49" s="363">
        <f t="shared" ca="1" si="33"/>
        <v>0</v>
      </c>
      <c r="S49" s="363">
        <f t="shared" ca="1" si="33"/>
        <v>0</v>
      </c>
      <c r="T49" s="364">
        <f t="shared" ca="1" si="10"/>
        <v>0</v>
      </c>
      <c r="U49" s="296" t="str">
        <f t="shared" ref="U49:U56" si="34">U48</f>
        <v>Surname_5</v>
      </c>
      <c r="V49" s="296" t="s">
        <v>325</v>
      </c>
      <c r="X49" s="352" t="s">
        <v>345</v>
      </c>
      <c r="Y49" s="352" t="s">
        <v>346</v>
      </c>
      <c r="Z49" s="296" t="s">
        <v>347</v>
      </c>
      <c r="AA49" s="296" t="s">
        <v>348</v>
      </c>
      <c r="AB49" s="296" t="s">
        <v>349</v>
      </c>
      <c r="AC49" s="296" t="s">
        <v>350</v>
      </c>
      <c r="AD49" s="296" t="s">
        <v>351</v>
      </c>
      <c r="AE49" s="296" t="s">
        <v>352</v>
      </c>
      <c r="AF49" s="296" t="s">
        <v>353</v>
      </c>
      <c r="AG49" s="296" t="s">
        <v>354</v>
      </c>
      <c r="AH49" s="296" t="s">
        <v>355</v>
      </c>
      <c r="AI49" s="296" t="s">
        <v>356</v>
      </c>
      <c r="AJ49" s="296" t="s">
        <v>357</v>
      </c>
      <c r="AK49" s="296" t="s">
        <v>358</v>
      </c>
      <c r="AL49" s="296" t="s">
        <v>359</v>
      </c>
      <c r="AM49" s="296" t="s">
        <v>360</v>
      </c>
      <c r="AN49" s="296" t="s">
        <v>361</v>
      </c>
    </row>
    <row r="50" spans="1:40" outlineLevel="1">
      <c r="A50" s="383">
        <f t="shared" ca="1" si="32"/>
        <v>0</v>
      </c>
      <c r="B50" s="366" t="s">
        <v>276</v>
      </c>
      <c r="C50" s="596">
        <f ca="1">INDIRECT($U50&amp;"!"&amp;W50)</f>
        <v>0</v>
      </c>
      <c r="D50" s="362">
        <f t="shared" ca="1" si="30"/>
        <v>0</v>
      </c>
      <c r="E50" s="363">
        <f t="shared" ca="1" si="31"/>
        <v>0</v>
      </c>
      <c r="F50" s="363">
        <f t="shared" ca="1" si="33"/>
        <v>0</v>
      </c>
      <c r="G50" s="363">
        <f t="shared" ca="1" si="33"/>
        <v>0</v>
      </c>
      <c r="H50" s="363">
        <f t="shared" ca="1" si="33"/>
        <v>0</v>
      </c>
      <c r="I50" s="363">
        <f t="shared" ca="1" si="33"/>
        <v>0</v>
      </c>
      <c r="J50" s="363">
        <f t="shared" ca="1" si="33"/>
        <v>0</v>
      </c>
      <c r="K50" s="363">
        <f t="shared" ca="1" si="33"/>
        <v>0</v>
      </c>
      <c r="L50" s="363">
        <f t="shared" ca="1" si="33"/>
        <v>0</v>
      </c>
      <c r="M50" s="363">
        <f t="shared" ca="1" si="33"/>
        <v>0</v>
      </c>
      <c r="N50" s="363">
        <f t="shared" ca="1" si="33"/>
        <v>0</v>
      </c>
      <c r="O50" s="363">
        <f t="shared" ca="1" si="33"/>
        <v>0</v>
      </c>
      <c r="P50" s="363">
        <f t="shared" ca="1" si="33"/>
        <v>0</v>
      </c>
      <c r="Q50" s="363">
        <f t="shared" ca="1" si="33"/>
        <v>0</v>
      </c>
      <c r="R50" s="363">
        <f t="shared" ca="1" si="33"/>
        <v>0</v>
      </c>
      <c r="S50" s="363">
        <f t="shared" ca="1" si="33"/>
        <v>0</v>
      </c>
      <c r="T50" s="364">
        <f t="shared" ca="1" si="10"/>
        <v>0</v>
      </c>
      <c r="U50" s="296" t="str">
        <f t="shared" si="34"/>
        <v>Surname_5</v>
      </c>
      <c r="V50" s="296" t="s">
        <v>325</v>
      </c>
      <c r="W50" s="296" t="s">
        <v>362</v>
      </c>
      <c r="X50" s="352" t="s">
        <v>363</v>
      </c>
      <c r="Y50" s="352" t="s">
        <v>364</v>
      </c>
      <c r="Z50" s="296" t="s">
        <v>365</v>
      </c>
      <c r="AA50" s="296" t="s">
        <v>366</v>
      </c>
      <c r="AB50" s="296" t="s">
        <v>367</v>
      </c>
      <c r="AC50" s="296" t="s">
        <v>368</v>
      </c>
      <c r="AD50" s="296" t="s">
        <v>369</v>
      </c>
      <c r="AE50" s="296" t="s">
        <v>370</v>
      </c>
      <c r="AF50" s="296" t="s">
        <v>371</v>
      </c>
      <c r="AG50" s="296" t="s">
        <v>372</v>
      </c>
      <c r="AH50" s="296" t="s">
        <v>373</v>
      </c>
      <c r="AI50" s="296" t="s">
        <v>374</v>
      </c>
      <c r="AJ50" s="296" t="s">
        <v>375</v>
      </c>
      <c r="AK50" s="296" t="s">
        <v>376</v>
      </c>
      <c r="AL50" s="296" t="s">
        <v>377</v>
      </c>
      <c r="AM50" s="296" t="s">
        <v>378</v>
      </c>
      <c r="AN50" s="296" t="s">
        <v>379</v>
      </c>
    </row>
    <row r="51" spans="1:40" outlineLevel="1">
      <c r="A51" s="383">
        <f t="shared" ca="1" si="32"/>
        <v>0</v>
      </c>
      <c r="B51" s="367" t="s">
        <v>380</v>
      </c>
      <c r="C51" s="597"/>
      <c r="D51" s="362">
        <f t="shared" ca="1" si="30"/>
        <v>0</v>
      </c>
      <c r="E51" s="363">
        <f t="shared" ca="1" si="31"/>
        <v>0</v>
      </c>
      <c r="F51" s="363">
        <f t="shared" ca="1" si="33"/>
        <v>0</v>
      </c>
      <c r="G51" s="363">
        <f t="shared" ca="1" si="33"/>
        <v>0</v>
      </c>
      <c r="H51" s="363">
        <f t="shared" ca="1" si="33"/>
        <v>0</v>
      </c>
      <c r="I51" s="363">
        <f t="shared" ca="1" si="33"/>
        <v>0</v>
      </c>
      <c r="J51" s="363">
        <f t="shared" ca="1" si="33"/>
        <v>0</v>
      </c>
      <c r="K51" s="363">
        <f t="shared" ca="1" si="33"/>
        <v>0</v>
      </c>
      <c r="L51" s="363">
        <f t="shared" ca="1" si="33"/>
        <v>0</v>
      </c>
      <c r="M51" s="363">
        <f t="shared" ca="1" si="33"/>
        <v>0</v>
      </c>
      <c r="N51" s="363">
        <f t="shared" ca="1" si="33"/>
        <v>0</v>
      </c>
      <c r="O51" s="363">
        <f t="shared" ca="1" si="33"/>
        <v>0</v>
      </c>
      <c r="P51" s="363">
        <f t="shared" ca="1" si="33"/>
        <v>0</v>
      </c>
      <c r="Q51" s="363">
        <f t="shared" ca="1" si="33"/>
        <v>0</v>
      </c>
      <c r="R51" s="363">
        <f t="shared" ca="1" si="33"/>
        <v>0</v>
      </c>
      <c r="S51" s="363">
        <f t="shared" ca="1" si="33"/>
        <v>0</v>
      </c>
      <c r="T51" s="364">
        <f t="shared" ca="1" si="10"/>
        <v>0</v>
      </c>
      <c r="U51" s="296" t="str">
        <f t="shared" si="34"/>
        <v>Surname_5</v>
      </c>
      <c r="V51" s="296" t="s">
        <v>325</v>
      </c>
      <c r="X51" s="352" t="s">
        <v>381</v>
      </c>
      <c r="Y51" s="352" t="s">
        <v>382</v>
      </c>
      <c r="Z51" s="296" t="s">
        <v>383</v>
      </c>
      <c r="AA51" s="296" t="s">
        <v>384</v>
      </c>
      <c r="AB51" s="296" t="s">
        <v>385</v>
      </c>
      <c r="AC51" s="296" t="s">
        <v>386</v>
      </c>
      <c r="AD51" s="296" t="s">
        <v>387</v>
      </c>
      <c r="AE51" s="296" t="s">
        <v>388</v>
      </c>
      <c r="AF51" s="296" t="s">
        <v>389</v>
      </c>
      <c r="AG51" s="296" t="s">
        <v>390</v>
      </c>
      <c r="AH51" s="296" t="s">
        <v>391</v>
      </c>
      <c r="AI51" s="296" t="s">
        <v>392</v>
      </c>
      <c r="AJ51" s="296" t="s">
        <v>393</v>
      </c>
      <c r="AK51" s="296" t="s">
        <v>394</v>
      </c>
      <c r="AL51" s="296" t="s">
        <v>395</v>
      </c>
      <c r="AM51" s="296" t="s">
        <v>396</v>
      </c>
      <c r="AN51" s="296" t="s">
        <v>397</v>
      </c>
    </row>
    <row r="52" spans="1:40" outlineLevel="1">
      <c r="A52" s="383">
        <f t="shared" ca="1" si="32"/>
        <v>0</v>
      </c>
      <c r="B52" s="368" t="s">
        <v>277</v>
      </c>
      <c r="C52" s="596">
        <f ca="1">INDIRECT($U52&amp;"!"&amp;W52)</f>
        <v>0</v>
      </c>
      <c r="D52" s="362">
        <f t="shared" ca="1" si="30"/>
        <v>0</v>
      </c>
      <c r="E52" s="363">
        <f t="shared" ca="1" si="31"/>
        <v>0</v>
      </c>
      <c r="F52" s="363">
        <f t="shared" ca="1" si="33"/>
        <v>0</v>
      </c>
      <c r="G52" s="363">
        <f t="shared" ca="1" si="33"/>
        <v>0</v>
      </c>
      <c r="H52" s="363">
        <f t="shared" ca="1" si="33"/>
        <v>0</v>
      </c>
      <c r="I52" s="363">
        <f t="shared" ca="1" si="33"/>
        <v>0</v>
      </c>
      <c r="J52" s="363">
        <f t="shared" ca="1" si="33"/>
        <v>0</v>
      </c>
      <c r="K52" s="363">
        <f t="shared" ca="1" si="33"/>
        <v>0</v>
      </c>
      <c r="L52" s="363">
        <f t="shared" ca="1" si="33"/>
        <v>0</v>
      </c>
      <c r="M52" s="363">
        <f t="shared" ca="1" si="33"/>
        <v>0</v>
      </c>
      <c r="N52" s="363">
        <f t="shared" ca="1" si="33"/>
        <v>0</v>
      </c>
      <c r="O52" s="363">
        <f t="shared" ca="1" si="33"/>
        <v>0</v>
      </c>
      <c r="P52" s="363">
        <f t="shared" ca="1" si="33"/>
        <v>0</v>
      </c>
      <c r="Q52" s="363">
        <f t="shared" ca="1" si="33"/>
        <v>0</v>
      </c>
      <c r="R52" s="363">
        <f t="shared" ca="1" si="33"/>
        <v>0</v>
      </c>
      <c r="S52" s="363">
        <f t="shared" ca="1" si="33"/>
        <v>0</v>
      </c>
      <c r="T52" s="364">
        <f t="shared" ca="1" si="10"/>
        <v>0</v>
      </c>
      <c r="U52" s="296" t="str">
        <f t="shared" si="34"/>
        <v>Surname_5</v>
      </c>
      <c r="V52" s="296" t="s">
        <v>325</v>
      </c>
      <c r="W52" s="296" t="s">
        <v>398</v>
      </c>
      <c r="X52" s="352" t="s">
        <v>399</v>
      </c>
      <c r="Y52" s="352" t="s">
        <v>400</v>
      </c>
      <c r="Z52" s="296" t="s">
        <v>401</v>
      </c>
      <c r="AA52" s="296" t="s">
        <v>402</v>
      </c>
      <c r="AB52" s="296" t="s">
        <v>403</v>
      </c>
      <c r="AC52" s="296" t="s">
        <v>404</v>
      </c>
      <c r="AD52" s="296" t="s">
        <v>405</v>
      </c>
      <c r="AE52" s="296" t="s">
        <v>406</v>
      </c>
      <c r="AF52" s="296" t="s">
        <v>407</v>
      </c>
      <c r="AG52" s="296" t="s">
        <v>408</v>
      </c>
      <c r="AH52" s="296" t="s">
        <v>409</v>
      </c>
      <c r="AI52" s="296" t="s">
        <v>410</v>
      </c>
      <c r="AJ52" s="296" t="s">
        <v>411</v>
      </c>
      <c r="AK52" s="296" t="s">
        <v>412</v>
      </c>
      <c r="AL52" s="296" t="s">
        <v>413</v>
      </c>
      <c r="AM52" s="296" t="s">
        <v>414</v>
      </c>
      <c r="AN52" s="296" t="s">
        <v>415</v>
      </c>
    </row>
    <row r="53" spans="1:40" outlineLevel="1">
      <c r="A53" s="383">
        <f t="shared" ca="1" si="32"/>
        <v>0</v>
      </c>
      <c r="B53" s="369" t="s">
        <v>416</v>
      </c>
      <c r="C53" s="597"/>
      <c r="D53" s="362">
        <f t="shared" ca="1" si="30"/>
        <v>0</v>
      </c>
      <c r="E53" s="363">
        <f t="shared" ca="1" si="31"/>
        <v>0</v>
      </c>
      <c r="F53" s="363">
        <f t="shared" ca="1" si="33"/>
        <v>0</v>
      </c>
      <c r="G53" s="363">
        <f t="shared" ca="1" si="33"/>
        <v>0</v>
      </c>
      <c r="H53" s="363">
        <f t="shared" ca="1" si="33"/>
        <v>0</v>
      </c>
      <c r="I53" s="363">
        <f t="shared" ca="1" si="33"/>
        <v>0</v>
      </c>
      <c r="J53" s="363">
        <f t="shared" ca="1" si="33"/>
        <v>0</v>
      </c>
      <c r="K53" s="363">
        <f t="shared" ca="1" si="33"/>
        <v>0</v>
      </c>
      <c r="L53" s="363">
        <f t="shared" ca="1" si="33"/>
        <v>0</v>
      </c>
      <c r="M53" s="363">
        <f t="shared" ca="1" si="33"/>
        <v>0</v>
      </c>
      <c r="N53" s="363">
        <f t="shared" ca="1" si="33"/>
        <v>0</v>
      </c>
      <c r="O53" s="363">
        <f t="shared" ca="1" si="33"/>
        <v>0</v>
      </c>
      <c r="P53" s="363">
        <f t="shared" ca="1" si="33"/>
        <v>0</v>
      </c>
      <c r="Q53" s="363">
        <f t="shared" ca="1" si="33"/>
        <v>0</v>
      </c>
      <c r="R53" s="363">
        <f t="shared" ca="1" si="33"/>
        <v>0</v>
      </c>
      <c r="S53" s="363">
        <f t="shared" ca="1" si="33"/>
        <v>0</v>
      </c>
      <c r="T53" s="364">
        <f t="shared" ca="1" si="10"/>
        <v>0</v>
      </c>
      <c r="U53" s="296" t="str">
        <f t="shared" si="34"/>
        <v>Surname_5</v>
      </c>
      <c r="V53" s="296" t="s">
        <v>325</v>
      </c>
      <c r="X53" s="352" t="s">
        <v>417</v>
      </c>
      <c r="Y53" s="352" t="s">
        <v>418</v>
      </c>
      <c r="Z53" s="296" t="s">
        <v>419</v>
      </c>
      <c r="AA53" s="296" t="s">
        <v>420</v>
      </c>
      <c r="AB53" s="296" t="s">
        <v>421</v>
      </c>
      <c r="AC53" s="296" t="s">
        <v>422</v>
      </c>
      <c r="AD53" s="296" t="s">
        <v>423</v>
      </c>
      <c r="AE53" s="296" t="s">
        <v>424</v>
      </c>
      <c r="AF53" s="296" t="s">
        <v>425</v>
      </c>
      <c r="AG53" s="296" t="s">
        <v>426</v>
      </c>
      <c r="AH53" s="296" t="s">
        <v>427</v>
      </c>
      <c r="AI53" s="296" t="s">
        <v>428</v>
      </c>
      <c r="AJ53" s="296" t="s">
        <v>429</v>
      </c>
      <c r="AK53" s="296" t="s">
        <v>430</v>
      </c>
      <c r="AL53" s="296" t="s">
        <v>431</v>
      </c>
      <c r="AM53" s="296" t="s">
        <v>432</v>
      </c>
      <c r="AN53" s="296" t="s">
        <v>433</v>
      </c>
    </row>
    <row r="54" spans="1:40" outlineLevel="1">
      <c r="A54" s="383">
        <f t="shared" ca="1" si="32"/>
        <v>0</v>
      </c>
      <c r="B54" s="370" t="s">
        <v>278</v>
      </c>
      <c r="C54" s="596">
        <f ca="1">INDIRECT($U54&amp;"!"&amp;W54)</f>
        <v>0</v>
      </c>
      <c r="D54" s="362">
        <f t="shared" ca="1" si="30"/>
        <v>0</v>
      </c>
      <c r="E54" s="363">
        <f t="shared" ca="1" si="31"/>
        <v>0</v>
      </c>
      <c r="F54" s="363">
        <f t="shared" ca="1" si="33"/>
        <v>0</v>
      </c>
      <c r="G54" s="363">
        <f t="shared" ca="1" si="33"/>
        <v>0</v>
      </c>
      <c r="H54" s="363">
        <f t="shared" ca="1" si="33"/>
        <v>0</v>
      </c>
      <c r="I54" s="363">
        <f t="shared" ca="1" si="33"/>
        <v>0</v>
      </c>
      <c r="J54" s="363">
        <f t="shared" ca="1" si="33"/>
        <v>0</v>
      </c>
      <c r="K54" s="363">
        <f t="shared" ca="1" si="33"/>
        <v>0</v>
      </c>
      <c r="L54" s="363">
        <f t="shared" ca="1" si="33"/>
        <v>0</v>
      </c>
      <c r="M54" s="363">
        <f t="shared" ca="1" si="33"/>
        <v>0</v>
      </c>
      <c r="N54" s="363">
        <f t="shared" ca="1" si="33"/>
        <v>0</v>
      </c>
      <c r="O54" s="363">
        <f t="shared" ca="1" si="33"/>
        <v>0</v>
      </c>
      <c r="P54" s="363">
        <f t="shared" ca="1" si="33"/>
        <v>0</v>
      </c>
      <c r="Q54" s="363">
        <f t="shared" ca="1" si="33"/>
        <v>0</v>
      </c>
      <c r="R54" s="363">
        <f t="shared" ca="1" si="33"/>
        <v>0</v>
      </c>
      <c r="S54" s="363">
        <f t="shared" ca="1" si="33"/>
        <v>0</v>
      </c>
      <c r="T54" s="364">
        <f t="shared" ca="1" si="10"/>
        <v>0</v>
      </c>
      <c r="U54" s="296" t="str">
        <f t="shared" si="34"/>
        <v>Surname_5</v>
      </c>
      <c r="V54" s="296" t="s">
        <v>325</v>
      </c>
      <c r="W54" s="296" t="s">
        <v>434</v>
      </c>
      <c r="X54" s="352" t="s">
        <v>435</v>
      </c>
      <c r="Y54" s="352" t="s">
        <v>436</v>
      </c>
      <c r="Z54" s="296" t="s">
        <v>437</v>
      </c>
      <c r="AA54" s="296" t="s">
        <v>438</v>
      </c>
      <c r="AB54" s="296" t="s">
        <v>439</v>
      </c>
      <c r="AC54" s="296" t="s">
        <v>440</v>
      </c>
      <c r="AD54" s="296" t="s">
        <v>441</v>
      </c>
      <c r="AE54" s="296" t="s">
        <v>442</v>
      </c>
      <c r="AF54" s="296" t="s">
        <v>443</v>
      </c>
      <c r="AG54" s="296" t="s">
        <v>444</v>
      </c>
      <c r="AH54" s="296" t="s">
        <v>445</v>
      </c>
      <c r="AI54" s="296" t="s">
        <v>446</v>
      </c>
      <c r="AJ54" s="296" t="s">
        <v>447</v>
      </c>
      <c r="AK54" s="296" t="s">
        <v>448</v>
      </c>
      <c r="AL54" s="296" t="s">
        <v>449</v>
      </c>
      <c r="AM54" s="296" t="s">
        <v>450</v>
      </c>
      <c r="AN54" s="296" t="s">
        <v>451</v>
      </c>
    </row>
    <row r="55" spans="1:40" outlineLevel="1">
      <c r="A55" s="383">
        <f t="shared" ca="1" si="32"/>
        <v>0</v>
      </c>
      <c r="B55" s="370" t="s">
        <v>452</v>
      </c>
      <c r="C55" s="597"/>
      <c r="D55" s="362">
        <f t="shared" ca="1" si="30"/>
        <v>0</v>
      </c>
      <c r="E55" s="363">
        <f t="shared" ca="1" si="31"/>
        <v>0</v>
      </c>
      <c r="F55" s="363">
        <f t="shared" ca="1" si="33"/>
        <v>0</v>
      </c>
      <c r="G55" s="363">
        <f t="shared" ca="1" si="33"/>
        <v>0</v>
      </c>
      <c r="H55" s="363">
        <f t="shared" ca="1" si="33"/>
        <v>0</v>
      </c>
      <c r="I55" s="363">
        <f t="shared" ca="1" si="33"/>
        <v>0</v>
      </c>
      <c r="J55" s="363">
        <f t="shared" ca="1" si="33"/>
        <v>0</v>
      </c>
      <c r="K55" s="363">
        <f t="shared" ca="1" si="33"/>
        <v>0</v>
      </c>
      <c r="L55" s="363">
        <f t="shared" ca="1" si="33"/>
        <v>0</v>
      </c>
      <c r="M55" s="363">
        <f t="shared" ca="1" si="33"/>
        <v>0</v>
      </c>
      <c r="N55" s="363">
        <f t="shared" ca="1" si="33"/>
        <v>0</v>
      </c>
      <c r="O55" s="363">
        <f t="shared" ca="1" si="33"/>
        <v>0</v>
      </c>
      <c r="P55" s="363">
        <f t="shared" ca="1" si="33"/>
        <v>0</v>
      </c>
      <c r="Q55" s="363">
        <f t="shared" ca="1" si="33"/>
        <v>0</v>
      </c>
      <c r="R55" s="363">
        <f t="shared" ca="1" si="33"/>
        <v>0</v>
      </c>
      <c r="S55" s="363">
        <f t="shared" ca="1" si="33"/>
        <v>0</v>
      </c>
      <c r="T55" s="364">
        <f t="shared" ca="1" si="10"/>
        <v>0</v>
      </c>
      <c r="U55" s="296" t="str">
        <f t="shared" si="34"/>
        <v>Surname_5</v>
      </c>
      <c r="V55" s="296" t="s">
        <v>325</v>
      </c>
      <c r="X55" s="352" t="s">
        <v>453</v>
      </c>
      <c r="Y55" s="352" t="s">
        <v>454</v>
      </c>
      <c r="Z55" s="296" t="s">
        <v>455</v>
      </c>
      <c r="AA55" s="296" t="s">
        <v>456</v>
      </c>
      <c r="AB55" s="296" t="s">
        <v>457</v>
      </c>
      <c r="AC55" s="296" t="s">
        <v>458</v>
      </c>
      <c r="AD55" s="296" t="s">
        <v>459</v>
      </c>
      <c r="AE55" s="296" t="s">
        <v>460</v>
      </c>
      <c r="AF55" s="296" t="s">
        <v>461</v>
      </c>
      <c r="AG55" s="296" t="s">
        <v>462</v>
      </c>
      <c r="AH55" s="296" t="s">
        <v>463</v>
      </c>
      <c r="AI55" s="296" t="s">
        <v>464</v>
      </c>
      <c r="AJ55" s="296" t="s">
        <v>465</v>
      </c>
      <c r="AK55" s="296" t="s">
        <v>466</v>
      </c>
      <c r="AL55" s="296" t="s">
        <v>467</v>
      </c>
      <c r="AM55" s="296" t="s">
        <v>468</v>
      </c>
      <c r="AN55" s="296" t="s">
        <v>469</v>
      </c>
    </row>
    <row r="56" spans="1:40" outlineLevel="1">
      <c r="A56" s="383">
        <f ca="1">A53</f>
        <v>0</v>
      </c>
      <c r="B56" s="371" t="s">
        <v>279</v>
      </c>
      <c r="C56" s="372">
        <f ca="1">INDIRECT($U56&amp;"!"&amp;W56)</f>
        <v>0</v>
      </c>
      <c r="D56" s="362">
        <f t="shared" ca="1" si="30"/>
        <v>0</v>
      </c>
      <c r="E56" s="363">
        <f t="shared" ca="1" si="31"/>
        <v>0</v>
      </c>
      <c r="F56" s="363">
        <f t="shared" ca="1" si="33"/>
        <v>0</v>
      </c>
      <c r="G56" s="363">
        <f t="shared" ca="1" si="33"/>
        <v>0</v>
      </c>
      <c r="H56" s="363">
        <f t="shared" ca="1" si="33"/>
        <v>0</v>
      </c>
      <c r="I56" s="363">
        <f t="shared" ca="1" si="33"/>
        <v>0</v>
      </c>
      <c r="J56" s="363">
        <f t="shared" ca="1" si="33"/>
        <v>0</v>
      </c>
      <c r="K56" s="363">
        <f t="shared" ca="1" si="33"/>
        <v>0</v>
      </c>
      <c r="L56" s="363">
        <f t="shared" ca="1" si="33"/>
        <v>0</v>
      </c>
      <c r="M56" s="363">
        <f t="shared" ca="1" si="33"/>
        <v>0</v>
      </c>
      <c r="N56" s="363">
        <f t="shared" ca="1" si="33"/>
        <v>0</v>
      </c>
      <c r="O56" s="363">
        <f t="shared" ca="1" si="33"/>
        <v>0</v>
      </c>
      <c r="P56" s="363">
        <f t="shared" ca="1" si="33"/>
        <v>0</v>
      </c>
      <c r="Q56" s="363">
        <f t="shared" ca="1" si="33"/>
        <v>0</v>
      </c>
      <c r="R56" s="363">
        <f t="shared" ca="1" si="33"/>
        <v>0</v>
      </c>
      <c r="S56" s="363">
        <f t="shared" ca="1" si="33"/>
        <v>0</v>
      </c>
      <c r="T56" s="364">
        <f t="shared" ca="1" si="10"/>
        <v>0</v>
      </c>
      <c r="U56" s="296" t="str">
        <f t="shared" si="34"/>
        <v>Surname_5</v>
      </c>
      <c r="V56" s="296" t="s">
        <v>325</v>
      </c>
      <c r="W56" s="296" t="s">
        <v>470</v>
      </c>
      <c r="X56" s="352" t="s">
        <v>471</v>
      </c>
      <c r="Y56" s="352" t="s">
        <v>472</v>
      </c>
      <c r="Z56" s="296" t="s">
        <v>473</v>
      </c>
      <c r="AA56" s="296" t="s">
        <v>474</v>
      </c>
      <c r="AB56" s="296" t="s">
        <v>475</v>
      </c>
      <c r="AC56" s="296" t="s">
        <v>476</v>
      </c>
      <c r="AD56" s="296" t="s">
        <v>477</v>
      </c>
      <c r="AE56" s="296" t="s">
        <v>478</v>
      </c>
      <c r="AF56" s="296" t="s">
        <v>479</v>
      </c>
      <c r="AG56" s="296" t="s">
        <v>480</v>
      </c>
      <c r="AH56" s="296" t="s">
        <v>481</v>
      </c>
      <c r="AI56" s="296" t="s">
        <v>482</v>
      </c>
      <c r="AJ56" s="296" t="s">
        <v>483</v>
      </c>
      <c r="AK56" s="296" t="s">
        <v>484</v>
      </c>
      <c r="AL56" s="296" t="s">
        <v>485</v>
      </c>
      <c r="AM56" s="296" t="s">
        <v>486</v>
      </c>
      <c r="AN56" s="296" t="s">
        <v>487</v>
      </c>
    </row>
    <row r="57" spans="1:40" s="378" customFormat="1" outlineLevel="1">
      <c r="A57" s="373"/>
      <c r="B57" s="374" t="s">
        <v>488</v>
      </c>
      <c r="C57" s="375">
        <f t="shared" ref="C57:T57" ca="1" si="35">SUM(C48:C56)</f>
        <v>0</v>
      </c>
      <c r="D57" s="376">
        <f t="shared" ca="1" si="35"/>
        <v>0</v>
      </c>
      <c r="E57" s="377">
        <f t="shared" ref="E57:S57" ca="1" si="36">SUM(E48:E56)</f>
        <v>0</v>
      </c>
      <c r="F57" s="377">
        <f t="shared" ca="1" si="36"/>
        <v>0</v>
      </c>
      <c r="G57" s="377">
        <f t="shared" ca="1" si="36"/>
        <v>0</v>
      </c>
      <c r="H57" s="377">
        <f t="shared" ca="1" si="36"/>
        <v>0</v>
      </c>
      <c r="I57" s="377">
        <f t="shared" ca="1" si="36"/>
        <v>0</v>
      </c>
      <c r="J57" s="377">
        <f t="shared" ca="1" si="36"/>
        <v>0</v>
      </c>
      <c r="K57" s="377">
        <f t="shared" ca="1" si="36"/>
        <v>0</v>
      </c>
      <c r="L57" s="377">
        <f t="shared" ca="1" si="36"/>
        <v>0</v>
      </c>
      <c r="M57" s="377">
        <f t="shared" ca="1" si="36"/>
        <v>0</v>
      </c>
      <c r="N57" s="377">
        <f t="shared" ca="1" si="36"/>
        <v>0</v>
      </c>
      <c r="O57" s="377">
        <f t="shared" ca="1" si="36"/>
        <v>0</v>
      </c>
      <c r="P57" s="377">
        <f t="shared" ca="1" si="36"/>
        <v>0</v>
      </c>
      <c r="Q57" s="377">
        <f t="shared" ca="1" si="36"/>
        <v>0</v>
      </c>
      <c r="R57" s="377">
        <f t="shared" ca="1" si="36"/>
        <v>0</v>
      </c>
      <c r="S57" s="377">
        <f t="shared" ca="1" si="36"/>
        <v>0</v>
      </c>
      <c r="T57" s="377">
        <f t="shared" ca="1" si="35"/>
        <v>0</v>
      </c>
      <c r="X57" s="379"/>
      <c r="Y57" s="379"/>
    </row>
    <row r="58" spans="1:40">
      <c r="A58" s="380" t="s">
        <v>493</v>
      </c>
      <c r="B58" s="381"/>
      <c r="C58" s="382"/>
      <c r="D58" s="381"/>
      <c r="E58" s="381"/>
      <c r="F58" s="381"/>
      <c r="G58" s="381"/>
      <c r="H58" s="381"/>
      <c r="I58" s="381"/>
      <c r="J58" s="381"/>
      <c r="K58" s="381"/>
      <c r="L58" s="381"/>
      <c r="M58" s="381"/>
      <c r="N58" s="381"/>
      <c r="O58" s="381"/>
      <c r="P58" s="381"/>
      <c r="Q58" s="381"/>
      <c r="R58" s="381"/>
      <c r="S58" s="381"/>
      <c r="T58" s="359"/>
    </row>
    <row r="59" spans="1:40" outlineLevel="1">
      <c r="A59" s="360">
        <f ca="1">INDIRECT($U59&amp;"!"&amp;V59)</f>
        <v>0</v>
      </c>
      <c r="B59" s="361" t="s">
        <v>275</v>
      </c>
      <c r="C59" s="596">
        <f ca="1">INDIRECT($U59&amp;"!"&amp;W59)</f>
        <v>0</v>
      </c>
      <c r="D59" s="362">
        <f t="shared" ref="D59:D67" ca="1" si="37">INDIRECT($U59&amp;"!"&amp;X59)</f>
        <v>0</v>
      </c>
      <c r="E59" s="363">
        <f t="shared" ref="E59:S67" ca="1" si="38">INDIRECT($U59&amp;"!"&amp;Z59)</f>
        <v>0</v>
      </c>
      <c r="F59" s="363">
        <f t="shared" ca="1" si="38"/>
        <v>0</v>
      </c>
      <c r="G59" s="363">
        <f t="shared" ca="1" si="38"/>
        <v>0</v>
      </c>
      <c r="H59" s="363">
        <f t="shared" ca="1" si="38"/>
        <v>0</v>
      </c>
      <c r="I59" s="363">
        <f t="shared" ca="1" si="38"/>
        <v>0</v>
      </c>
      <c r="J59" s="363">
        <f t="shared" ca="1" si="38"/>
        <v>0</v>
      </c>
      <c r="K59" s="363">
        <f t="shared" ca="1" si="38"/>
        <v>0</v>
      </c>
      <c r="L59" s="363">
        <f t="shared" ca="1" si="38"/>
        <v>0</v>
      </c>
      <c r="M59" s="363">
        <f t="shared" ca="1" si="38"/>
        <v>0</v>
      </c>
      <c r="N59" s="363">
        <f t="shared" ca="1" si="38"/>
        <v>0</v>
      </c>
      <c r="O59" s="363">
        <f t="shared" ca="1" si="38"/>
        <v>0</v>
      </c>
      <c r="P59" s="363">
        <f t="shared" ca="1" si="38"/>
        <v>0</v>
      </c>
      <c r="Q59" s="363">
        <f t="shared" ca="1" si="38"/>
        <v>0</v>
      </c>
      <c r="R59" s="363">
        <f t="shared" ca="1" si="38"/>
        <v>0</v>
      </c>
      <c r="S59" s="363">
        <f t="shared" ca="1" si="38"/>
        <v>0</v>
      </c>
      <c r="T59" s="364">
        <f t="shared" ca="1" si="10"/>
        <v>0</v>
      </c>
      <c r="U59" s="296" t="str">
        <f>A58</f>
        <v>Surname_6</v>
      </c>
      <c r="V59" s="296" t="s">
        <v>325</v>
      </c>
      <c r="W59" s="296" t="s">
        <v>326</v>
      </c>
      <c r="X59" s="352" t="s">
        <v>327</v>
      </c>
      <c r="Y59" s="352" t="s">
        <v>328</v>
      </c>
      <c r="Z59" s="296" t="s">
        <v>329</v>
      </c>
      <c r="AA59" s="296" t="s">
        <v>330</v>
      </c>
      <c r="AB59" s="296" t="s">
        <v>331</v>
      </c>
      <c r="AC59" s="296" t="s">
        <v>332</v>
      </c>
      <c r="AD59" s="296" t="s">
        <v>333</v>
      </c>
      <c r="AE59" s="296" t="s">
        <v>334</v>
      </c>
      <c r="AF59" s="296" t="s">
        <v>335</v>
      </c>
      <c r="AG59" s="296" t="s">
        <v>336</v>
      </c>
      <c r="AH59" s="296" t="s">
        <v>337</v>
      </c>
      <c r="AI59" s="296" t="s">
        <v>338</v>
      </c>
      <c r="AJ59" s="296" t="s">
        <v>339</v>
      </c>
      <c r="AK59" s="296" t="s">
        <v>340</v>
      </c>
      <c r="AL59" s="296" t="s">
        <v>341</v>
      </c>
      <c r="AM59" s="296" t="s">
        <v>342</v>
      </c>
      <c r="AN59" s="296" t="s">
        <v>343</v>
      </c>
    </row>
    <row r="60" spans="1:40" outlineLevel="1">
      <c r="A60" s="383">
        <f t="shared" ref="A60:A66" ca="1" si="39">A59</f>
        <v>0</v>
      </c>
      <c r="B60" s="365" t="s">
        <v>344</v>
      </c>
      <c r="C60" s="597"/>
      <c r="D60" s="362">
        <f t="shared" ca="1" si="37"/>
        <v>0</v>
      </c>
      <c r="E60" s="363">
        <f t="shared" ca="1" si="38"/>
        <v>0</v>
      </c>
      <c r="F60" s="363">
        <f t="shared" ref="F60:S67" ca="1" si="40">INDIRECT($U60&amp;"!"&amp;Z60)</f>
        <v>0</v>
      </c>
      <c r="G60" s="363">
        <f t="shared" ca="1" si="40"/>
        <v>0</v>
      </c>
      <c r="H60" s="363">
        <f t="shared" ca="1" si="40"/>
        <v>0</v>
      </c>
      <c r="I60" s="363">
        <f t="shared" ca="1" si="40"/>
        <v>0</v>
      </c>
      <c r="J60" s="363">
        <f t="shared" ca="1" si="40"/>
        <v>0</v>
      </c>
      <c r="K60" s="363">
        <f t="shared" ca="1" si="40"/>
        <v>0</v>
      </c>
      <c r="L60" s="363">
        <f t="shared" ca="1" si="40"/>
        <v>0</v>
      </c>
      <c r="M60" s="363">
        <f t="shared" ca="1" si="40"/>
        <v>0</v>
      </c>
      <c r="N60" s="363">
        <f t="shared" ca="1" si="40"/>
        <v>0</v>
      </c>
      <c r="O60" s="363">
        <f t="shared" ca="1" si="40"/>
        <v>0</v>
      </c>
      <c r="P60" s="363">
        <f t="shared" ca="1" si="40"/>
        <v>0</v>
      </c>
      <c r="Q60" s="363">
        <f t="shared" ca="1" si="40"/>
        <v>0</v>
      </c>
      <c r="R60" s="363">
        <f t="shared" ca="1" si="40"/>
        <v>0</v>
      </c>
      <c r="S60" s="363">
        <f t="shared" ca="1" si="40"/>
        <v>0</v>
      </c>
      <c r="T60" s="364">
        <f t="shared" ca="1" si="10"/>
        <v>0</v>
      </c>
      <c r="U60" s="296" t="str">
        <f t="shared" ref="U60:U67" si="41">U59</f>
        <v>Surname_6</v>
      </c>
      <c r="V60" s="296" t="s">
        <v>325</v>
      </c>
      <c r="X60" s="352" t="s">
        <v>345</v>
      </c>
      <c r="Y60" s="352" t="s">
        <v>346</v>
      </c>
      <c r="Z60" s="296" t="s">
        <v>347</v>
      </c>
      <c r="AA60" s="296" t="s">
        <v>348</v>
      </c>
      <c r="AB60" s="296" t="s">
        <v>349</v>
      </c>
      <c r="AC60" s="296" t="s">
        <v>350</v>
      </c>
      <c r="AD60" s="296" t="s">
        <v>351</v>
      </c>
      <c r="AE60" s="296" t="s">
        <v>352</v>
      </c>
      <c r="AF60" s="296" t="s">
        <v>353</v>
      </c>
      <c r="AG60" s="296" t="s">
        <v>354</v>
      </c>
      <c r="AH60" s="296" t="s">
        <v>355</v>
      </c>
      <c r="AI60" s="296" t="s">
        <v>356</v>
      </c>
      <c r="AJ60" s="296" t="s">
        <v>357</v>
      </c>
      <c r="AK60" s="296" t="s">
        <v>358</v>
      </c>
      <c r="AL60" s="296" t="s">
        <v>359</v>
      </c>
      <c r="AM60" s="296" t="s">
        <v>360</v>
      </c>
      <c r="AN60" s="296" t="s">
        <v>361</v>
      </c>
    </row>
    <row r="61" spans="1:40" outlineLevel="1">
      <c r="A61" s="383">
        <f t="shared" ca="1" si="39"/>
        <v>0</v>
      </c>
      <c r="B61" s="366" t="s">
        <v>276</v>
      </c>
      <c r="C61" s="596">
        <f ca="1">INDIRECT($U61&amp;"!"&amp;W61)</f>
        <v>0</v>
      </c>
      <c r="D61" s="362">
        <f t="shared" ca="1" si="37"/>
        <v>0</v>
      </c>
      <c r="E61" s="363">
        <f t="shared" ca="1" si="38"/>
        <v>0</v>
      </c>
      <c r="F61" s="363">
        <f t="shared" ca="1" si="40"/>
        <v>0</v>
      </c>
      <c r="G61" s="363">
        <f t="shared" ca="1" si="40"/>
        <v>0</v>
      </c>
      <c r="H61" s="363">
        <f t="shared" ca="1" si="40"/>
        <v>0</v>
      </c>
      <c r="I61" s="363">
        <f t="shared" ca="1" si="40"/>
        <v>0</v>
      </c>
      <c r="J61" s="363">
        <f t="shared" ca="1" si="40"/>
        <v>0</v>
      </c>
      <c r="K61" s="363">
        <f t="shared" ca="1" si="40"/>
        <v>0</v>
      </c>
      <c r="L61" s="363">
        <f t="shared" ca="1" si="40"/>
        <v>0</v>
      </c>
      <c r="M61" s="363">
        <f t="shared" ca="1" si="40"/>
        <v>0</v>
      </c>
      <c r="N61" s="363">
        <f t="shared" ca="1" si="40"/>
        <v>0</v>
      </c>
      <c r="O61" s="363">
        <f t="shared" ca="1" si="40"/>
        <v>0</v>
      </c>
      <c r="P61" s="363">
        <f t="shared" ca="1" si="40"/>
        <v>0</v>
      </c>
      <c r="Q61" s="363">
        <f t="shared" ca="1" si="40"/>
        <v>0</v>
      </c>
      <c r="R61" s="363">
        <f t="shared" ca="1" si="40"/>
        <v>0</v>
      </c>
      <c r="S61" s="363">
        <f t="shared" ca="1" si="40"/>
        <v>0</v>
      </c>
      <c r="T61" s="364">
        <f t="shared" ca="1" si="10"/>
        <v>0</v>
      </c>
      <c r="U61" s="296" t="str">
        <f t="shared" si="41"/>
        <v>Surname_6</v>
      </c>
      <c r="V61" s="296" t="s">
        <v>325</v>
      </c>
      <c r="W61" s="296" t="s">
        <v>362</v>
      </c>
      <c r="X61" s="352" t="s">
        <v>363</v>
      </c>
      <c r="Y61" s="352" t="s">
        <v>364</v>
      </c>
      <c r="Z61" s="296" t="s">
        <v>365</v>
      </c>
      <c r="AA61" s="296" t="s">
        <v>366</v>
      </c>
      <c r="AB61" s="296" t="s">
        <v>367</v>
      </c>
      <c r="AC61" s="296" t="s">
        <v>368</v>
      </c>
      <c r="AD61" s="296" t="s">
        <v>369</v>
      </c>
      <c r="AE61" s="296" t="s">
        <v>370</v>
      </c>
      <c r="AF61" s="296" t="s">
        <v>371</v>
      </c>
      <c r="AG61" s="296" t="s">
        <v>372</v>
      </c>
      <c r="AH61" s="296" t="s">
        <v>373</v>
      </c>
      <c r="AI61" s="296" t="s">
        <v>374</v>
      </c>
      <c r="AJ61" s="296" t="s">
        <v>375</v>
      </c>
      <c r="AK61" s="296" t="s">
        <v>376</v>
      </c>
      <c r="AL61" s="296" t="s">
        <v>377</v>
      </c>
      <c r="AM61" s="296" t="s">
        <v>378</v>
      </c>
      <c r="AN61" s="296" t="s">
        <v>379</v>
      </c>
    </row>
    <row r="62" spans="1:40" outlineLevel="1">
      <c r="A62" s="383">
        <f t="shared" ca="1" si="39"/>
        <v>0</v>
      </c>
      <c r="B62" s="367" t="s">
        <v>380</v>
      </c>
      <c r="C62" s="597"/>
      <c r="D62" s="362">
        <f t="shared" ca="1" si="37"/>
        <v>0</v>
      </c>
      <c r="E62" s="363">
        <f t="shared" ca="1" si="38"/>
        <v>0</v>
      </c>
      <c r="F62" s="363">
        <f t="shared" ca="1" si="40"/>
        <v>0</v>
      </c>
      <c r="G62" s="363">
        <f t="shared" ca="1" si="40"/>
        <v>0</v>
      </c>
      <c r="H62" s="363">
        <f t="shared" ca="1" si="40"/>
        <v>0</v>
      </c>
      <c r="I62" s="363">
        <f t="shared" ca="1" si="40"/>
        <v>0</v>
      </c>
      <c r="J62" s="363">
        <f t="shared" ca="1" si="40"/>
        <v>0</v>
      </c>
      <c r="K62" s="363">
        <f t="shared" ca="1" si="40"/>
        <v>0</v>
      </c>
      <c r="L62" s="363">
        <f t="shared" ca="1" si="40"/>
        <v>0</v>
      </c>
      <c r="M62" s="363">
        <f t="shared" ca="1" si="40"/>
        <v>0</v>
      </c>
      <c r="N62" s="363">
        <f t="shared" ca="1" si="40"/>
        <v>0</v>
      </c>
      <c r="O62" s="363">
        <f t="shared" ca="1" si="40"/>
        <v>0</v>
      </c>
      <c r="P62" s="363">
        <f t="shared" ca="1" si="40"/>
        <v>0</v>
      </c>
      <c r="Q62" s="363">
        <f t="shared" ca="1" si="40"/>
        <v>0</v>
      </c>
      <c r="R62" s="363">
        <f t="shared" ca="1" si="40"/>
        <v>0</v>
      </c>
      <c r="S62" s="363">
        <f t="shared" ca="1" si="40"/>
        <v>0</v>
      </c>
      <c r="T62" s="364">
        <f t="shared" ca="1" si="10"/>
        <v>0</v>
      </c>
      <c r="U62" s="296" t="str">
        <f t="shared" si="41"/>
        <v>Surname_6</v>
      </c>
      <c r="V62" s="296" t="s">
        <v>325</v>
      </c>
      <c r="X62" s="352" t="s">
        <v>381</v>
      </c>
      <c r="Y62" s="352" t="s">
        <v>382</v>
      </c>
      <c r="Z62" s="296" t="s">
        <v>383</v>
      </c>
      <c r="AA62" s="296" t="s">
        <v>384</v>
      </c>
      <c r="AB62" s="296" t="s">
        <v>385</v>
      </c>
      <c r="AC62" s="296" t="s">
        <v>386</v>
      </c>
      <c r="AD62" s="296" t="s">
        <v>387</v>
      </c>
      <c r="AE62" s="296" t="s">
        <v>388</v>
      </c>
      <c r="AF62" s="296" t="s">
        <v>389</v>
      </c>
      <c r="AG62" s="296" t="s">
        <v>390</v>
      </c>
      <c r="AH62" s="296" t="s">
        <v>391</v>
      </c>
      <c r="AI62" s="296" t="s">
        <v>392</v>
      </c>
      <c r="AJ62" s="296" t="s">
        <v>393</v>
      </c>
      <c r="AK62" s="296" t="s">
        <v>394</v>
      </c>
      <c r="AL62" s="296" t="s">
        <v>395</v>
      </c>
      <c r="AM62" s="296" t="s">
        <v>396</v>
      </c>
      <c r="AN62" s="296" t="s">
        <v>397</v>
      </c>
    </row>
    <row r="63" spans="1:40" outlineLevel="1">
      <c r="A63" s="383">
        <f t="shared" ca="1" si="39"/>
        <v>0</v>
      </c>
      <c r="B63" s="368" t="s">
        <v>277</v>
      </c>
      <c r="C63" s="596">
        <f ca="1">INDIRECT($U63&amp;"!"&amp;W63)</f>
        <v>0</v>
      </c>
      <c r="D63" s="362">
        <f t="shared" ca="1" si="37"/>
        <v>0</v>
      </c>
      <c r="E63" s="363">
        <f t="shared" ca="1" si="38"/>
        <v>0</v>
      </c>
      <c r="F63" s="363">
        <f t="shared" ca="1" si="40"/>
        <v>0</v>
      </c>
      <c r="G63" s="363">
        <f t="shared" ca="1" si="40"/>
        <v>0</v>
      </c>
      <c r="H63" s="363">
        <f t="shared" ca="1" si="40"/>
        <v>0</v>
      </c>
      <c r="I63" s="363">
        <f t="shared" ca="1" si="40"/>
        <v>0</v>
      </c>
      <c r="J63" s="363">
        <f t="shared" ca="1" si="40"/>
        <v>0</v>
      </c>
      <c r="K63" s="363">
        <f t="shared" ca="1" si="40"/>
        <v>0</v>
      </c>
      <c r="L63" s="363">
        <f t="shared" ca="1" si="40"/>
        <v>0</v>
      </c>
      <c r="M63" s="363">
        <f t="shared" ca="1" si="40"/>
        <v>0</v>
      </c>
      <c r="N63" s="363">
        <f t="shared" ca="1" si="40"/>
        <v>0</v>
      </c>
      <c r="O63" s="363">
        <f t="shared" ca="1" si="40"/>
        <v>0</v>
      </c>
      <c r="P63" s="363">
        <f t="shared" ca="1" si="40"/>
        <v>0</v>
      </c>
      <c r="Q63" s="363">
        <f t="shared" ca="1" si="40"/>
        <v>0</v>
      </c>
      <c r="R63" s="363">
        <f t="shared" ca="1" si="40"/>
        <v>0</v>
      </c>
      <c r="S63" s="363">
        <f t="shared" ca="1" si="40"/>
        <v>0</v>
      </c>
      <c r="T63" s="364">
        <f t="shared" ca="1" si="10"/>
        <v>0</v>
      </c>
      <c r="U63" s="296" t="str">
        <f t="shared" si="41"/>
        <v>Surname_6</v>
      </c>
      <c r="V63" s="296" t="s">
        <v>325</v>
      </c>
      <c r="W63" s="296" t="s">
        <v>398</v>
      </c>
      <c r="X63" s="352" t="s">
        <v>399</v>
      </c>
      <c r="Y63" s="352" t="s">
        <v>400</v>
      </c>
      <c r="Z63" s="296" t="s">
        <v>401</v>
      </c>
      <c r="AA63" s="296" t="s">
        <v>402</v>
      </c>
      <c r="AB63" s="296" t="s">
        <v>403</v>
      </c>
      <c r="AC63" s="296" t="s">
        <v>404</v>
      </c>
      <c r="AD63" s="296" t="s">
        <v>405</v>
      </c>
      <c r="AE63" s="296" t="s">
        <v>406</v>
      </c>
      <c r="AF63" s="296" t="s">
        <v>407</v>
      </c>
      <c r="AG63" s="296" t="s">
        <v>408</v>
      </c>
      <c r="AH63" s="296" t="s">
        <v>409</v>
      </c>
      <c r="AI63" s="296" t="s">
        <v>410</v>
      </c>
      <c r="AJ63" s="296" t="s">
        <v>411</v>
      </c>
      <c r="AK63" s="296" t="s">
        <v>412</v>
      </c>
      <c r="AL63" s="296" t="s">
        <v>413</v>
      </c>
      <c r="AM63" s="296" t="s">
        <v>414</v>
      </c>
      <c r="AN63" s="296" t="s">
        <v>415</v>
      </c>
    </row>
    <row r="64" spans="1:40" outlineLevel="1">
      <c r="A64" s="383">
        <f t="shared" ca="1" si="39"/>
        <v>0</v>
      </c>
      <c r="B64" s="369" t="s">
        <v>416</v>
      </c>
      <c r="C64" s="597"/>
      <c r="D64" s="362">
        <f t="shared" ca="1" si="37"/>
        <v>0</v>
      </c>
      <c r="E64" s="363">
        <f t="shared" ca="1" si="38"/>
        <v>0</v>
      </c>
      <c r="F64" s="363">
        <f t="shared" ca="1" si="40"/>
        <v>0</v>
      </c>
      <c r="G64" s="363">
        <f t="shared" ca="1" si="40"/>
        <v>0</v>
      </c>
      <c r="H64" s="363">
        <f t="shared" ca="1" si="40"/>
        <v>0</v>
      </c>
      <c r="I64" s="363">
        <f t="shared" ca="1" si="40"/>
        <v>0</v>
      </c>
      <c r="J64" s="363">
        <f t="shared" ca="1" si="40"/>
        <v>0</v>
      </c>
      <c r="K64" s="363">
        <f t="shared" ca="1" si="40"/>
        <v>0</v>
      </c>
      <c r="L64" s="363">
        <f t="shared" ca="1" si="40"/>
        <v>0</v>
      </c>
      <c r="M64" s="363">
        <f t="shared" ca="1" si="40"/>
        <v>0</v>
      </c>
      <c r="N64" s="363">
        <f t="shared" ca="1" si="40"/>
        <v>0</v>
      </c>
      <c r="O64" s="363">
        <f t="shared" ca="1" si="40"/>
        <v>0</v>
      </c>
      <c r="P64" s="363">
        <f t="shared" ca="1" si="40"/>
        <v>0</v>
      </c>
      <c r="Q64" s="363">
        <f t="shared" ca="1" si="40"/>
        <v>0</v>
      </c>
      <c r="R64" s="363">
        <f t="shared" ca="1" si="40"/>
        <v>0</v>
      </c>
      <c r="S64" s="363">
        <f t="shared" ca="1" si="40"/>
        <v>0</v>
      </c>
      <c r="T64" s="364">
        <f t="shared" ca="1" si="10"/>
        <v>0</v>
      </c>
      <c r="U64" s="296" t="str">
        <f t="shared" si="41"/>
        <v>Surname_6</v>
      </c>
      <c r="V64" s="296" t="s">
        <v>325</v>
      </c>
      <c r="X64" s="352" t="s">
        <v>417</v>
      </c>
      <c r="Y64" s="352" t="s">
        <v>418</v>
      </c>
      <c r="Z64" s="296" t="s">
        <v>419</v>
      </c>
      <c r="AA64" s="296" t="s">
        <v>420</v>
      </c>
      <c r="AB64" s="296" t="s">
        <v>421</v>
      </c>
      <c r="AC64" s="296" t="s">
        <v>422</v>
      </c>
      <c r="AD64" s="296" t="s">
        <v>423</v>
      </c>
      <c r="AE64" s="296" t="s">
        <v>424</v>
      </c>
      <c r="AF64" s="296" t="s">
        <v>425</v>
      </c>
      <c r="AG64" s="296" t="s">
        <v>426</v>
      </c>
      <c r="AH64" s="296" t="s">
        <v>427</v>
      </c>
      <c r="AI64" s="296" t="s">
        <v>428</v>
      </c>
      <c r="AJ64" s="296" t="s">
        <v>429</v>
      </c>
      <c r="AK64" s="296" t="s">
        <v>430</v>
      </c>
      <c r="AL64" s="296" t="s">
        <v>431</v>
      </c>
      <c r="AM64" s="296" t="s">
        <v>432</v>
      </c>
      <c r="AN64" s="296" t="s">
        <v>433</v>
      </c>
    </row>
    <row r="65" spans="1:40" outlineLevel="1">
      <c r="A65" s="383">
        <f t="shared" ca="1" si="39"/>
        <v>0</v>
      </c>
      <c r="B65" s="370" t="s">
        <v>278</v>
      </c>
      <c r="C65" s="596">
        <f ca="1">INDIRECT($U65&amp;"!"&amp;W65)</f>
        <v>0</v>
      </c>
      <c r="D65" s="362">
        <f t="shared" ca="1" si="37"/>
        <v>0</v>
      </c>
      <c r="E65" s="363">
        <f t="shared" ca="1" si="38"/>
        <v>0</v>
      </c>
      <c r="F65" s="363">
        <f t="shared" ca="1" si="40"/>
        <v>0</v>
      </c>
      <c r="G65" s="363">
        <f t="shared" ca="1" si="40"/>
        <v>0</v>
      </c>
      <c r="H65" s="363">
        <f t="shared" ca="1" si="40"/>
        <v>0</v>
      </c>
      <c r="I65" s="363">
        <f t="shared" ca="1" si="40"/>
        <v>0</v>
      </c>
      <c r="J65" s="363">
        <f t="shared" ca="1" si="40"/>
        <v>0</v>
      </c>
      <c r="K65" s="363">
        <f t="shared" ca="1" si="40"/>
        <v>0</v>
      </c>
      <c r="L65" s="363">
        <f t="shared" ca="1" si="40"/>
        <v>0</v>
      </c>
      <c r="M65" s="363">
        <f t="shared" ca="1" si="40"/>
        <v>0</v>
      </c>
      <c r="N65" s="363">
        <f t="shared" ca="1" si="40"/>
        <v>0</v>
      </c>
      <c r="O65" s="363">
        <f t="shared" ca="1" si="40"/>
        <v>0</v>
      </c>
      <c r="P65" s="363">
        <f t="shared" ca="1" si="40"/>
        <v>0</v>
      </c>
      <c r="Q65" s="363">
        <f t="shared" ca="1" si="40"/>
        <v>0</v>
      </c>
      <c r="R65" s="363">
        <f t="shared" ca="1" si="40"/>
        <v>0</v>
      </c>
      <c r="S65" s="363">
        <f t="shared" ca="1" si="40"/>
        <v>0</v>
      </c>
      <c r="T65" s="364">
        <f t="shared" ca="1" si="10"/>
        <v>0</v>
      </c>
      <c r="U65" s="296" t="str">
        <f t="shared" si="41"/>
        <v>Surname_6</v>
      </c>
      <c r="V65" s="296" t="s">
        <v>325</v>
      </c>
      <c r="W65" s="296" t="s">
        <v>434</v>
      </c>
      <c r="X65" s="352" t="s">
        <v>435</v>
      </c>
      <c r="Y65" s="352" t="s">
        <v>436</v>
      </c>
      <c r="Z65" s="296" t="s">
        <v>437</v>
      </c>
      <c r="AA65" s="296" t="s">
        <v>438</v>
      </c>
      <c r="AB65" s="296" t="s">
        <v>439</v>
      </c>
      <c r="AC65" s="296" t="s">
        <v>440</v>
      </c>
      <c r="AD65" s="296" t="s">
        <v>441</v>
      </c>
      <c r="AE65" s="296" t="s">
        <v>442</v>
      </c>
      <c r="AF65" s="296" t="s">
        <v>443</v>
      </c>
      <c r="AG65" s="296" t="s">
        <v>444</v>
      </c>
      <c r="AH65" s="296" t="s">
        <v>445</v>
      </c>
      <c r="AI65" s="296" t="s">
        <v>446</v>
      </c>
      <c r="AJ65" s="296" t="s">
        <v>447</v>
      </c>
      <c r="AK65" s="296" t="s">
        <v>448</v>
      </c>
      <c r="AL65" s="296" t="s">
        <v>449</v>
      </c>
      <c r="AM65" s="296" t="s">
        <v>450</v>
      </c>
      <c r="AN65" s="296" t="s">
        <v>451</v>
      </c>
    </row>
    <row r="66" spans="1:40" outlineLevel="1">
      <c r="A66" s="383">
        <f t="shared" ca="1" si="39"/>
        <v>0</v>
      </c>
      <c r="B66" s="370" t="s">
        <v>452</v>
      </c>
      <c r="C66" s="597"/>
      <c r="D66" s="362">
        <f t="shared" ca="1" si="37"/>
        <v>0</v>
      </c>
      <c r="E66" s="363">
        <f t="shared" ca="1" si="38"/>
        <v>0</v>
      </c>
      <c r="F66" s="363">
        <f t="shared" ca="1" si="40"/>
        <v>0</v>
      </c>
      <c r="G66" s="363">
        <f t="shared" ca="1" si="40"/>
        <v>0</v>
      </c>
      <c r="H66" s="363">
        <f t="shared" ca="1" si="40"/>
        <v>0</v>
      </c>
      <c r="I66" s="363">
        <f t="shared" ca="1" si="40"/>
        <v>0</v>
      </c>
      <c r="J66" s="363">
        <f t="shared" ca="1" si="40"/>
        <v>0</v>
      </c>
      <c r="K66" s="363">
        <f t="shared" ca="1" si="40"/>
        <v>0</v>
      </c>
      <c r="L66" s="363">
        <f t="shared" ca="1" si="40"/>
        <v>0</v>
      </c>
      <c r="M66" s="363">
        <f t="shared" ca="1" si="40"/>
        <v>0</v>
      </c>
      <c r="N66" s="363">
        <f t="shared" ca="1" si="40"/>
        <v>0</v>
      </c>
      <c r="O66" s="363">
        <f t="shared" ca="1" si="40"/>
        <v>0</v>
      </c>
      <c r="P66" s="363">
        <f t="shared" ca="1" si="40"/>
        <v>0</v>
      </c>
      <c r="Q66" s="363">
        <f t="shared" ca="1" si="40"/>
        <v>0</v>
      </c>
      <c r="R66" s="363">
        <f t="shared" ca="1" si="40"/>
        <v>0</v>
      </c>
      <c r="S66" s="363">
        <f t="shared" ca="1" si="40"/>
        <v>0</v>
      </c>
      <c r="T66" s="364">
        <f t="shared" ca="1" si="10"/>
        <v>0</v>
      </c>
      <c r="U66" s="296" t="str">
        <f t="shared" si="41"/>
        <v>Surname_6</v>
      </c>
      <c r="V66" s="296" t="s">
        <v>325</v>
      </c>
      <c r="X66" s="352" t="s">
        <v>453</v>
      </c>
      <c r="Y66" s="352" t="s">
        <v>454</v>
      </c>
      <c r="Z66" s="296" t="s">
        <v>455</v>
      </c>
      <c r="AA66" s="296" t="s">
        <v>456</v>
      </c>
      <c r="AB66" s="296" t="s">
        <v>457</v>
      </c>
      <c r="AC66" s="296" t="s">
        <v>458</v>
      </c>
      <c r="AD66" s="296" t="s">
        <v>459</v>
      </c>
      <c r="AE66" s="296" t="s">
        <v>460</v>
      </c>
      <c r="AF66" s="296" t="s">
        <v>461</v>
      </c>
      <c r="AG66" s="296" t="s">
        <v>462</v>
      </c>
      <c r="AH66" s="296" t="s">
        <v>463</v>
      </c>
      <c r="AI66" s="296" t="s">
        <v>464</v>
      </c>
      <c r="AJ66" s="296" t="s">
        <v>465</v>
      </c>
      <c r="AK66" s="296" t="s">
        <v>466</v>
      </c>
      <c r="AL66" s="296" t="s">
        <v>467</v>
      </c>
      <c r="AM66" s="296" t="s">
        <v>468</v>
      </c>
      <c r="AN66" s="296" t="s">
        <v>469</v>
      </c>
    </row>
    <row r="67" spans="1:40" outlineLevel="1">
      <c r="A67" s="383">
        <f ca="1">A64</f>
        <v>0</v>
      </c>
      <c r="B67" s="371" t="s">
        <v>279</v>
      </c>
      <c r="C67" s="372">
        <f ca="1">INDIRECT($U67&amp;"!"&amp;W67)</f>
        <v>0</v>
      </c>
      <c r="D67" s="362">
        <f t="shared" ca="1" si="37"/>
        <v>0</v>
      </c>
      <c r="E67" s="363">
        <f t="shared" ca="1" si="38"/>
        <v>0</v>
      </c>
      <c r="F67" s="363">
        <f t="shared" ca="1" si="40"/>
        <v>0</v>
      </c>
      <c r="G67" s="363">
        <f t="shared" ca="1" si="40"/>
        <v>0</v>
      </c>
      <c r="H67" s="363">
        <f t="shared" ca="1" si="40"/>
        <v>0</v>
      </c>
      <c r="I67" s="363">
        <f t="shared" ca="1" si="40"/>
        <v>0</v>
      </c>
      <c r="J67" s="363">
        <f t="shared" ca="1" si="40"/>
        <v>0</v>
      </c>
      <c r="K67" s="363">
        <f t="shared" ca="1" si="40"/>
        <v>0</v>
      </c>
      <c r="L67" s="363">
        <f t="shared" ca="1" si="40"/>
        <v>0</v>
      </c>
      <c r="M67" s="363">
        <f t="shared" ca="1" si="40"/>
        <v>0</v>
      </c>
      <c r="N67" s="363">
        <f t="shared" ca="1" si="40"/>
        <v>0</v>
      </c>
      <c r="O67" s="363">
        <f t="shared" ca="1" si="40"/>
        <v>0</v>
      </c>
      <c r="P67" s="363">
        <f t="shared" ca="1" si="40"/>
        <v>0</v>
      </c>
      <c r="Q67" s="363">
        <f t="shared" ca="1" si="40"/>
        <v>0</v>
      </c>
      <c r="R67" s="363">
        <f t="shared" ca="1" si="40"/>
        <v>0</v>
      </c>
      <c r="S67" s="363">
        <f t="shared" ca="1" si="40"/>
        <v>0</v>
      </c>
      <c r="T67" s="364">
        <f t="shared" ca="1" si="10"/>
        <v>0</v>
      </c>
      <c r="U67" s="296" t="str">
        <f t="shared" si="41"/>
        <v>Surname_6</v>
      </c>
      <c r="V67" s="296" t="s">
        <v>325</v>
      </c>
      <c r="W67" s="296" t="s">
        <v>470</v>
      </c>
      <c r="X67" s="352" t="s">
        <v>471</v>
      </c>
      <c r="Y67" s="352" t="s">
        <v>472</v>
      </c>
      <c r="Z67" s="296" t="s">
        <v>473</v>
      </c>
      <c r="AA67" s="296" t="s">
        <v>474</v>
      </c>
      <c r="AB67" s="296" t="s">
        <v>475</v>
      </c>
      <c r="AC67" s="296" t="s">
        <v>476</v>
      </c>
      <c r="AD67" s="296" t="s">
        <v>477</v>
      </c>
      <c r="AE67" s="296" t="s">
        <v>478</v>
      </c>
      <c r="AF67" s="296" t="s">
        <v>479</v>
      </c>
      <c r="AG67" s="296" t="s">
        <v>480</v>
      </c>
      <c r="AH67" s="296" t="s">
        <v>481</v>
      </c>
      <c r="AI67" s="296" t="s">
        <v>482</v>
      </c>
      <c r="AJ67" s="296" t="s">
        <v>483</v>
      </c>
      <c r="AK67" s="296" t="s">
        <v>484</v>
      </c>
      <c r="AL67" s="296" t="s">
        <v>485</v>
      </c>
      <c r="AM67" s="296" t="s">
        <v>486</v>
      </c>
      <c r="AN67" s="296" t="s">
        <v>487</v>
      </c>
    </row>
    <row r="68" spans="1:40" s="378" customFormat="1" outlineLevel="1">
      <c r="A68" s="373"/>
      <c r="B68" s="374" t="s">
        <v>488</v>
      </c>
      <c r="C68" s="375">
        <f t="shared" ref="C68:T68" ca="1" si="42">SUM(C59:C67)</f>
        <v>0</v>
      </c>
      <c r="D68" s="376">
        <f t="shared" ca="1" si="42"/>
        <v>0</v>
      </c>
      <c r="E68" s="377">
        <f t="shared" ref="E68:S68" ca="1" si="43">SUM(E59:E67)</f>
        <v>0</v>
      </c>
      <c r="F68" s="377">
        <f t="shared" ca="1" si="43"/>
        <v>0</v>
      </c>
      <c r="G68" s="377">
        <f t="shared" ca="1" si="43"/>
        <v>0</v>
      </c>
      <c r="H68" s="377">
        <f t="shared" ca="1" si="43"/>
        <v>0</v>
      </c>
      <c r="I68" s="377">
        <f t="shared" ca="1" si="43"/>
        <v>0</v>
      </c>
      <c r="J68" s="377">
        <f t="shared" ca="1" si="43"/>
        <v>0</v>
      </c>
      <c r="K68" s="377">
        <f t="shared" ca="1" si="43"/>
        <v>0</v>
      </c>
      <c r="L68" s="377">
        <f t="shared" ca="1" si="43"/>
        <v>0</v>
      </c>
      <c r="M68" s="377">
        <f t="shared" ca="1" si="43"/>
        <v>0</v>
      </c>
      <c r="N68" s="377">
        <f t="shared" ca="1" si="43"/>
        <v>0</v>
      </c>
      <c r="O68" s="377">
        <f t="shared" ca="1" si="43"/>
        <v>0</v>
      </c>
      <c r="P68" s="377">
        <f t="shared" ca="1" si="43"/>
        <v>0</v>
      </c>
      <c r="Q68" s="377">
        <f t="shared" ca="1" si="43"/>
        <v>0</v>
      </c>
      <c r="R68" s="377">
        <f t="shared" ca="1" si="43"/>
        <v>0</v>
      </c>
      <c r="S68" s="377">
        <f t="shared" ca="1" si="43"/>
        <v>0</v>
      </c>
      <c r="T68" s="377">
        <f t="shared" ca="1" si="42"/>
        <v>0</v>
      </c>
      <c r="X68" s="379"/>
      <c r="Y68" s="379"/>
    </row>
    <row r="69" spans="1:40" outlineLevel="1">
      <c r="A69" s="380" t="s">
        <v>493</v>
      </c>
      <c r="B69" s="381"/>
      <c r="C69" s="382"/>
      <c r="D69" s="381"/>
      <c r="E69" s="381"/>
      <c r="F69" s="381"/>
      <c r="G69" s="381"/>
      <c r="H69" s="381"/>
      <c r="I69" s="381"/>
      <c r="J69" s="381"/>
      <c r="K69" s="381"/>
      <c r="L69" s="381"/>
      <c r="M69" s="381"/>
      <c r="N69" s="381"/>
      <c r="O69" s="381"/>
      <c r="P69" s="381"/>
      <c r="Q69" s="381"/>
      <c r="R69" s="381"/>
      <c r="S69" s="381"/>
      <c r="T69" s="359"/>
    </row>
    <row r="70" spans="1:40" outlineLevel="1">
      <c r="A70" s="360">
        <f ca="1">INDIRECT($U70&amp;"!"&amp;V70)</f>
        <v>0</v>
      </c>
      <c r="B70" s="361" t="s">
        <v>275</v>
      </c>
      <c r="C70" s="596">
        <f ca="1">INDIRECT($U70&amp;"!"&amp;W70)</f>
        <v>0</v>
      </c>
      <c r="D70" s="362">
        <f t="shared" ref="D70:D78" ca="1" si="44">INDIRECT($U70&amp;"!"&amp;X70)</f>
        <v>0</v>
      </c>
      <c r="E70" s="363">
        <f t="shared" ref="E70:S78" ca="1" si="45">INDIRECT($U70&amp;"!"&amp;Z70)</f>
        <v>0</v>
      </c>
      <c r="F70" s="363">
        <f t="shared" ca="1" si="45"/>
        <v>0</v>
      </c>
      <c r="G70" s="363">
        <f t="shared" ca="1" si="45"/>
        <v>0</v>
      </c>
      <c r="H70" s="363">
        <f t="shared" ca="1" si="45"/>
        <v>0</v>
      </c>
      <c r="I70" s="363">
        <f t="shared" ca="1" si="45"/>
        <v>0</v>
      </c>
      <c r="J70" s="363">
        <f t="shared" ca="1" si="45"/>
        <v>0</v>
      </c>
      <c r="K70" s="363">
        <f t="shared" ca="1" si="45"/>
        <v>0</v>
      </c>
      <c r="L70" s="363">
        <f t="shared" ca="1" si="45"/>
        <v>0</v>
      </c>
      <c r="M70" s="363">
        <f t="shared" ca="1" si="45"/>
        <v>0</v>
      </c>
      <c r="N70" s="363">
        <f t="shared" ca="1" si="45"/>
        <v>0</v>
      </c>
      <c r="O70" s="363">
        <f t="shared" ca="1" si="45"/>
        <v>0</v>
      </c>
      <c r="P70" s="363">
        <f t="shared" ca="1" si="45"/>
        <v>0</v>
      </c>
      <c r="Q70" s="363">
        <f t="shared" ca="1" si="45"/>
        <v>0</v>
      </c>
      <c r="R70" s="363">
        <f t="shared" ca="1" si="45"/>
        <v>0</v>
      </c>
      <c r="S70" s="363">
        <f t="shared" ca="1" si="45"/>
        <v>0</v>
      </c>
      <c r="T70" s="364">
        <f t="shared" ca="1" si="10"/>
        <v>0</v>
      </c>
      <c r="U70" s="296" t="str">
        <f>A69</f>
        <v>Surname_6</v>
      </c>
      <c r="V70" s="296" t="s">
        <v>325</v>
      </c>
      <c r="W70" s="296" t="s">
        <v>326</v>
      </c>
      <c r="X70" s="352" t="s">
        <v>327</v>
      </c>
      <c r="Y70" s="352" t="s">
        <v>328</v>
      </c>
      <c r="Z70" s="296" t="s">
        <v>329</v>
      </c>
      <c r="AA70" s="296" t="s">
        <v>330</v>
      </c>
      <c r="AB70" s="296" t="s">
        <v>331</v>
      </c>
      <c r="AC70" s="296" t="s">
        <v>332</v>
      </c>
      <c r="AD70" s="296" t="s">
        <v>333</v>
      </c>
      <c r="AE70" s="296" t="s">
        <v>334</v>
      </c>
      <c r="AF70" s="296" t="s">
        <v>335</v>
      </c>
      <c r="AG70" s="296" t="s">
        <v>336</v>
      </c>
      <c r="AH70" s="296" t="s">
        <v>337</v>
      </c>
      <c r="AI70" s="296" t="s">
        <v>338</v>
      </c>
      <c r="AJ70" s="296" t="s">
        <v>339</v>
      </c>
      <c r="AK70" s="296" t="s">
        <v>340</v>
      </c>
      <c r="AL70" s="296" t="s">
        <v>341</v>
      </c>
      <c r="AM70" s="296" t="s">
        <v>342</v>
      </c>
      <c r="AN70" s="296" t="s">
        <v>343</v>
      </c>
    </row>
    <row r="71" spans="1:40" outlineLevel="1">
      <c r="A71" s="383">
        <f t="shared" ref="A71:A77" ca="1" si="46">A70</f>
        <v>0</v>
      </c>
      <c r="B71" s="365" t="s">
        <v>344</v>
      </c>
      <c r="C71" s="597"/>
      <c r="D71" s="362">
        <f t="shared" ca="1" si="44"/>
        <v>0</v>
      </c>
      <c r="E71" s="363">
        <f t="shared" ca="1" si="45"/>
        <v>0</v>
      </c>
      <c r="F71" s="363">
        <f t="shared" ref="F71:S78" ca="1" si="47">INDIRECT($U71&amp;"!"&amp;Z71)</f>
        <v>0</v>
      </c>
      <c r="G71" s="363">
        <f t="shared" ca="1" si="47"/>
        <v>0</v>
      </c>
      <c r="H71" s="363">
        <f t="shared" ca="1" si="47"/>
        <v>0</v>
      </c>
      <c r="I71" s="363">
        <f t="shared" ca="1" si="47"/>
        <v>0</v>
      </c>
      <c r="J71" s="363">
        <f t="shared" ca="1" si="47"/>
        <v>0</v>
      </c>
      <c r="K71" s="363">
        <f t="shared" ca="1" si="47"/>
        <v>0</v>
      </c>
      <c r="L71" s="363">
        <f t="shared" ca="1" si="47"/>
        <v>0</v>
      </c>
      <c r="M71" s="363">
        <f t="shared" ca="1" si="47"/>
        <v>0</v>
      </c>
      <c r="N71" s="363">
        <f t="shared" ca="1" si="47"/>
        <v>0</v>
      </c>
      <c r="O71" s="363">
        <f t="shared" ca="1" si="47"/>
        <v>0</v>
      </c>
      <c r="P71" s="363">
        <f t="shared" ca="1" si="47"/>
        <v>0</v>
      </c>
      <c r="Q71" s="363">
        <f t="shared" ca="1" si="47"/>
        <v>0</v>
      </c>
      <c r="R71" s="363">
        <f t="shared" ca="1" si="47"/>
        <v>0</v>
      </c>
      <c r="S71" s="363">
        <f t="shared" ca="1" si="47"/>
        <v>0</v>
      </c>
      <c r="T71" s="364">
        <f t="shared" ca="1" si="10"/>
        <v>0</v>
      </c>
      <c r="U71" s="296" t="str">
        <f t="shared" ref="U71:U78" si="48">U70</f>
        <v>Surname_6</v>
      </c>
      <c r="V71" s="296" t="s">
        <v>325</v>
      </c>
      <c r="X71" s="352" t="s">
        <v>345</v>
      </c>
      <c r="Y71" s="352" t="s">
        <v>346</v>
      </c>
      <c r="Z71" s="296" t="s">
        <v>347</v>
      </c>
      <c r="AA71" s="296" t="s">
        <v>348</v>
      </c>
      <c r="AB71" s="296" t="s">
        <v>349</v>
      </c>
      <c r="AC71" s="296" t="s">
        <v>350</v>
      </c>
      <c r="AD71" s="296" t="s">
        <v>351</v>
      </c>
      <c r="AE71" s="296" t="s">
        <v>352</v>
      </c>
      <c r="AF71" s="296" t="s">
        <v>353</v>
      </c>
      <c r="AG71" s="296" t="s">
        <v>354</v>
      </c>
      <c r="AH71" s="296" t="s">
        <v>355</v>
      </c>
      <c r="AI71" s="296" t="s">
        <v>356</v>
      </c>
      <c r="AJ71" s="296" t="s">
        <v>357</v>
      </c>
      <c r="AK71" s="296" t="s">
        <v>358</v>
      </c>
      <c r="AL71" s="296" t="s">
        <v>359</v>
      </c>
      <c r="AM71" s="296" t="s">
        <v>360</v>
      </c>
      <c r="AN71" s="296" t="s">
        <v>361</v>
      </c>
    </row>
    <row r="72" spans="1:40" outlineLevel="1">
      <c r="A72" s="383">
        <f t="shared" ca="1" si="46"/>
        <v>0</v>
      </c>
      <c r="B72" s="366" t="s">
        <v>276</v>
      </c>
      <c r="C72" s="596">
        <f ca="1">INDIRECT($U72&amp;"!"&amp;W72)</f>
        <v>0</v>
      </c>
      <c r="D72" s="362">
        <f t="shared" ca="1" si="44"/>
        <v>0</v>
      </c>
      <c r="E72" s="363">
        <f t="shared" ca="1" si="45"/>
        <v>0</v>
      </c>
      <c r="F72" s="363">
        <f t="shared" ca="1" si="47"/>
        <v>0</v>
      </c>
      <c r="G72" s="363">
        <f t="shared" ca="1" si="47"/>
        <v>0</v>
      </c>
      <c r="H72" s="363">
        <f t="shared" ca="1" si="47"/>
        <v>0</v>
      </c>
      <c r="I72" s="363">
        <f t="shared" ca="1" si="47"/>
        <v>0</v>
      </c>
      <c r="J72" s="363">
        <f t="shared" ca="1" si="47"/>
        <v>0</v>
      </c>
      <c r="K72" s="363">
        <f t="shared" ca="1" si="47"/>
        <v>0</v>
      </c>
      <c r="L72" s="363">
        <f t="shared" ca="1" si="47"/>
        <v>0</v>
      </c>
      <c r="M72" s="363">
        <f t="shared" ca="1" si="47"/>
        <v>0</v>
      </c>
      <c r="N72" s="363">
        <f t="shared" ca="1" si="47"/>
        <v>0</v>
      </c>
      <c r="O72" s="363">
        <f t="shared" ca="1" si="47"/>
        <v>0</v>
      </c>
      <c r="P72" s="363">
        <f t="shared" ca="1" si="47"/>
        <v>0</v>
      </c>
      <c r="Q72" s="363">
        <f t="shared" ca="1" si="47"/>
        <v>0</v>
      </c>
      <c r="R72" s="363">
        <f t="shared" ca="1" si="47"/>
        <v>0</v>
      </c>
      <c r="S72" s="363">
        <f t="shared" ca="1" si="47"/>
        <v>0</v>
      </c>
      <c r="T72" s="364">
        <f t="shared" ca="1" si="10"/>
        <v>0</v>
      </c>
      <c r="U72" s="296" t="str">
        <f t="shared" si="48"/>
        <v>Surname_6</v>
      </c>
      <c r="V72" s="296" t="s">
        <v>325</v>
      </c>
      <c r="W72" s="296" t="s">
        <v>362</v>
      </c>
      <c r="X72" s="352" t="s">
        <v>363</v>
      </c>
      <c r="Y72" s="352" t="s">
        <v>364</v>
      </c>
      <c r="Z72" s="296" t="s">
        <v>365</v>
      </c>
      <c r="AA72" s="296" t="s">
        <v>366</v>
      </c>
      <c r="AB72" s="296" t="s">
        <v>367</v>
      </c>
      <c r="AC72" s="296" t="s">
        <v>368</v>
      </c>
      <c r="AD72" s="296" t="s">
        <v>369</v>
      </c>
      <c r="AE72" s="296" t="s">
        <v>370</v>
      </c>
      <c r="AF72" s="296" t="s">
        <v>371</v>
      </c>
      <c r="AG72" s="296" t="s">
        <v>372</v>
      </c>
      <c r="AH72" s="296" t="s">
        <v>373</v>
      </c>
      <c r="AI72" s="296" t="s">
        <v>374</v>
      </c>
      <c r="AJ72" s="296" t="s">
        <v>375</v>
      </c>
      <c r="AK72" s="296" t="s">
        <v>376</v>
      </c>
      <c r="AL72" s="296" t="s">
        <v>377</v>
      </c>
      <c r="AM72" s="296" t="s">
        <v>378</v>
      </c>
      <c r="AN72" s="296" t="s">
        <v>379</v>
      </c>
    </row>
    <row r="73" spans="1:40" outlineLevel="1">
      <c r="A73" s="383">
        <f t="shared" ca="1" si="46"/>
        <v>0</v>
      </c>
      <c r="B73" s="367" t="s">
        <v>380</v>
      </c>
      <c r="C73" s="597"/>
      <c r="D73" s="362">
        <f t="shared" ca="1" si="44"/>
        <v>0</v>
      </c>
      <c r="E73" s="363">
        <f t="shared" ca="1" si="45"/>
        <v>0</v>
      </c>
      <c r="F73" s="363">
        <f t="shared" ca="1" si="47"/>
        <v>0</v>
      </c>
      <c r="G73" s="363">
        <f t="shared" ca="1" si="47"/>
        <v>0</v>
      </c>
      <c r="H73" s="363">
        <f t="shared" ca="1" si="47"/>
        <v>0</v>
      </c>
      <c r="I73" s="363">
        <f t="shared" ca="1" si="47"/>
        <v>0</v>
      </c>
      <c r="J73" s="363">
        <f t="shared" ca="1" si="47"/>
        <v>0</v>
      </c>
      <c r="K73" s="363">
        <f t="shared" ca="1" si="47"/>
        <v>0</v>
      </c>
      <c r="L73" s="363">
        <f t="shared" ca="1" si="47"/>
        <v>0</v>
      </c>
      <c r="M73" s="363">
        <f t="shared" ca="1" si="47"/>
        <v>0</v>
      </c>
      <c r="N73" s="363">
        <f t="shared" ca="1" si="47"/>
        <v>0</v>
      </c>
      <c r="O73" s="363">
        <f t="shared" ca="1" si="47"/>
        <v>0</v>
      </c>
      <c r="P73" s="363">
        <f t="shared" ca="1" si="47"/>
        <v>0</v>
      </c>
      <c r="Q73" s="363">
        <f t="shared" ca="1" si="47"/>
        <v>0</v>
      </c>
      <c r="R73" s="363">
        <f t="shared" ca="1" si="47"/>
        <v>0</v>
      </c>
      <c r="S73" s="363">
        <f t="shared" ca="1" si="47"/>
        <v>0</v>
      </c>
      <c r="T73" s="364">
        <f t="shared" ca="1" si="10"/>
        <v>0</v>
      </c>
      <c r="U73" s="296" t="str">
        <f t="shared" si="48"/>
        <v>Surname_6</v>
      </c>
      <c r="V73" s="296" t="s">
        <v>325</v>
      </c>
      <c r="X73" s="352" t="s">
        <v>381</v>
      </c>
      <c r="Y73" s="352" t="s">
        <v>382</v>
      </c>
      <c r="Z73" s="296" t="s">
        <v>383</v>
      </c>
      <c r="AA73" s="296" t="s">
        <v>384</v>
      </c>
      <c r="AB73" s="296" t="s">
        <v>385</v>
      </c>
      <c r="AC73" s="296" t="s">
        <v>386</v>
      </c>
      <c r="AD73" s="296" t="s">
        <v>387</v>
      </c>
      <c r="AE73" s="296" t="s">
        <v>388</v>
      </c>
      <c r="AF73" s="296" t="s">
        <v>389</v>
      </c>
      <c r="AG73" s="296" t="s">
        <v>390</v>
      </c>
      <c r="AH73" s="296" t="s">
        <v>391</v>
      </c>
      <c r="AI73" s="296" t="s">
        <v>392</v>
      </c>
      <c r="AJ73" s="296" t="s">
        <v>393</v>
      </c>
      <c r="AK73" s="296" t="s">
        <v>394</v>
      </c>
      <c r="AL73" s="296" t="s">
        <v>395</v>
      </c>
      <c r="AM73" s="296" t="s">
        <v>396</v>
      </c>
      <c r="AN73" s="296" t="s">
        <v>397</v>
      </c>
    </row>
    <row r="74" spans="1:40" outlineLevel="1">
      <c r="A74" s="383">
        <f t="shared" ca="1" si="46"/>
        <v>0</v>
      </c>
      <c r="B74" s="368" t="s">
        <v>277</v>
      </c>
      <c r="C74" s="596">
        <f ca="1">INDIRECT($U74&amp;"!"&amp;W74)</f>
        <v>0</v>
      </c>
      <c r="D74" s="362">
        <f t="shared" ca="1" si="44"/>
        <v>0</v>
      </c>
      <c r="E74" s="363">
        <f t="shared" ca="1" si="45"/>
        <v>0</v>
      </c>
      <c r="F74" s="363">
        <f t="shared" ca="1" si="47"/>
        <v>0</v>
      </c>
      <c r="G74" s="363">
        <f t="shared" ca="1" si="47"/>
        <v>0</v>
      </c>
      <c r="H74" s="363">
        <f t="shared" ca="1" si="47"/>
        <v>0</v>
      </c>
      <c r="I74" s="363">
        <f t="shared" ca="1" si="47"/>
        <v>0</v>
      </c>
      <c r="J74" s="363">
        <f t="shared" ca="1" si="47"/>
        <v>0</v>
      </c>
      <c r="K74" s="363">
        <f t="shared" ca="1" si="47"/>
        <v>0</v>
      </c>
      <c r="L74" s="363">
        <f t="shared" ca="1" si="47"/>
        <v>0</v>
      </c>
      <c r="M74" s="363">
        <f t="shared" ca="1" si="47"/>
        <v>0</v>
      </c>
      <c r="N74" s="363">
        <f t="shared" ca="1" si="47"/>
        <v>0</v>
      </c>
      <c r="O74" s="363">
        <f t="shared" ca="1" si="47"/>
        <v>0</v>
      </c>
      <c r="P74" s="363">
        <f t="shared" ca="1" si="47"/>
        <v>0</v>
      </c>
      <c r="Q74" s="363">
        <f t="shared" ca="1" si="47"/>
        <v>0</v>
      </c>
      <c r="R74" s="363">
        <f t="shared" ca="1" si="47"/>
        <v>0</v>
      </c>
      <c r="S74" s="363">
        <f t="shared" ca="1" si="47"/>
        <v>0</v>
      </c>
      <c r="T74" s="364">
        <f t="shared" ca="1" si="10"/>
        <v>0</v>
      </c>
      <c r="U74" s="296" t="str">
        <f t="shared" si="48"/>
        <v>Surname_6</v>
      </c>
      <c r="V74" s="296" t="s">
        <v>325</v>
      </c>
      <c r="W74" s="296" t="s">
        <v>398</v>
      </c>
      <c r="X74" s="352" t="s">
        <v>399</v>
      </c>
      <c r="Y74" s="352" t="s">
        <v>400</v>
      </c>
      <c r="Z74" s="296" t="s">
        <v>401</v>
      </c>
      <c r="AA74" s="296" t="s">
        <v>402</v>
      </c>
      <c r="AB74" s="296" t="s">
        <v>403</v>
      </c>
      <c r="AC74" s="296" t="s">
        <v>404</v>
      </c>
      <c r="AD74" s="296" t="s">
        <v>405</v>
      </c>
      <c r="AE74" s="296" t="s">
        <v>406</v>
      </c>
      <c r="AF74" s="296" t="s">
        <v>407</v>
      </c>
      <c r="AG74" s="296" t="s">
        <v>408</v>
      </c>
      <c r="AH74" s="296" t="s">
        <v>409</v>
      </c>
      <c r="AI74" s="296" t="s">
        <v>410</v>
      </c>
      <c r="AJ74" s="296" t="s">
        <v>411</v>
      </c>
      <c r="AK74" s="296" t="s">
        <v>412</v>
      </c>
      <c r="AL74" s="296" t="s">
        <v>413</v>
      </c>
      <c r="AM74" s="296" t="s">
        <v>414</v>
      </c>
      <c r="AN74" s="296" t="s">
        <v>415</v>
      </c>
    </row>
    <row r="75" spans="1:40" outlineLevel="1">
      <c r="A75" s="383">
        <f t="shared" ca="1" si="46"/>
        <v>0</v>
      </c>
      <c r="B75" s="369" t="s">
        <v>416</v>
      </c>
      <c r="C75" s="597"/>
      <c r="D75" s="362">
        <f t="shared" ca="1" si="44"/>
        <v>0</v>
      </c>
      <c r="E75" s="363">
        <f t="shared" ca="1" si="45"/>
        <v>0</v>
      </c>
      <c r="F75" s="363">
        <f t="shared" ca="1" si="47"/>
        <v>0</v>
      </c>
      <c r="G75" s="363">
        <f t="shared" ca="1" si="47"/>
        <v>0</v>
      </c>
      <c r="H75" s="363">
        <f t="shared" ca="1" si="47"/>
        <v>0</v>
      </c>
      <c r="I75" s="363">
        <f t="shared" ca="1" si="47"/>
        <v>0</v>
      </c>
      <c r="J75" s="363">
        <f t="shared" ca="1" si="47"/>
        <v>0</v>
      </c>
      <c r="K75" s="363">
        <f t="shared" ca="1" si="47"/>
        <v>0</v>
      </c>
      <c r="L75" s="363">
        <f t="shared" ca="1" si="47"/>
        <v>0</v>
      </c>
      <c r="M75" s="363">
        <f t="shared" ca="1" si="47"/>
        <v>0</v>
      </c>
      <c r="N75" s="363">
        <f t="shared" ca="1" si="47"/>
        <v>0</v>
      </c>
      <c r="O75" s="363">
        <f t="shared" ca="1" si="47"/>
        <v>0</v>
      </c>
      <c r="P75" s="363">
        <f t="shared" ca="1" si="47"/>
        <v>0</v>
      </c>
      <c r="Q75" s="363">
        <f t="shared" ca="1" si="47"/>
        <v>0</v>
      </c>
      <c r="R75" s="363">
        <f t="shared" ca="1" si="47"/>
        <v>0</v>
      </c>
      <c r="S75" s="363">
        <f t="shared" ca="1" si="47"/>
        <v>0</v>
      </c>
      <c r="T75" s="364">
        <f t="shared" ca="1" si="10"/>
        <v>0</v>
      </c>
      <c r="U75" s="296" t="str">
        <f t="shared" si="48"/>
        <v>Surname_6</v>
      </c>
      <c r="V75" s="296" t="s">
        <v>325</v>
      </c>
      <c r="X75" s="352" t="s">
        <v>417</v>
      </c>
      <c r="Y75" s="352" t="s">
        <v>418</v>
      </c>
      <c r="Z75" s="296" t="s">
        <v>419</v>
      </c>
      <c r="AA75" s="296" t="s">
        <v>420</v>
      </c>
      <c r="AB75" s="296" t="s">
        <v>421</v>
      </c>
      <c r="AC75" s="296" t="s">
        <v>422</v>
      </c>
      <c r="AD75" s="296" t="s">
        <v>423</v>
      </c>
      <c r="AE75" s="296" t="s">
        <v>424</v>
      </c>
      <c r="AF75" s="296" t="s">
        <v>425</v>
      </c>
      <c r="AG75" s="296" t="s">
        <v>426</v>
      </c>
      <c r="AH75" s="296" t="s">
        <v>427</v>
      </c>
      <c r="AI75" s="296" t="s">
        <v>428</v>
      </c>
      <c r="AJ75" s="296" t="s">
        <v>429</v>
      </c>
      <c r="AK75" s="296" t="s">
        <v>430</v>
      </c>
      <c r="AL75" s="296" t="s">
        <v>431</v>
      </c>
      <c r="AM75" s="296" t="s">
        <v>432</v>
      </c>
      <c r="AN75" s="296" t="s">
        <v>433</v>
      </c>
    </row>
    <row r="76" spans="1:40" outlineLevel="1">
      <c r="A76" s="383">
        <f t="shared" ca="1" si="46"/>
        <v>0</v>
      </c>
      <c r="B76" s="370" t="s">
        <v>278</v>
      </c>
      <c r="C76" s="596">
        <f ca="1">INDIRECT($U76&amp;"!"&amp;W76)</f>
        <v>0</v>
      </c>
      <c r="D76" s="362">
        <f t="shared" ca="1" si="44"/>
        <v>0</v>
      </c>
      <c r="E76" s="363">
        <f t="shared" ca="1" si="45"/>
        <v>0</v>
      </c>
      <c r="F76" s="363">
        <f t="shared" ca="1" si="47"/>
        <v>0</v>
      </c>
      <c r="G76" s="363">
        <f t="shared" ca="1" si="47"/>
        <v>0</v>
      </c>
      <c r="H76" s="363">
        <f t="shared" ca="1" si="47"/>
        <v>0</v>
      </c>
      <c r="I76" s="363">
        <f t="shared" ca="1" si="47"/>
        <v>0</v>
      </c>
      <c r="J76" s="363">
        <f t="shared" ca="1" si="47"/>
        <v>0</v>
      </c>
      <c r="K76" s="363">
        <f t="shared" ca="1" si="47"/>
        <v>0</v>
      </c>
      <c r="L76" s="363">
        <f t="shared" ca="1" si="47"/>
        <v>0</v>
      </c>
      <c r="M76" s="363">
        <f t="shared" ca="1" si="47"/>
        <v>0</v>
      </c>
      <c r="N76" s="363">
        <f t="shared" ca="1" si="47"/>
        <v>0</v>
      </c>
      <c r="O76" s="363">
        <f t="shared" ca="1" si="47"/>
        <v>0</v>
      </c>
      <c r="P76" s="363">
        <f t="shared" ca="1" si="47"/>
        <v>0</v>
      </c>
      <c r="Q76" s="363">
        <f t="shared" ca="1" si="47"/>
        <v>0</v>
      </c>
      <c r="R76" s="363">
        <f t="shared" ca="1" si="47"/>
        <v>0</v>
      </c>
      <c r="S76" s="363">
        <f t="shared" ca="1" si="47"/>
        <v>0</v>
      </c>
      <c r="T76" s="364">
        <f t="shared" ca="1" si="10"/>
        <v>0</v>
      </c>
      <c r="U76" s="296" t="str">
        <f t="shared" si="48"/>
        <v>Surname_6</v>
      </c>
      <c r="V76" s="296" t="s">
        <v>325</v>
      </c>
      <c r="W76" s="296" t="s">
        <v>434</v>
      </c>
      <c r="X76" s="352" t="s">
        <v>435</v>
      </c>
      <c r="Y76" s="352" t="s">
        <v>436</v>
      </c>
      <c r="Z76" s="296" t="s">
        <v>437</v>
      </c>
      <c r="AA76" s="296" t="s">
        <v>438</v>
      </c>
      <c r="AB76" s="296" t="s">
        <v>439</v>
      </c>
      <c r="AC76" s="296" t="s">
        <v>440</v>
      </c>
      <c r="AD76" s="296" t="s">
        <v>441</v>
      </c>
      <c r="AE76" s="296" t="s">
        <v>442</v>
      </c>
      <c r="AF76" s="296" t="s">
        <v>443</v>
      </c>
      <c r="AG76" s="296" t="s">
        <v>444</v>
      </c>
      <c r="AH76" s="296" t="s">
        <v>445</v>
      </c>
      <c r="AI76" s="296" t="s">
        <v>446</v>
      </c>
      <c r="AJ76" s="296" t="s">
        <v>447</v>
      </c>
      <c r="AK76" s="296" t="s">
        <v>448</v>
      </c>
      <c r="AL76" s="296" t="s">
        <v>449</v>
      </c>
      <c r="AM76" s="296" t="s">
        <v>450</v>
      </c>
      <c r="AN76" s="296" t="s">
        <v>451</v>
      </c>
    </row>
    <row r="77" spans="1:40" outlineLevel="1">
      <c r="A77" s="383">
        <f t="shared" ca="1" si="46"/>
        <v>0</v>
      </c>
      <c r="B77" s="370" t="s">
        <v>452</v>
      </c>
      <c r="C77" s="597"/>
      <c r="D77" s="362">
        <f t="shared" ca="1" si="44"/>
        <v>0</v>
      </c>
      <c r="E77" s="363">
        <f t="shared" ca="1" si="45"/>
        <v>0</v>
      </c>
      <c r="F77" s="363">
        <f t="shared" ca="1" si="47"/>
        <v>0</v>
      </c>
      <c r="G77" s="363">
        <f t="shared" ca="1" si="47"/>
        <v>0</v>
      </c>
      <c r="H77" s="363">
        <f t="shared" ca="1" si="47"/>
        <v>0</v>
      </c>
      <c r="I77" s="363">
        <f t="shared" ca="1" si="47"/>
        <v>0</v>
      </c>
      <c r="J77" s="363">
        <f t="shared" ca="1" si="47"/>
        <v>0</v>
      </c>
      <c r="K77" s="363">
        <f t="shared" ca="1" si="47"/>
        <v>0</v>
      </c>
      <c r="L77" s="363">
        <f t="shared" ca="1" si="47"/>
        <v>0</v>
      </c>
      <c r="M77" s="363">
        <f t="shared" ca="1" si="47"/>
        <v>0</v>
      </c>
      <c r="N77" s="363">
        <f t="shared" ca="1" si="47"/>
        <v>0</v>
      </c>
      <c r="O77" s="363">
        <f t="shared" ca="1" si="47"/>
        <v>0</v>
      </c>
      <c r="P77" s="363">
        <f t="shared" ca="1" si="47"/>
        <v>0</v>
      </c>
      <c r="Q77" s="363">
        <f t="shared" ca="1" si="47"/>
        <v>0</v>
      </c>
      <c r="R77" s="363">
        <f t="shared" ca="1" si="47"/>
        <v>0</v>
      </c>
      <c r="S77" s="363">
        <f t="shared" ca="1" si="47"/>
        <v>0</v>
      </c>
      <c r="T77" s="364">
        <f t="shared" ca="1" si="10"/>
        <v>0</v>
      </c>
      <c r="U77" s="296" t="str">
        <f t="shared" si="48"/>
        <v>Surname_6</v>
      </c>
      <c r="V77" s="296" t="s">
        <v>325</v>
      </c>
      <c r="X77" s="352" t="s">
        <v>453</v>
      </c>
      <c r="Y77" s="352" t="s">
        <v>454</v>
      </c>
      <c r="Z77" s="296" t="s">
        <v>455</v>
      </c>
      <c r="AA77" s="296" t="s">
        <v>456</v>
      </c>
      <c r="AB77" s="296" t="s">
        <v>457</v>
      </c>
      <c r="AC77" s="296" t="s">
        <v>458</v>
      </c>
      <c r="AD77" s="296" t="s">
        <v>459</v>
      </c>
      <c r="AE77" s="296" t="s">
        <v>460</v>
      </c>
      <c r="AF77" s="296" t="s">
        <v>461</v>
      </c>
      <c r="AG77" s="296" t="s">
        <v>462</v>
      </c>
      <c r="AH77" s="296" t="s">
        <v>463</v>
      </c>
      <c r="AI77" s="296" t="s">
        <v>464</v>
      </c>
      <c r="AJ77" s="296" t="s">
        <v>465</v>
      </c>
      <c r="AK77" s="296" t="s">
        <v>466</v>
      </c>
      <c r="AL77" s="296" t="s">
        <v>467</v>
      </c>
      <c r="AM77" s="296" t="s">
        <v>468</v>
      </c>
      <c r="AN77" s="296" t="s">
        <v>469</v>
      </c>
    </row>
    <row r="78" spans="1:40" outlineLevel="1">
      <c r="A78" s="383">
        <f ca="1">A75</f>
        <v>0</v>
      </c>
      <c r="B78" s="371" t="s">
        <v>279</v>
      </c>
      <c r="C78" s="372">
        <f ca="1">INDIRECT($U78&amp;"!"&amp;W78)</f>
        <v>0</v>
      </c>
      <c r="D78" s="362">
        <f t="shared" ca="1" si="44"/>
        <v>0</v>
      </c>
      <c r="E78" s="363">
        <f t="shared" ca="1" si="45"/>
        <v>0</v>
      </c>
      <c r="F78" s="363">
        <f t="shared" ca="1" si="47"/>
        <v>0</v>
      </c>
      <c r="G78" s="363">
        <f t="shared" ca="1" si="47"/>
        <v>0</v>
      </c>
      <c r="H78" s="363">
        <f t="shared" ca="1" si="47"/>
        <v>0</v>
      </c>
      <c r="I78" s="363">
        <f t="shared" ca="1" si="47"/>
        <v>0</v>
      </c>
      <c r="J78" s="363">
        <f t="shared" ca="1" si="47"/>
        <v>0</v>
      </c>
      <c r="K78" s="363">
        <f t="shared" ca="1" si="47"/>
        <v>0</v>
      </c>
      <c r="L78" s="363">
        <f t="shared" ca="1" si="47"/>
        <v>0</v>
      </c>
      <c r="M78" s="363">
        <f t="shared" ca="1" si="47"/>
        <v>0</v>
      </c>
      <c r="N78" s="363">
        <f t="shared" ca="1" si="47"/>
        <v>0</v>
      </c>
      <c r="O78" s="363">
        <f t="shared" ca="1" si="47"/>
        <v>0</v>
      </c>
      <c r="P78" s="363">
        <f t="shared" ca="1" si="47"/>
        <v>0</v>
      </c>
      <c r="Q78" s="363">
        <f t="shared" ca="1" si="47"/>
        <v>0</v>
      </c>
      <c r="R78" s="363">
        <f t="shared" ca="1" si="47"/>
        <v>0</v>
      </c>
      <c r="S78" s="363">
        <f t="shared" ca="1" si="47"/>
        <v>0</v>
      </c>
      <c r="T78" s="364">
        <f t="shared" ca="1" si="10"/>
        <v>0</v>
      </c>
      <c r="U78" s="296" t="str">
        <f t="shared" si="48"/>
        <v>Surname_6</v>
      </c>
      <c r="V78" s="296" t="s">
        <v>325</v>
      </c>
      <c r="W78" s="296" t="s">
        <v>470</v>
      </c>
      <c r="X78" s="352" t="s">
        <v>471</v>
      </c>
      <c r="Y78" s="352" t="s">
        <v>472</v>
      </c>
      <c r="Z78" s="296" t="s">
        <v>473</v>
      </c>
      <c r="AA78" s="296" t="s">
        <v>474</v>
      </c>
      <c r="AB78" s="296" t="s">
        <v>475</v>
      </c>
      <c r="AC78" s="296" t="s">
        <v>476</v>
      </c>
      <c r="AD78" s="296" t="s">
        <v>477</v>
      </c>
      <c r="AE78" s="296" t="s">
        <v>478</v>
      </c>
      <c r="AF78" s="296" t="s">
        <v>479</v>
      </c>
      <c r="AG78" s="296" t="s">
        <v>480</v>
      </c>
      <c r="AH78" s="296" t="s">
        <v>481</v>
      </c>
      <c r="AI78" s="296" t="s">
        <v>482</v>
      </c>
      <c r="AJ78" s="296" t="s">
        <v>483</v>
      </c>
      <c r="AK78" s="296" t="s">
        <v>484</v>
      </c>
      <c r="AL78" s="296" t="s">
        <v>485</v>
      </c>
      <c r="AM78" s="296" t="s">
        <v>486</v>
      </c>
      <c r="AN78" s="296" t="s">
        <v>487</v>
      </c>
    </row>
    <row r="79" spans="1:40" s="378" customFormat="1" outlineLevel="1">
      <c r="A79" s="373"/>
      <c r="B79" s="374" t="s">
        <v>488</v>
      </c>
      <c r="C79" s="375">
        <f t="shared" ref="C79:T79" ca="1" si="49">SUM(C70:C78)</f>
        <v>0</v>
      </c>
      <c r="D79" s="376">
        <f t="shared" ca="1" si="49"/>
        <v>0</v>
      </c>
      <c r="E79" s="377">
        <f t="shared" ref="E79:S79" ca="1" si="50">SUM(E70:E78)</f>
        <v>0</v>
      </c>
      <c r="F79" s="377">
        <f t="shared" ca="1" si="50"/>
        <v>0</v>
      </c>
      <c r="G79" s="377">
        <f t="shared" ca="1" si="50"/>
        <v>0</v>
      </c>
      <c r="H79" s="377">
        <f t="shared" ca="1" si="50"/>
        <v>0</v>
      </c>
      <c r="I79" s="377">
        <f t="shared" ca="1" si="50"/>
        <v>0</v>
      </c>
      <c r="J79" s="377">
        <f t="shared" ca="1" si="50"/>
        <v>0</v>
      </c>
      <c r="K79" s="377">
        <f t="shared" ca="1" si="50"/>
        <v>0</v>
      </c>
      <c r="L79" s="377">
        <f t="shared" ca="1" si="50"/>
        <v>0</v>
      </c>
      <c r="M79" s="377">
        <f t="shared" ca="1" si="50"/>
        <v>0</v>
      </c>
      <c r="N79" s="377">
        <f t="shared" ca="1" si="50"/>
        <v>0</v>
      </c>
      <c r="O79" s="377">
        <f t="shared" ca="1" si="50"/>
        <v>0</v>
      </c>
      <c r="P79" s="377">
        <f t="shared" ca="1" si="50"/>
        <v>0</v>
      </c>
      <c r="Q79" s="377">
        <f t="shared" ca="1" si="50"/>
        <v>0</v>
      </c>
      <c r="R79" s="377">
        <f t="shared" ca="1" si="50"/>
        <v>0</v>
      </c>
      <c r="S79" s="377">
        <f t="shared" ca="1" si="50"/>
        <v>0</v>
      </c>
      <c r="T79" s="377">
        <f t="shared" ca="1" si="49"/>
        <v>0</v>
      </c>
      <c r="X79" s="379"/>
      <c r="Y79" s="379"/>
    </row>
    <row r="80" spans="1:40">
      <c r="A80" s="380" t="s">
        <v>494</v>
      </c>
      <c r="B80" s="381"/>
      <c r="C80" s="382"/>
      <c r="D80" s="381"/>
      <c r="E80" s="381"/>
      <c r="F80" s="381"/>
      <c r="G80" s="381"/>
      <c r="H80" s="381"/>
      <c r="I80" s="381"/>
      <c r="J80" s="381"/>
      <c r="K80" s="381"/>
      <c r="L80" s="381"/>
      <c r="M80" s="381"/>
      <c r="N80" s="381"/>
      <c r="O80" s="381"/>
      <c r="P80" s="381"/>
      <c r="Q80" s="381"/>
      <c r="R80" s="381"/>
      <c r="S80" s="381"/>
      <c r="T80" s="359"/>
    </row>
    <row r="81" spans="1:40" outlineLevel="1">
      <c r="A81" s="360">
        <f ca="1">INDIRECT($U81&amp;"!"&amp;V81)</f>
        <v>0</v>
      </c>
      <c r="B81" s="361" t="s">
        <v>275</v>
      </c>
      <c r="C81" s="596">
        <f ca="1">INDIRECT($U81&amp;"!"&amp;W81)</f>
        <v>0</v>
      </c>
      <c r="D81" s="362">
        <f t="shared" ref="D81:D89" ca="1" si="51">INDIRECT($U81&amp;"!"&amp;X81)</f>
        <v>0</v>
      </c>
      <c r="E81" s="363">
        <f t="shared" ref="E81:S89" ca="1" si="52">INDIRECT($U81&amp;"!"&amp;Z81)</f>
        <v>0</v>
      </c>
      <c r="F81" s="363">
        <f t="shared" ca="1" si="52"/>
        <v>0</v>
      </c>
      <c r="G81" s="363">
        <f t="shared" ca="1" si="52"/>
        <v>0</v>
      </c>
      <c r="H81" s="363">
        <f t="shared" ca="1" si="52"/>
        <v>0</v>
      </c>
      <c r="I81" s="363">
        <f t="shared" ca="1" si="52"/>
        <v>0</v>
      </c>
      <c r="J81" s="363">
        <f t="shared" ca="1" si="52"/>
        <v>0</v>
      </c>
      <c r="K81" s="363">
        <f t="shared" ca="1" si="52"/>
        <v>0</v>
      </c>
      <c r="L81" s="363">
        <f t="shared" ca="1" si="52"/>
        <v>0</v>
      </c>
      <c r="M81" s="363">
        <f t="shared" ca="1" si="52"/>
        <v>0</v>
      </c>
      <c r="N81" s="363">
        <f t="shared" ca="1" si="52"/>
        <v>0</v>
      </c>
      <c r="O81" s="363">
        <f t="shared" ca="1" si="52"/>
        <v>0</v>
      </c>
      <c r="P81" s="363">
        <f t="shared" ca="1" si="52"/>
        <v>0</v>
      </c>
      <c r="Q81" s="363">
        <f t="shared" ca="1" si="52"/>
        <v>0</v>
      </c>
      <c r="R81" s="363">
        <f t="shared" ca="1" si="52"/>
        <v>0</v>
      </c>
      <c r="S81" s="363">
        <f t="shared" ca="1" si="52"/>
        <v>0</v>
      </c>
      <c r="T81" s="364">
        <f t="shared" ref="T81:T111" ca="1" si="53">SUM(E81:S81)</f>
        <v>0</v>
      </c>
      <c r="U81" s="296" t="str">
        <f>A80</f>
        <v>Surname_7</v>
      </c>
      <c r="V81" s="296" t="s">
        <v>325</v>
      </c>
      <c r="W81" s="296" t="s">
        <v>326</v>
      </c>
      <c r="X81" s="352" t="s">
        <v>327</v>
      </c>
      <c r="Y81" s="352" t="s">
        <v>328</v>
      </c>
      <c r="Z81" s="296" t="s">
        <v>329</v>
      </c>
      <c r="AA81" s="296" t="s">
        <v>330</v>
      </c>
      <c r="AB81" s="296" t="s">
        <v>331</v>
      </c>
      <c r="AC81" s="296" t="s">
        <v>332</v>
      </c>
      <c r="AD81" s="296" t="s">
        <v>333</v>
      </c>
      <c r="AE81" s="296" t="s">
        <v>334</v>
      </c>
      <c r="AF81" s="296" t="s">
        <v>335</v>
      </c>
      <c r="AG81" s="296" t="s">
        <v>336</v>
      </c>
      <c r="AH81" s="296" t="s">
        <v>337</v>
      </c>
      <c r="AI81" s="296" t="s">
        <v>338</v>
      </c>
      <c r="AJ81" s="296" t="s">
        <v>339</v>
      </c>
      <c r="AK81" s="296" t="s">
        <v>340</v>
      </c>
      <c r="AL81" s="296" t="s">
        <v>341</v>
      </c>
      <c r="AM81" s="296" t="s">
        <v>342</v>
      </c>
      <c r="AN81" s="296" t="s">
        <v>343</v>
      </c>
    </row>
    <row r="82" spans="1:40" outlineLevel="1">
      <c r="A82" s="383">
        <f t="shared" ref="A82:A88" ca="1" si="54">A81</f>
        <v>0</v>
      </c>
      <c r="B82" s="365" t="s">
        <v>344</v>
      </c>
      <c r="C82" s="597"/>
      <c r="D82" s="362">
        <f t="shared" ca="1" si="51"/>
        <v>0</v>
      </c>
      <c r="E82" s="363">
        <f t="shared" ca="1" si="52"/>
        <v>0</v>
      </c>
      <c r="F82" s="363">
        <f t="shared" ref="F82:S89" ca="1" si="55">INDIRECT($U82&amp;"!"&amp;Z82)</f>
        <v>0</v>
      </c>
      <c r="G82" s="363">
        <f t="shared" ca="1" si="55"/>
        <v>0</v>
      </c>
      <c r="H82" s="363">
        <f t="shared" ca="1" si="55"/>
        <v>0</v>
      </c>
      <c r="I82" s="363">
        <f t="shared" ca="1" si="55"/>
        <v>0</v>
      </c>
      <c r="J82" s="363">
        <f t="shared" ca="1" si="55"/>
        <v>0</v>
      </c>
      <c r="K82" s="363">
        <f t="shared" ca="1" si="55"/>
        <v>0</v>
      </c>
      <c r="L82" s="363">
        <f t="shared" ca="1" si="55"/>
        <v>0</v>
      </c>
      <c r="M82" s="363">
        <f t="shared" ca="1" si="55"/>
        <v>0</v>
      </c>
      <c r="N82" s="363">
        <f t="shared" ca="1" si="55"/>
        <v>0</v>
      </c>
      <c r="O82" s="363">
        <f t="shared" ca="1" si="55"/>
        <v>0</v>
      </c>
      <c r="P82" s="363">
        <f t="shared" ca="1" si="55"/>
        <v>0</v>
      </c>
      <c r="Q82" s="363">
        <f t="shared" ca="1" si="55"/>
        <v>0</v>
      </c>
      <c r="R82" s="363">
        <f t="shared" ca="1" si="55"/>
        <v>0</v>
      </c>
      <c r="S82" s="363">
        <f t="shared" ca="1" si="55"/>
        <v>0</v>
      </c>
      <c r="T82" s="364">
        <f t="shared" ca="1" si="53"/>
        <v>0</v>
      </c>
      <c r="U82" s="296" t="str">
        <f t="shared" ref="U82:U89" si="56">U81</f>
        <v>Surname_7</v>
      </c>
      <c r="V82" s="296" t="s">
        <v>325</v>
      </c>
      <c r="X82" s="352" t="s">
        <v>345</v>
      </c>
      <c r="Y82" s="352" t="s">
        <v>346</v>
      </c>
      <c r="Z82" s="296" t="s">
        <v>347</v>
      </c>
      <c r="AA82" s="296" t="s">
        <v>348</v>
      </c>
      <c r="AB82" s="296" t="s">
        <v>349</v>
      </c>
      <c r="AC82" s="296" t="s">
        <v>350</v>
      </c>
      <c r="AD82" s="296" t="s">
        <v>351</v>
      </c>
      <c r="AE82" s="296" t="s">
        <v>352</v>
      </c>
      <c r="AF82" s="296" t="s">
        <v>353</v>
      </c>
      <c r="AG82" s="296" t="s">
        <v>354</v>
      </c>
      <c r="AH82" s="296" t="s">
        <v>355</v>
      </c>
      <c r="AI82" s="296" t="s">
        <v>356</v>
      </c>
      <c r="AJ82" s="296" t="s">
        <v>357</v>
      </c>
      <c r="AK82" s="296" t="s">
        <v>358</v>
      </c>
      <c r="AL82" s="296" t="s">
        <v>359</v>
      </c>
      <c r="AM82" s="296" t="s">
        <v>360</v>
      </c>
      <c r="AN82" s="296" t="s">
        <v>361</v>
      </c>
    </row>
    <row r="83" spans="1:40" outlineLevel="1">
      <c r="A83" s="383">
        <f t="shared" ca="1" si="54"/>
        <v>0</v>
      </c>
      <c r="B83" s="366" t="s">
        <v>276</v>
      </c>
      <c r="C83" s="596">
        <f ca="1">INDIRECT($U83&amp;"!"&amp;W83)</f>
        <v>0</v>
      </c>
      <c r="D83" s="362">
        <f t="shared" ca="1" si="51"/>
        <v>0</v>
      </c>
      <c r="E83" s="363">
        <f t="shared" ca="1" si="52"/>
        <v>0</v>
      </c>
      <c r="F83" s="363">
        <f t="shared" ca="1" si="55"/>
        <v>0</v>
      </c>
      <c r="G83" s="363">
        <f t="shared" ca="1" si="55"/>
        <v>0</v>
      </c>
      <c r="H83" s="363">
        <f t="shared" ca="1" si="55"/>
        <v>0</v>
      </c>
      <c r="I83" s="363">
        <f t="shared" ca="1" si="55"/>
        <v>0</v>
      </c>
      <c r="J83" s="363">
        <f t="shared" ca="1" si="55"/>
        <v>0</v>
      </c>
      <c r="K83" s="363">
        <f t="shared" ca="1" si="55"/>
        <v>0</v>
      </c>
      <c r="L83" s="363">
        <f t="shared" ca="1" si="55"/>
        <v>0</v>
      </c>
      <c r="M83" s="363">
        <f t="shared" ca="1" si="55"/>
        <v>0</v>
      </c>
      <c r="N83" s="363">
        <f t="shared" ca="1" si="55"/>
        <v>0</v>
      </c>
      <c r="O83" s="363">
        <f t="shared" ca="1" si="55"/>
        <v>0</v>
      </c>
      <c r="P83" s="363">
        <f t="shared" ca="1" si="55"/>
        <v>0</v>
      </c>
      <c r="Q83" s="363">
        <f t="shared" ca="1" si="55"/>
        <v>0</v>
      </c>
      <c r="R83" s="363">
        <f t="shared" ca="1" si="55"/>
        <v>0</v>
      </c>
      <c r="S83" s="363">
        <f t="shared" ca="1" si="55"/>
        <v>0</v>
      </c>
      <c r="T83" s="364">
        <f t="shared" ca="1" si="53"/>
        <v>0</v>
      </c>
      <c r="U83" s="296" t="str">
        <f t="shared" si="56"/>
        <v>Surname_7</v>
      </c>
      <c r="V83" s="296" t="s">
        <v>325</v>
      </c>
      <c r="W83" s="296" t="s">
        <v>362</v>
      </c>
      <c r="X83" s="352" t="s">
        <v>363</v>
      </c>
      <c r="Y83" s="352" t="s">
        <v>364</v>
      </c>
      <c r="Z83" s="296" t="s">
        <v>365</v>
      </c>
      <c r="AA83" s="296" t="s">
        <v>366</v>
      </c>
      <c r="AB83" s="296" t="s">
        <v>367</v>
      </c>
      <c r="AC83" s="296" t="s">
        <v>368</v>
      </c>
      <c r="AD83" s="296" t="s">
        <v>369</v>
      </c>
      <c r="AE83" s="296" t="s">
        <v>370</v>
      </c>
      <c r="AF83" s="296" t="s">
        <v>371</v>
      </c>
      <c r="AG83" s="296" t="s">
        <v>372</v>
      </c>
      <c r="AH83" s="296" t="s">
        <v>373</v>
      </c>
      <c r="AI83" s="296" t="s">
        <v>374</v>
      </c>
      <c r="AJ83" s="296" t="s">
        <v>375</v>
      </c>
      <c r="AK83" s="296" t="s">
        <v>376</v>
      </c>
      <c r="AL83" s="296" t="s">
        <v>377</v>
      </c>
      <c r="AM83" s="296" t="s">
        <v>378</v>
      </c>
      <c r="AN83" s="296" t="s">
        <v>379</v>
      </c>
    </row>
    <row r="84" spans="1:40" outlineLevel="1">
      <c r="A84" s="383">
        <f t="shared" ca="1" si="54"/>
        <v>0</v>
      </c>
      <c r="B84" s="367" t="s">
        <v>380</v>
      </c>
      <c r="C84" s="597"/>
      <c r="D84" s="362">
        <f t="shared" ca="1" si="51"/>
        <v>0</v>
      </c>
      <c r="E84" s="363">
        <f t="shared" ca="1" si="52"/>
        <v>0</v>
      </c>
      <c r="F84" s="363">
        <f t="shared" ca="1" si="55"/>
        <v>0</v>
      </c>
      <c r="G84" s="363">
        <f t="shared" ca="1" si="55"/>
        <v>0</v>
      </c>
      <c r="H84" s="363">
        <f t="shared" ca="1" si="55"/>
        <v>0</v>
      </c>
      <c r="I84" s="363">
        <f t="shared" ca="1" si="55"/>
        <v>0</v>
      </c>
      <c r="J84" s="363">
        <f t="shared" ca="1" si="55"/>
        <v>0</v>
      </c>
      <c r="K84" s="363">
        <f t="shared" ca="1" si="55"/>
        <v>0</v>
      </c>
      <c r="L84" s="363">
        <f t="shared" ca="1" si="55"/>
        <v>0</v>
      </c>
      <c r="M84" s="363">
        <f t="shared" ca="1" si="55"/>
        <v>0</v>
      </c>
      <c r="N84" s="363">
        <f t="shared" ca="1" si="55"/>
        <v>0</v>
      </c>
      <c r="O84" s="363">
        <f t="shared" ca="1" si="55"/>
        <v>0</v>
      </c>
      <c r="P84" s="363">
        <f t="shared" ca="1" si="55"/>
        <v>0</v>
      </c>
      <c r="Q84" s="363">
        <f t="shared" ca="1" si="55"/>
        <v>0</v>
      </c>
      <c r="R84" s="363">
        <f t="shared" ca="1" si="55"/>
        <v>0</v>
      </c>
      <c r="S84" s="363">
        <f t="shared" ca="1" si="55"/>
        <v>0</v>
      </c>
      <c r="T84" s="364">
        <f t="shared" ca="1" si="53"/>
        <v>0</v>
      </c>
      <c r="U84" s="296" t="str">
        <f t="shared" si="56"/>
        <v>Surname_7</v>
      </c>
      <c r="V84" s="296" t="s">
        <v>325</v>
      </c>
      <c r="X84" s="352" t="s">
        <v>381</v>
      </c>
      <c r="Y84" s="352" t="s">
        <v>382</v>
      </c>
      <c r="Z84" s="296" t="s">
        <v>383</v>
      </c>
      <c r="AA84" s="296" t="s">
        <v>384</v>
      </c>
      <c r="AB84" s="296" t="s">
        <v>385</v>
      </c>
      <c r="AC84" s="296" t="s">
        <v>386</v>
      </c>
      <c r="AD84" s="296" t="s">
        <v>387</v>
      </c>
      <c r="AE84" s="296" t="s">
        <v>388</v>
      </c>
      <c r="AF84" s="296" t="s">
        <v>389</v>
      </c>
      <c r="AG84" s="296" t="s">
        <v>390</v>
      </c>
      <c r="AH84" s="296" t="s">
        <v>391</v>
      </c>
      <c r="AI84" s="296" t="s">
        <v>392</v>
      </c>
      <c r="AJ84" s="296" t="s">
        <v>393</v>
      </c>
      <c r="AK84" s="296" t="s">
        <v>394</v>
      </c>
      <c r="AL84" s="296" t="s">
        <v>395</v>
      </c>
      <c r="AM84" s="296" t="s">
        <v>396</v>
      </c>
      <c r="AN84" s="296" t="s">
        <v>397</v>
      </c>
    </row>
    <row r="85" spans="1:40" outlineLevel="1">
      <c r="A85" s="383">
        <f t="shared" ca="1" si="54"/>
        <v>0</v>
      </c>
      <c r="B85" s="368" t="s">
        <v>277</v>
      </c>
      <c r="C85" s="596">
        <f ca="1">INDIRECT($U85&amp;"!"&amp;W85)</f>
        <v>0</v>
      </c>
      <c r="D85" s="362">
        <f t="shared" ca="1" si="51"/>
        <v>0</v>
      </c>
      <c r="E85" s="363">
        <f t="shared" ca="1" si="52"/>
        <v>0</v>
      </c>
      <c r="F85" s="363">
        <f t="shared" ca="1" si="55"/>
        <v>0</v>
      </c>
      <c r="G85" s="363">
        <f t="shared" ca="1" si="55"/>
        <v>0</v>
      </c>
      <c r="H85" s="363">
        <f t="shared" ca="1" si="55"/>
        <v>0</v>
      </c>
      <c r="I85" s="363">
        <f t="shared" ca="1" si="55"/>
        <v>0</v>
      </c>
      <c r="J85" s="363">
        <f t="shared" ca="1" si="55"/>
        <v>0</v>
      </c>
      <c r="K85" s="363">
        <f t="shared" ca="1" si="55"/>
        <v>0</v>
      </c>
      <c r="L85" s="363">
        <f t="shared" ca="1" si="55"/>
        <v>0</v>
      </c>
      <c r="M85" s="363">
        <f t="shared" ca="1" si="55"/>
        <v>0</v>
      </c>
      <c r="N85" s="363">
        <f t="shared" ca="1" si="55"/>
        <v>0</v>
      </c>
      <c r="O85" s="363">
        <f t="shared" ca="1" si="55"/>
        <v>0</v>
      </c>
      <c r="P85" s="363">
        <f t="shared" ca="1" si="55"/>
        <v>0</v>
      </c>
      <c r="Q85" s="363">
        <f t="shared" ca="1" si="55"/>
        <v>0</v>
      </c>
      <c r="R85" s="363">
        <f t="shared" ca="1" si="55"/>
        <v>0</v>
      </c>
      <c r="S85" s="363">
        <f t="shared" ca="1" si="55"/>
        <v>0</v>
      </c>
      <c r="T85" s="364">
        <f t="shared" ca="1" si="53"/>
        <v>0</v>
      </c>
      <c r="U85" s="296" t="str">
        <f t="shared" si="56"/>
        <v>Surname_7</v>
      </c>
      <c r="V85" s="296" t="s">
        <v>325</v>
      </c>
      <c r="W85" s="296" t="s">
        <v>398</v>
      </c>
      <c r="X85" s="352" t="s">
        <v>399</v>
      </c>
      <c r="Y85" s="352" t="s">
        <v>400</v>
      </c>
      <c r="Z85" s="296" t="s">
        <v>401</v>
      </c>
      <c r="AA85" s="296" t="s">
        <v>402</v>
      </c>
      <c r="AB85" s="296" t="s">
        <v>403</v>
      </c>
      <c r="AC85" s="296" t="s">
        <v>404</v>
      </c>
      <c r="AD85" s="296" t="s">
        <v>405</v>
      </c>
      <c r="AE85" s="296" t="s">
        <v>406</v>
      </c>
      <c r="AF85" s="296" t="s">
        <v>407</v>
      </c>
      <c r="AG85" s="296" t="s">
        <v>408</v>
      </c>
      <c r="AH85" s="296" t="s">
        <v>409</v>
      </c>
      <c r="AI85" s="296" t="s">
        <v>410</v>
      </c>
      <c r="AJ85" s="296" t="s">
        <v>411</v>
      </c>
      <c r="AK85" s="296" t="s">
        <v>412</v>
      </c>
      <c r="AL85" s="296" t="s">
        <v>413</v>
      </c>
      <c r="AM85" s="296" t="s">
        <v>414</v>
      </c>
      <c r="AN85" s="296" t="s">
        <v>415</v>
      </c>
    </row>
    <row r="86" spans="1:40" outlineLevel="1">
      <c r="A86" s="383">
        <f t="shared" ca="1" si="54"/>
        <v>0</v>
      </c>
      <c r="B86" s="369" t="s">
        <v>416</v>
      </c>
      <c r="C86" s="597"/>
      <c r="D86" s="362">
        <f t="shared" ca="1" si="51"/>
        <v>0</v>
      </c>
      <c r="E86" s="363">
        <f t="shared" ca="1" si="52"/>
        <v>0</v>
      </c>
      <c r="F86" s="363">
        <f t="shared" ca="1" si="55"/>
        <v>0</v>
      </c>
      <c r="G86" s="363">
        <f t="shared" ca="1" si="55"/>
        <v>0</v>
      </c>
      <c r="H86" s="363">
        <f t="shared" ca="1" si="55"/>
        <v>0</v>
      </c>
      <c r="I86" s="363">
        <f t="shared" ca="1" si="55"/>
        <v>0</v>
      </c>
      <c r="J86" s="363">
        <f t="shared" ca="1" si="55"/>
        <v>0</v>
      </c>
      <c r="K86" s="363">
        <f t="shared" ca="1" si="55"/>
        <v>0</v>
      </c>
      <c r="L86" s="363">
        <f t="shared" ca="1" si="55"/>
        <v>0</v>
      </c>
      <c r="M86" s="363">
        <f t="shared" ca="1" si="55"/>
        <v>0</v>
      </c>
      <c r="N86" s="363">
        <f t="shared" ca="1" si="55"/>
        <v>0</v>
      </c>
      <c r="O86" s="363">
        <f t="shared" ca="1" si="55"/>
        <v>0</v>
      </c>
      <c r="P86" s="363">
        <f t="shared" ca="1" si="55"/>
        <v>0</v>
      </c>
      <c r="Q86" s="363">
        <f t="shared" ca="1" si="55"/>
        <v>0</v>
      </c>
      <c r="R86" s="363">
        <f t="shared" ca="1" si="55"/>
        <v>0</v>
      </c>
      <c r="S86" s="363">
        <f t="shared" ca="1" si="55"/>
        <v>0</v>
      </c>
      <c r="T86" s="364">
        <f t="shared" ca="1" si="53"/>
        <v>0</v>
      </c>
      <c r="U86" s="296" t="str">
        <f t="shared" si="56"/>
        <v>Surname_7</v>
      </c>
      <c r="V86" s="296" t="s">
        <v>325</v>
      </c>
      <c r="X86" s="352" t="s">
        <v>417</v>
      </c>
      <c r="Y86" s="352" t="s">
        <v>418</v>
      </c>
      <c r="Z86" s="296" t="s">
        <v>419</v>
      </c>
      <c r="AA86" s="296" t="s">
        <v>420</v>
      </c>
      <c r="AB86" s="296" t="s">
        <v>421</v>
      </c>
      <c r="AC86" s="296" t="s">
        <v>422</v>
      </c>
      <c r="AD86" s="296" t="s">
        <v>423</v>
      </c>
      <c r="AE86" s="296" t="s">
        <v>424</v>
      </c>
      <c r="AF86" s="296" t="s">
        <v>425</v>
      </c>
      <c r="AG86" s="296" t="s">
        <v>426</v>
      </c>
      <c r="AH86" s="296" t="s">
        <v>427</v>
      </c>
      <c r="AI86" s="296" t="s">
        <v>428</v>
      </c>
      <c r="AJ86" s="296" t="s">
        <v>429</v>
      </c>
      <c r="AK86" s="296" t="s">
        <v>430</v>
      </c>
      <c r="AL86" s="296" t="s">
        <v>431</v>
      </c>
      <c r="AM86" s="296" t="s">
        <v>432</v>
      </c>
      <c r="AN86" s="296" t="s">
        <v>433</v>
      </c>
    </row>
    <row r="87" spans="1:40" outlineLevel="1">
      <c r="A87" s="383">
        <f t="shared" ca="1" si="54"/>
        <v>0</v>
      </c>
      <c r="B87" s="370" t="s">
        <v>278</v>
      </c>
      <c r="C87" s="596">
        <f ca="1">INDIRECT($U87&amp;"!"&amp;W87)</f>
        <v>0</v>
      </c>
      <c r="D87" s="362">
        <f t="shared" ca="1" si="51"/>
        <v>0</v>
      </c>
      <c r="E87" s="363">
        <f t="shared" ca="1" si="52"/>
        <v>0</v>
      </c>
      <c r="F87" s="363">
        <f t="shared" ca="1" si="55"/>
        <v>0</v>
      </c>
      <c r="G87" s="363">
        <f t="shared" ca="1" si="55"/>
        <v>0</v>
      </c>
      <c r="H87" s="363">
        <f t="shared" ca="1" si="55"/>
        <v>0</v>
      </c>
      <c r="I87" s="363">
        <f t="shared" ca="1" si="55"/>
        <v>0</v>
      </c>
      <c r="J87" s="363">
        <f t="shared" ca="1" si="55"/>
        <v>0</v>
      </c>
      <c r="K87" s="363">
        <f t="shared" ca="1" si="55"/>
        <v>0</v>
      </c>
      <c r="L87" s="363">
        <f t="shared" ca="1" si="55"/>
        <v>0</v>
      </c>
      <c r="M87" s="363">
        <f t="shared" ca="1" si="55"/>
        <v>0</v>
      </c>
      <c r="N87" s="363">
        <f t="shared" ca="1" si="55"/>
        <v>0</v>
      </c>
      <c r="O87" s="363">
        <f t="shared" ca="1" si="55"/>
        <v>0</v>
      </c>
      <c r="P87" s="363">
        <f t="shared" ca="1" si="55"/>
        <v>0</v>
      </c>
      <c r="Q87" s="363">
        <f t="shared" ca="1" si="55"/>
        <v>0</v>
      </c>
      <c r="R87" s="363">
        <f t="shared" ca="1" si="55"/>
        <v>0</v>
      </c>
      <c r="S87" s="363">
        <f t="shared" ca="1" si="55"/>
        <v>0</v>
      </c>
      <c r="T87" s="364">
        <f t="shared" ca="1" si="53"/>
        <v>0</v>
      </c>
      <c r="U87" s="296" t="str">
        <f t="shared" si="56"/>
        <v>Surname_7</v>
      </c>
      <c r="V87" s="296" t="s">
        <v>325</v>
      </c>
      <c r="W87" s="296" t="s">
        <v>434</v>
      </c>
      <c r="X87" s="352" t="s">
        <v>435</v>
      </c>
      <c r="Y87" s="352" t="s">
        <v>436</v>
      </c>
      <c r="Z87" s="296" t="s">
        <v>437</v>
      </c>
      <c r="AA87" s="296" t="s">
        <v>438</v>
      </c>
      <c r="AB87" s="296" t="s">
        <v>439</v>
      </c>
      <c r="AC87" s="296" t="s">
        <v>440</v>
      </c>
      <c r="AD87" s="296" t="s">
        <v>441</v>
      </c>
      <c r="AE87" s="296" t="s">
        <v>442</v>
      </c>
      <c r="AF87" s="296" t="s">
        <v>443</v>
      </c>
      <c r="AG87" s="296" t="s">
        <v>444</v>
      </c>
      <c r="AH87" s="296" t="s">
        <v>445</v>
      </c>
      <c r="AI87" s="296" t="s">
        <v>446</v>
      </c>
      <c r="AJ87" s="296" t="s">
        <v>447</v>
      </c>
      <c r="AK87" s="296" t="s">
        <v>448</v>
      </c>
      <c r="AL87" s="296" t="s">
        <v>449</v>
      </c>
      <c r="AM87" s="296" t="s">
        <v>450</v>
      </c>
      <c r="AN87" s="296" t="s">
        <v>451</v>
      </c>
    </row>
    <row r="88" spans="1:40" outlineLevel="1">
      <c r="A88" s="383">
        <f t="shared" ca="1" si="54"/>
        <v>0</v>
      </c>
      <c r="B88" s="370" t="s">
        <v>452</v>
      </c>
      <c r="C88" s="597"/>
      <c r="D88" s="362">
        <f t="shared" ca="1" si="51"/>
        <v>0</v>
      </c>
      <c r="E88" s="363">
        <f t="shared" ca="1" si="52"/>
        <v>0</v>
      </c>
      <c r="F88" s="363">
        <f t="shared" ca="1" si="55"/>
        <v>0</v>
      </c>
      <c r="G88" s="363">
        <f t="shared" ca="1" si="55"/>
        <v>0</v>
      </c>
      <c r="H88" s="363">
        <f t="shared" ca="1" si="55"/>
        <v>0</v>
      </c>
      <c r="I88" s="363">
        <f t="shared" ca="1" si="55"/>
        <v>0</v>
      </c>
      <c r="J88" s="363">
        <f t="shared" ca="1" si="55"/>
        <v>0</v>
      </c>
      <c r="K88" s="363">
        <f t="shared" ca="1" si="55"/>
        <v>0</v>
      </c>
      <c r="L88" s="363">
        <f t="shared" ca="1" si="55"/>
        <v>0</v>
      </c>
      <c r="M88" s="363">
        <f t="shared" ca="1" si="55"/>
        <v>0</v>
      </c>
      <c r="N88" s="363">
        <f t="shared" ca="1" si="55"/>
        <v>0</v>
      </c>
      <c r="O88" s="363">
        <f t="shared" ca="1" si="55"/>
        <v>0</v>
      </c>
      <c r="P88" s="363">
        <f t="shared" ca="1" si="55"/>
        <v>0</v>
      </c>
      <c r="Q88" s="363">
        <f t="shared" ca="1" si="55"/>
        <v>0</v>
      </c>
      <c r="R88" s="363">
        <f t="shared" ca="1" si="55"/>
        <v>0</v>
      </c>
      <c r="S88" s="363">
        <f t="shared" ca="1" si="55"/>
        <v>0</v>
      </c>
      <c r="T88" s="364">
        <f t="shared" ca="1" si="53"/>
        <v>0</v>
      </c>
      <c r="U88" s="296" t="str">
        <f t="shared" si="56"/>
        <v>Surname_7</v>
      </c>
      <c r="V88" s="296" t="s">
        <v>325</v>
      </c>
      <c r="X88" s="352" t="s">
        <v>453</v>
      </c>
      <c r="Y88" s="352" t="s">
        <v>454</v>
      </c>
      <c r="Z88" s="296" t="s">
        <v>455</v>
      </c>
      <c r="AA88" s="296" t="s">
        <v>456</v>
      </c>
      <c r="AB88" s="296" t="s">
        <v>457</v>
      </c>
      <c r="AC88" s="296" t="s">
        <v>458</v>
      </c>
      <c r="AD88" s="296" t="s">
        <v>459</v>
      </c>
      <c r="AE88" s="296" t="s">
        <v>460</v>
      </c>
      <c r="AF88" s="296" t="s">
        <v>461</v>
      </c>
      <c r="AG88" s="296" t="s">
        <v>462</v>
      </c>
      <c r="AH88" s="296" t="s">
        <v>463</v>
      </c>
      <c r="AI88" s="296" t="s">
        <v>464</v>
      </c>
      <c r="AJ88" s="296" t="s">
        <v>465</v>
      </c>
      <c r="AK88" s="296" t="s">
        <v>466</v>
      </c>
      <c r="AL88" s="296" t="s">
        <v>467</v>
      </c>
      <c r="AM88" s="296" t="s">
        <v>468</v>
      </c>
      <c r="AN88" s="296" t="s">
        <v>469</v>
      </c>
    </row>
    <row r="89" spans="1:40" outlineLevel="1">
      <c r="A89" s="383">
        <f ca="1">A86</f>
        <v>0</v>
      </c>
      <c r="B89" s="371" t="s">
        <v>279</v>
      </c>
      <c r="C89" s="372">
        <f ca="1">INDIRECT($U89&amp;"!"&amp;W89)</f>
        <v>0</v>
      </c>
      <c r="D89" s="362">
        <f t="shared" ca="1" si="51"/>
        <v>0</v>
      </c>
      <c r="E89" s="363">
        <f t="shared" ca="1" si="52"/>
        <v>0</v>
      </c>
      <c r="F89" s="363">
        <f t="shared" ca="1" si="55"/>
        <v>0</v>
      </c>
      <c r="G89" s="363">
        <f t="shared" ca="1" si="55"/>
        <v>0</v>
      </c>
      <c r="H89" s="363">
        <f t="shared" ca="1" si="55"/>
        <v>0</v>
      </c>
      <c r="I89" s="363">
        <f t="shared" ca="1" si="55"/>
        <v>0</v>
      </c>
      <c r="J89" s="363">
        <f t="shared" ca="1" si="55"/>
        <v>0</v>
      </c>
      <c r="K89" s="363">
        <f t="shared" ca="1" si="55"/>
        <v>0</v>
      </c>
      <c r="L89" s="363">
        <f t="shared" ca="1" si="55"/>
        <v>0</v>
      </c>
      <c r="M89" s="363">
        <f t="shared" ca="1" si="55"/>
        <v>0</v>
      </c>
      <c r="N89" s="363">
        <f t="shared" ca="1" si="55"/>
        <v>0</v>
      </c>
      <c r="O89" s="363">
        <f t="shared" ca="1" si="55"/>
        <v>0</v>
      </c>
      <c r="P89" s="363">
        <f t="shared" ca="1" si="55"/>
        <v>0</v>
      </c>
      <c r="Q89" s="363">
        <f t="shared" ca="1" si="55"/>
        <v>0</v>
      </c>
      <c r="R89" s="363">
        <f t="shared" ca="1" si="55"/>
        <v>0</v>
      </c>
      <c r="S89" s="363">
        <f t="shared" ca="1" si="55"/>
        <v>0</v>
      </c>
      <c r="T89" s="364">
        <f t="shared" ca="1" si="53"/>
        <v>0</v>
      </c>
      <c r="U89" s="296" t="str">
        <f t="shared" si="56"/>
        <v>Surname_7</v>
      </c>
      <c r="V89" s="296" t="s">
        <v>325</v>
      </c>
      <c r="W89" s="296" t="s">
        <v>470</v>
      </c>
      <c r="X89" s="352" t="s">
        <v>471</v>
      </c>
      <c r="Y89" s="352" t="s">
        <v>472</v>
      </c>
      <c r="Z89" s="296" t="s">
        <v>473</v>
      </c>
      <c r="AA89" s="296" t="s">
        <v>474</v>
      </c>
      <c r="AB89" s="296" t="s">
        <v>475</v>
      </c>
      <c r="AC89" s="296" t="s">
        <v>476</v>
      </c>
      <c r="AD89" s="296" t="s">
        <v>477</v>
      </c>
      <c r="AE89" s="296" t="s">
        <v>478</v>
      </c>
      <c r="AF89" s="296" t="s">
        <v>479</v>
      </c>
      <c r="AG89" s="296" t="s">
        <v>480</v>
      </c>
      <c r="AH89" s="296" t="s">
        <v>481</v>
      </c>
      <c r="AI89" s="296" t="s">
        <v>482</v>
      </c>
      <c r="AJ89" s="296" t="s">
        <v>483</v>
      </c>
      <c r="AK89" s="296" t="s">
        <v>484</v>
      </c>
      <c r="AL89" s="296" t="s">
        <v>485</v>
      </c>
      <c r="AM89" s="296" t="s">
        <v>486</v>
      </c>
      <c r="AN89" s="296" t="s">
        <v>487</v>
      </c>
    </row>
    <row r="90" spans="1:40" s="378" customFormat="1" outlineLevel="1">
      <c r="A90" s="373"/>
      <c r="B90" s="374" t="s">
        <v>488</v>
      </c>
      <c r="C90" s="375">
        <f t="shared" ref="C90:T90" ca="1" si="57">SUM(C81:C89)</f>
        <v>0</v>
      </c>
      <c r="D90" s="376">
        <f t="shared" ca="1" si="57"/>
        <v>0</v>
      </c>
      <c r="E90" s="377">
        <f t="shared" ref="E90:S90" ca="1" si="58">SUM(E81:E89)</f>
        <v>0</v>
      </c>
      <c r="F90" s="377">
        <f t="shared" ca="1" si="58"/>
        <v>0</v>
      </c>
      <c r="G90" s="377">
        <f t="shared" ca="1" si="58"/>
        <v>0</v>
      </c>
      <c r="H90" s="377">
        <f t="shared" ca="1" si="58"/>
        <v>0</v>
      </c>
      <c r="I90" s="377">
        <f t="shared" ca="1" si="58"/>
        <v>0</v>
      </c>
      <c r="J90" s="377">
        <f t="shared" ca="1" si="58"/>
        <v>0</v>
      </c>
      <c r="K90" s="377">
        <f t="shared" ca="1" si="58"/>
        <v>0</v>
      </c>
      <c r="L90" s="377">
        <f t="shared" ca="1" si="58"/>
        <v>0</v>
      </c>
      <c r="M90" s="377">
        <f t="shared" ca="1" si="58"/>
        <v>0</v>
      </c>
      <c r="N90" s="377">
        <f t="shared" ca="1" si="58"/>
        <v>0</v>
      </c>
      <c r="O90" s="377">
        <f t="shared" ca="1" si="58"/>
        <v>0</v>
      </c>
      <c r="P90" s="377">
        <f t="shared" ca="1" si="58"/>
        <v>0</v>
      </c>
      <c r="Q90" s="377">
        <f t="shared" ca="1" si="58"/>
        <v>0</v>
      </c>
      <c r="R90" s="377">
        <f t="shared" ca="1" si="58"/>
        <v>0</v>
      </c>
      <c r="S90" s="377">
        <f t="shared" ca="1" si="58"/>
        <v>0</v>
      </c>
      <c r="T90" s="377">
        <f t="shared" ca="1" si="57"/>
        <v>0</v>
      </c>
      <c r="X90" s="379"/>
      <c r="Y90" s="379"/>
    </row>
    <row r="91" spans="1:40">
      <c r="A91" s="380" t="s">
        <v>495</v>
      </c>
      <c r="B91" s="381"/>
      <c r="C91" s="382"/>
      <c r="D91" s="381"/>
      <c r="E91" s="381"/>
      <c r="F91" s="381"/>
      <c r="G91" s="381"/>
      <c r="H91" s="381"/>
      <c r="I91" s="381"/>
      <c r="J91" s="381"/>
      <c r="K91" s="381"/>
      <c r="L91" s="381"/>
      <c r="M91" s="381"/>
      <c r="N91" s="381"/>
      <c r="O91" s="381"/>
      <c r="P91" s="381"/>
      <c r="Q91" s="381"/>
      <c r="R91" s="381"/>
      <c r="S91" s="381"/>
      <c r="T91" s="359"/>
    </row>
    <row r="92" spans="1:40" outlineLevel="1">
      <c r="A92" s="360">
        <f ca="1">INDIRECT($U92&amp;"!"&amp;V92)</f>
        <v>0</v>
      </c>
      <c r="B92" s="361" t="s">
        <v>275</v>
      </c>
      <c r="C92" s="596">
        <f ca="1">INDIRECT($U92&amp;"!"&amp;W92)</f>
        <v>0</v>
      </c>
      <c r="D92" s="362">
        <f t="shared" ref="D92:D99" ca="1" si="59">INDIRECT($U92&amp;"!"&amp;X92)</f>
        <v>0</v>
      </c>
      <c r="E92" s="363">
        <f t="shared" ref="E92:S100" ca="1" si="60">INDIRECT($U92&amp;"!"&amp;Z92)</f>
        <v>0</v>
      </c>
      <c r="F92" s="363">
        <f t="shared" ca="1" si="60"/>
        <v>0</v>
      </c>
      <c r="G92" s="363">
        <f t="shared" ca="1" si="60"/>
        <v>0</v>
      </c>
      <c r="H92" s="363">
        <f t="shared" ca="1" si="60"/>
        <v>0</v>
      </c>
      <c r="I92" s="363">
        <f t="shared" ca="1" si="60"/>
        <v>0</v>
      </c>
      <c r="J92" s="363">
        <f t="shared" ca="1" si="60"/>
        <v>0</v>
      </c>
      <c r="K92" s="363">
        <f t="shared" ca="1" si="60"/>
        <v>0</v>
      </c>
      <c r="L92" s="363">
        <f t="shared" ca="1" si="60"/>
        <v>0</v>
      </c>
      <c r="M92" s="363">
        <f t="shared" ca="1" si="60"/>
        <v>0</v>
      </c>
      <c r="N92" s="363">
        <f t="shared" ca="1" si="60"/>
        <v>0</v>
      </c>
      <c r="O92" s="363">
        <f t="shared" ca="1" si="60"/>
        <v>0</v>
      </c>
      <c r="P92" s="363">
        <f t="shared" ca="1" si="60"/>
        <v>0</v>
      </c>
      <c r="Q92" s="363">
        <f t="shared" ca="1" si="60"/>
        <v>0</v>
      </c>
      <c r="R92" s="363">
        <f t="shared" ca="1" si="60"/>
        <v>0</v>
      </c>
      <c r="S92" s="363">
        <f t="shared" ca="1" si="60"/>
        <v>0</v>
      </c>
      <c r="T92" s="364">
        <f t="shared" ca="1" si="53"/>
        <v>0</v>
      </c>
      <c r="U92" s="296" t="str">
        <f>A91</f>
        <v>Surname_8</v>
      </c>
      <c r="V92" s="296" t="s">
        <v>325</v>
      </c>
      <c r="W92" s="296" t="s">
        <v>326</v>
      </c>
      <c r="X92" s="352" t="s">
        <v>327</v>
      </c>
      <c r="Y92" s="352" t="s">
        <v>328</v>
      </c>
      <c r="Z92" s="296" t="s">
        <v>329</v>
      </c>
      <c r="AA92" s="296" t="s">
        <v>330</v>
      </c>
      <c r="AB92" s="296" t="s">
        <v>331</v>
      </c>
      <c r="AC92" s="296" t="s">
        <v>332</v>
      </c>
      <c r="AD92" s="296" t="s">
        <v>333</v>
      </c>
      <c r="AE92" s="296" t="s">
        <v>334</v>
      </c>
      <c r="AF92" s="296" t="s">
        <v>335</v>
      </c>
      <c r="AG92" s="296" t="s">
        <v>336</v>
      </c>
      <c r="AH92" s="296" t="s">
        <v>337</v>
      </c>
      <c r="AI92" s="296" t="s">
        <v>338</v>
      </c>
      <c r="AJ92" s="296" t="s">
        <v>339</v>
      </c>
      <c r="AK92" s="296" t="s">
        <v>340</v>
      </c>
      <c r="AL92" s="296" t="s">
        <v>341</v>
      </c>
      <c r="AM92" s="296" t="s">
        <v>342</v>
      </c>
      <c r="AN92" s="296" t="s">
        <v>343</v>
      </c>
    </row>
    <row r="93" spans="1:40" outlineLevel="1">
      <c r="A93" s="383">
        <f t="shared" ref="A93:A99" ca="1" si="61">A92</f>
        <v>0</v>
      </c>
      <c r="B93" s="365" t="s">
        <v>344</v>
      </c>
      <c r="C93" s="597"/>
      <c r="D93" s="362">
        <f t="shared" ca="1" si="59"/>
        <v>0</v>
      </c>
      <c r="E93" s="363">
        <f t="shared" ca="1" si="60"/>
        <v>0</v>
      </c>
      <c r="F93" s="363">
        <f t="shared" ref="F93:S100" ca="1" si="62">INDIRECT($U93&amp;"!"&amp;Z93)</f>
        <v>0</v>
      </c>
      <c r="G93" s="363">
        <f t="shared" ca="1" si="62"/>
        <v>0</v>
      </c>
      <c r="H93" s="363">
        <f t="shared" ca="1" si="62"/>
        <v>0</v>
      </c>
      <c r="I93" s="363">
        <f t="shared" ca="1" si="62"/>
        <v>0</v>
      </c>
      <c r="J93" s="363">
        <f t="shared" ca="1" si="62"/>
        <v>0</v>
      </c>
      <c r="K93" s="363">
        <f t="shared" ca="1" si="62"/>
        <v>0</v>
      </c>
      <c r="L93" s="363">
        <f t="shared" ca="1" si="62"/>
        <v>0</v>
      </c>
      <c r="M93" s="363">
        <f t="shared" ca="1" si="62"/>
        <v>0</v>
      </c>
      <c r="N93" s="363">
        <f t="shared" ca="1" si="62"/>
        <v>0</v>
      </c>
      <c r="O93" s="363">
        <f t="shared" ca="1" si="62"/>
        <v>0</v>
      </c>
      <c r="P93" s="363">
        <f t="shared" ca="1" si="62"/>
        <v>0</v>
      </c>
      <c r="Q93" s="363">
        <f t="shared" ca="1" si="62"/>
        <v>0</v>
      </c>
      <c r="R93" s="363">
        <f t="shared" ca="1" si="62"/>
        <v>0</v>
      </c>
      <c r="S93" s="363">
        <f t="shared" ca="1" si="62"/>
        <v>0</v>
      </c>
      <c r="T93" s="364">
        <f t="shared" ca="1" si="53"/>
        <v>0</v>
      </c>
      <c r="U93" s="296" t="str">
        <f t="shared" ref="U93:U100" si="63">U92</f>
        <v>Surname_8</v>
      </c>
      <c r="V93" s="296" t="s">
        <v>325</v>
      </c>
      <c r="X93" s="352" t="s">
        <v>345</v>
      </c>
      <c r="Y93" s="352" t="s">
        <v>346</v>
      </c>
      <c r="Z93" s="296" t="s">
        <v>347</v>
      </c>
      <c r="AA93" s="296" t="s">
        <v>348</v>
      </c>
      <c r="AB93" s="296" t="s">
        <v>349</v>
      </c>
      <c r="AC93" s="296" t="s">
        <v>350</v>
      </c>
      <c r="AD93" s="296" t="s">
        <v>351</v>
      </c>
      <c r="AE93" s="296" t="s">
        <v>352</v>
      </c>
      <c r="AF93" s="296" t="s">
        <v>353</v>
      </c>
      <c r="AG93" s="296" t="s">
        <v>354</v>
      </c>
      <c r="AH93" s="296" t="s">
        <v>355</v>
      </c>
      <c r="AI93" s="296" t="s">
        <v>356</v>
      </c>
      <c r="AJ93" s="296" t="s">
        <v>357</v>
      </c>
      <c r="AK93" s="296" t="s">
        <v>358</v>
      </c>
      <c r="AL93" s="296" t="s">
        <v>359</v>
      </c>
      <c r="AM93" s="296" t="s">
        <v>360</v>
      </c>
      <c r="AN93" s="296" t="s">
        <v>361</v>
      </c>
    </row>
    <row r="94" spans="1:40" outlineLevel="1">
      <c r="A94" s="383">
        <f t="shared" ca="1" si="61"/>
        <v>0</v>
      </c>
      <c r="B94" s="366" t="s">
        <v>276</v>
      </c>
      <c r="C94" s="596">
        <f ca="1">INDIRECT($U94&amp;"!"&amp;W94)</f>
        <v>0</v>
      </c>
      <c r="D94" s="362">
        <f t="shared" ca="1" si="59"/>
        <v>0</v>
      </c>
      <c r="E94" s="363">
        <f t="shared" ca="1" si="60"/>
        <v>0</v>
      </c>
      <c r="F94" s="363">
        <f t="shared" ca="1" si="62"/>
        <v>0</v>
      </c>
      <c r="G94" s="363">
        <f t="shared" ca="1" si="62"/>
        <v>0</v>
      </c>
      <c r="H94" s="363">
        <f t="shared" ca="1" si="62"/>
        <v>0</v>
      </c>
      <c r="I94" s="363">
        <f t="shared" ca="1" si="62"/>
        <v>0</v>
      </c>
      <c r="J94" s="363">
        <f t="shared" ca="1" si="62"/>
        <v>0</v>
      </c>
      <c r="K94" s="363">
        <f t="shared" ca="1" si="62"/>
        <v>0</v>
      </c>
      <c r="L94" s="363">
        <f t="shared" ca="1" si="62"/>
        <v>0</v>
      </c>
      <c r="M94" s="363">
        <f t="shared" ca="1" si="62"/>
        <v>0</v>
      </c>
      <c r="N94" s="363">
        <f t="shared" ca="1" si="62"/>
        <v>0</v>
      </c>
      <c r="O94" s="363">
        <f t="shared" ca="1" si="62"/>
        <v>0</v>
      </c>
      <c r="P94" s="363">
        <f t="shared" ca="1" si="62"/>
        <v>0</v>
      </c>
      <c r="Q94" s="363">
        <f t="shared" ca="1" si="62"/>
        <v>0</v>
      </c>
      <c r="R94" s="363">
        <f t="shared" ca="1" si="62"/>
        <v>0</v>
      </c>
      <c r="S94" s="363">
        <f t="shared" ca="1" si="62"/>
        <v>0</v>
      </c>
      <c r="T94" s="364">
        <f t="shared" ca="1" si="53"/>
        <v>0</v>
      </c>
      <c r="U94" s="296" t="str">
        <f t="shared" si="63"/>
        <v>Surname_8</v>
      </c>
      <c r="V94" s="296" t="s">
        <v>325</v>
      </c>
      <c r="W94" s="296" t="s">
        <v>362</v>
      </c>
      <c r="X94" s="352" t="s">
        <v>363</v>
      </c>
      <c r="Y94" s="352" t="s">
        <v>364</v>
      </c>
      <c r="Z94" s="296" t="s">
        <v>365</v>
      </c>
      <c r="AA94" s="296" t="s">
        <v>366</v>
      </c>
      <c r="AB94" s="296" t="s">
        <v>367</v>
      </c>
      <c r="AC94" s="296" t="s">
        <v>368</v>
      </c>
      <c r="AD94" s="296" t="s">
        <v>369</v>
      </c>
      <c r="AE94" s="296" t="s">
        <v>370</v>
      </c>
      <c r="AF94" s="296" t="s">
        <v>371</v>
      </c>
      <c r="AG94" s="296" t="s">
        <v>372</v>
      </c>
      <c r="AH94" s="296" t="s">
        <v>373</v>
      </c>
      <c r="AI94" s="296" t="s">
        <v>374</v>
      </c>
      <c r="AJ94" s="296" t="s">
        <v>375</v>
      </c>
      <c r="AK94" s="296" t="s">
        <v>376</v>
      </c>
      <c r="AL94" s="296" t="s">
        <v>377</v>
      </c>
      <c r="AM94" s="296" t="s">
        <v>378</v>
      </c>
      <c r="AN94" s="296" t="s">
        <v>379</v>
      </c>
    </row>
    <row r="95" spans="1:40" outlineLevel="1">
      <c r="A95" s="383">
        <f t="shared" ca="1" si="61"/>
        <v>0</v>
      </c>
      <c r="B95" s="367" t="s">
        <v>380</v>
      </c>
      <c r="C95" s="597"/>
      <c r="D95" s="362">
        <f t="shared" ca="1" si="59"/>
        <v>0</v>
      </c>
      <c r="E95" s="363">
        <f t="shared" ca="1" si="60"/>
        <v>0</v>
      </c>
      <c r="F95" s="363">
        <f t="shared" ca="1" si="62"/>
        <v>0</v>
      </c>
      <c r="G95" s="363">
        <f t="shared" ca="1" si="62"/>
        <v>0</v>
      </c>
      <c r="H95" s="363">
        <f t="shared" ca="1" si="62"/>
        <v>0</v>
      </c>
      <c r="I95" s="363">
        <f t="shared" ca="1" si="62"/>
        <v>0</v>
      </c>
      <c r="J95" s="363">
        <f t="shared" ca="1" si="62"/>
        <v>0</v>
      </c>
      <c r="K95" s="363">
        <f t="shared" ca="1" si="62"/>
        <v>0</v>
      </c>
      <c r="L95" s="363">
        <f t="shared" ca="1" si="62"/>
        <v>0</v>
      </c>
      <c r="M95" s="363">
        <f t="shared" ca="1" si="62"/>
        <v>0</v>
      </c>
      <c r="N95" s="363">
        <f t="shared" ca="1" si="62"/>
        <v>0</v>
      </c>
      <c r="O95" s="363">
        <f t="shared" ca="1" si="62"/>
        <v>0</v>
      </c>
      <c r="P95" s="363">
        <f t="shared" ca="1" si="62"/>
        <v>0</v>
      </c>
      <c r="Q95" s="363">
        <f t="shared" ca="1" si="62"/>
        <v>0</v>
      </c>
      <c r="R95" s="363">
        <f t="shared" ca="1" si="62"/>
        <v>0</v>
      </c>
      <c r="S95" s="363">
        <f t="shared" ca="1" si="62"/>
        <v>0</v>
      </c>
      <c r="T95" s="364">
        <f t="shared" ca="1" si="53"/>
        <v>0</v>
      </c>
      <c r="U95" s="296" t="str">
        <f t="shared" si="63"/>
        <v>Surname_8</v>
      </c>
      <c r="V95" s="296" t="s">
        <v>325</v>
      </c>
      <c r="X95" s="352" t="s">
        <v>381</v>
      </c>
      <c r="Y95" s="352" t="s">
        <v>382</v>
      </c>
      <c r="Z95" s="296" t="s">
        <v>383</v>
      </c>
      <c r="AA95" s="296" t="s">
        <v>384</v>
      </c>
      <c r="AB95" s="296" t="s">
        <v>385</v>
      </c>
      <c r="AC95" s="296" t="s">
        <v>386</v>
      </c>
      <c r="AD95" s="296" t="s">
        <v>387</v>
      </c>
      <c r="AE95" s="296" t="s">
        <v>388</v>
      </c>
      <c r="AF95" s="296" t="s">
        <v>389</v>
      </c>
      <c r="AG95" s="296" t="s">
        <v>390</v>
      </c>
      <c r="AH95" s="296" t="s">
        <v>391</v>
      </c>
      <c r="AI95" s="296" t="s">
        <v>392</v>
      </c>
      <c r="AJ95" s="296" t="s">
        <v>393</v>
      </c>
      <c r="AK95" s="296" t="s">
        <v>394</v>
      </c>
      <c r="AL95" s="296" t="s">
        <v>395</v>
      </c>
      <c r="AM95" s="296" t="s">
        <v>396</v>
      </c>
      <c r="AN95" s="296" t="s">
        <v>397</v>
      </c>
    </row>
    <row r="96" spans="1:40" outlineLevel="1">
      <c r="A96" s="383">
        <f t="shared" ca="1" si="61"/>
        <v>0</v>
      </c>
      <c r="B96" s="368" t="s">
        <v>277</v>
      </c>
      <c r="C96" s="596">
        <f ca="1">INDIRECT($U96&amp;"!"&amp;W96)</f>
        <v>0</v>
      </c>
      <c r="D96" s="362">
        <f t="shared" ca="1" si="59"/>
        <v>0</v>
      </c>
      <c r="E96" s="363">
        <f t="shared" ca="1" si="60"/>
        <v>0</v>
      </c>
      <c r="F96" s="363">
        <f t="shared" ca="1" si="62"/>
        <v>0</v>
      </c>
      <c r="G96" s="363">
        <f t="shared" ca="1" si="62"/>
        <v>0</v>
      </c>
      <c r="H96" s="363">
        <f t="shared" ca="1" si="62"/>
        <v>0</v>
      </c>
      <c r="I96" s="363">
        <f t="shared" ca="1" si="62"/>
        <v>0</v>
      </c>
      <c r="J96" s="363">
        <f t="shared" ca="1" si="62"/>
        <v>0</v>
      </c>
      <c r="K96" s="363">
        <f t="shared" ca="1" si="62"/>
        <v>0</v>
      </c>
      <c r="L96" s="363">
        <f t="shared" ca="1" si="62"/>
        <v>0</v>
      </c>
      <c r="M96" s="363">
        <f t="shared" ca="1" si="62"/>
        <v>0</v>
      </c>
      <c r="N96" s="363">
        <f t="shared" ca="1" si="62"/>
        <v>0</v>
      </c>
      <c r="O96" s="363">
        <f t="shared" ca="1" si="62"/>
        <v>0</v>
      </c>
      <c r="P96" s="363">
        <f t="shared" ca="1" si="62"/>
        <v>0</v>
      </c>
      <c r="Q96" s="363">
        <f t="shared" ca="1" si="62"/>
        <v>0</v>
      </c>
      <c r="R96" s="363">
        <f t="shared" ca="1" si="62"/>
        <v>0</v>
      </c>
      <c r="S96" s="363">
        <f t="shared" ca="1" si="62"/>
        <v>0</v>
      </c>
      <c r="T96" s="364">
        <f t="shared" ca="1" si="53"/>
        <v>0</v>
      </c>
      <c r="U96" s="296" t="str">
        <f t="shared" si="63"/>
        <v>Surname_8</v>
      </c>
      <c r="V96" s="296" t="s">
        <v>325</v>
      </c>
      <c r="W96" s="296" t="s">
        <v>398</v>
      </c>
      <c r="X96" s="352" t="s">
        <v>399</v>
      </c>
      <c r="Y96" s="352" t="s">
        <v>400</v>
      </c>
      <c r="Z96" s="296" t="s">
        <v>401</v>
      </c>
      <c r="AA96" s="296" t="s">
        <v>402</v>
      </c>
      <c r="AB96" s="296" t="s">
        <v>403</v>
      </c>
      <c r="AC96" s="296" t="s">
        <v>404</v>
      </c>
      <c r="AD96" s="296" t="s">
        <v>405</v>
      </c>
      <c r="AE96" s="296" t="s">
        <v>406</v>
      </c>
      <c r="AF96" s="296" t="s">
        <v>407</v>
      </c>
      <c r="AG96" s="296" t="s">
        <v>408</v>
      </c>
      <c r="AH96" s="296" t="s">
        <v>409</v>
      </c>
      <c r="AI96" s="296" t="s">
        <v>410</v>
      </c>
      <c r="AJ96" s="296" t="s">
        <v>411</v>
      </c>
      <c r="AK96" s="296" t="s">
        <v>412</v>
      </c>
      <c r="AL96" s="296" t="s">
        <v>413</v>
      </c>
      <c r="AM96" s="296" t="s">
        <v>414</v>
      </c>
      <c r="AN96" s="296" t="s">
        <v>415</v>
      </c>
    </row>
    <row r="97" spans="1:40" outlineLevel="1">
      <c r="A97" s="383">
        <f t="shared" ca="1" si="61"/>
        <v>0</v>
      </c>
      <c r="B97" s="369" t="s">
        <v>416</v>
      </c>
      <c r="C97" s="597"/>
      <c r="D97" s="362">
        <f t="shared" ca="1" si="59"/>
        <v>0</v>
      </c>
      <c r="E97" s="363">
        <f t="shared" ca="1" si="60"/>
        <v>0</v>
      </c>
      <c r="F97" s="363">
        <f t="shared" ca="1" si="62"/>
        <v>0</v>
      </c>
      <c r="G97" s="363">
        <f t="shared" ca="1" si="62"/>
        <v>0</v>
      </c>
      <c r="H97" s="363">
        <f t="shared" ca="1" si="62"/>
        <v>0</v>
      </c>
      <c r="I97" s="363">
        <f t="shared" ca="1" si="62"/>
        <v>0</v>
      </c>
      <c r="J97" s="363">
        <f t="shared" ca="1" si="62"/>
        <v>0</v>
      </c>
      <c r="K97" s="363">
        <f t="shared" ca="1" si="62"/>
        <v>0</v>
      </c>
      <c r="L97" s="363">
        <f t="shared" ca="1" si="62"/>
        <v>0</v>
      </c>
      <c r="M97" s="363">
        <f t="shared" ca="1" si="62"/>
        <v>0</v>
      </c>
      <c r="N97" s="363">
        <f t="shared" ca="1" si="62"/>
        <v>0</v>
      </c>
      <c r="O97" s="363">
        <f t="shared" ca="1" si="62"/>
        <v>0</v>
      </c>
      <c r="P97" s="363">
        <f t="shared" ca="1" si="62"/>
        <v>0</v>
      </c>
      <c r="Q97" s="363">
        <f t="shared" ca="1" si="62"/>
        <v>0</v>
      </c>
      <c r="R97" s="363">
        <f t="shared" ca="1" si="62"/>
        <v>0</v>
      </c>
      <c r="S97" s="363">
        <f t="shared" ca="1" si="62"/>
        <v>0</v>
      </c>
      <c r="T97" s="364">
        <f t="shared" ca="1" si="53"/>
        <v>0</v>
      </c>
      <c r="U97" s="296" t="str">
        <f t="shared" si="63"/>
        <v>Surname_8</v>
      </c>
      <c r="V97" s="296" t="s">
        <v>325</v>
      </c>
      <c r="X97" s="352" t="s">
        <v>417</v>
      </c>
      <c r="Y97" s="352" t="s">
        <v>418</v>
      </c>
      <c r="Z97" s="296" t="s">
        <v>419</v>
      </c>
      <c r="AA97" s="296" t="s">
        <v>420</v>
      </c>
      <c r="AB97" s="296" t="s">
        <v>421</v>
      </c>
      <c r="AC97" s="296" t="s">
        <v>422</v>
      </c>
      <c r="AD97" s="296" t="s">
        <v>423</v>
      </c>
      <c r="AE97" s="296" t="s">
        <v>424</v>
      </c>
      <c r="AF97" s="296" t="s">
        <v>425</v>
      </c>
      <c r="AG97" s="296" t="s">
        <v>426</v>
      </c>
      <c r="AH97" s="296" t="s">
        <v>427</v>
      </c>
      <c r="AI97" s="296" t="s">
        <v>428</v>
      </c>
      <c r="AJ97" s="296" t="s">
        <v>429</v>
      </c>
      <c r="AK97" s="296" t="s">
        <v>430</v>
      </c>
      <c r="AL97" s="296" t="s">
        <v>431</v>
      </c>
      <c r="AM97" s="296" t="s">
        <v>432</v>
      </c>
      <c r="AN97" s="296" t="s">
        <v>433</v>
      </c>
    </row>
    <row r="98" spans="1:40" outlineLevel="1">
      <c r="A98" s="383">
        <f t="shared" ca="1" si="61"/>
        <v>0</v>
      </c>
      <c r="B98" s="370" t="s">
        <v>278</v>
      </c>
      <c r="C98" s="596">
        <f ca="1">INDIRECT($U98&amp;"!"&amp;W98)</f>
        <v>0</v>
      </c>
      <c r="D98" s="362">
        <f t="shared" ca="1" si="59"/>
        <v>0</v>
      </c>
      <c r="E98" s="363">
        <f t="shared" ca="1" si="60"/>
        <v>0</v>
      </c>
      <c r="F98" s="363">
        <f t="shared" ca="1" si="62"/>
        <v>0</v>
      </c>
      <c r="G98" s="363">
        <f t="shared" ca="1" si="62"/>
        <v>0</v>
      </c>
      <c r="H98" s="363">
        <f t="shared" ca="1" si="62"/>
        <v>0</v>
      </c>
      <c r="I98" s="363">
        <f t="shared" ca="1" si="62"/>
        <v>0</v>
      </c>
      <c r="J98" s="363">
        <f t="shared" ca="1" si="62"/>
        <v>0</v>
      </c>
      <c r="K98" s="363">
        <f t="shared" ca="1" si="62"/>
        <v>0</v>
      </c>
      <c r="L98" s="363">
        <f t="shared" ca="1" si="62"/>
        <v>0</v>
      </c>
      <c r="M98" s="363">
        <f t="shared" ca="1" si="62"/>
        <v>0</v>
      </c>
      <c r="N98" s="363">
        <f t="shared" ca="1" si="62"/>
        <v>0</v>
      </c>
      <c r="O98" s="363">
        <f t="shared" ca="1" si="62"/>
        <v>0</v>
      </c>
      <c r="P98" s="363">
        <f t="shared" ca="1" si="62"/>
        <v>0</v>
      </c>
      <c r="Q98" s="363">
        <f t="shared" ca="1" si="62"/>
        <v>0</v>
      </c>
      <c r="R98" s="363">
        <f t="shared" ca="1" si="62"/>
        <v>0</v>
      </c>
      <c r="S98" s="363">
        <f t="shared" ca="1" si="62"/>
        <v>0</v>
      </c>
      <c r="T98" s="364">
        <f t="shared" ca="1" si="53"/>
        <v>0</v>
      </c>
      <c r="U98" s="296" t="str">
        <f t="shared" si="63"/>
        <v>Surname_8</v>
      </c>
      <c r="V98" s="296" t="s">
        <v>325</v>
      </c>
      <c r="W98" s="296" t="s">
        <v>434</v>
      </c>
      <c r="X98" s="352" t="s">
        <v>435</v>
      </c>
      <c r="Y98" s="352" t="s">
        <v>436</v>
      </c>
      <c r="Z98" s="296" t="s">
        <v>437</v>
      </c>
      <c r="AA98" s="296" t="s">
        <v>438</v>
      </c>
      <c r="AB98" s="296" t="s">
        <v>439</v>
      </c>
      <c r="AC98" s="296" t="s">
        <v>440</v>
      </c>
      <c r="AD98" s="296" t="s">
        <v>441</v>
      </c>
      <c r="AE98" s="296" t="s">
        <v>442</v>
      </c>
      <c r="AF98" s="296" t="s">
        <v>443</v>
      </c>
      <c r="AG98" s="296" t="s">
        <v>444</v>
      </c>
      <c r="AH98" s="296" t="s">
        <v>445</v>
      </c>
      <c r="AI98" s="296" t="s">
        <v>446</v>
      </c>
      <c r="AJ98" s="296" t="s">
        <v>447</v>
      </c>
      <c r="AK98" s="296" t="s">
        <v>448</v>
      </c>
      <c r="AL98" s="296" t="s">
        <v>449</v>
      </c>
      <c r="AM98" s="296" t="s">
        <v>450</v>
      </c>
      <c r="AN98" s="296" t="s">
        <v>451</v>
      </c>
    </row>
    <row r="99" spans="1:40" outlineLevel="1">
      <c r="A99" s="383">
        <f t="shared" ca="1" si="61"/>
        <v>0</v>
      </c>
      <c r="B99" s="370" t="s">
        <v>452</v>
      </c>
      <c r="C99" s="597"/>
      <c r="D99" s="362">
        <f t="shared" ca="1" si="59"/>
        <v>0</v>
      </c>
      <c r="E99" s="363">
        <f t="shared" ca="1" si="60"/>
        <v>0</v>
      </c>
      <c r="F99" s="363">
        <f t="shared" ca="1" si="62"/>
        <v>0</v>
      </c>
      <c r="G99" s="363">
        <f t="shared" ca="1" si="62"/>
        <v>0</v>
      </c>
      <c r="H99" s="363">
        <f t="shared" ca="1" si="62"/>
        <v>0</v>
      </c>
      <c r="I99" s="363">
        <f t="shared" ca="1" si="62"/>
        <v>0</v>
      </c>
      <c r="J99" s="363">
        <f t="shared" ca="1" si="62"/>
        <v>0</v>
      </c>
      <c r="K99" s="363">
        <f t="shared" ca="1" si="62"/>
        <v>0</v>
      </c>
      <c r="L99" s="363">
        <f t="shared" ca="1" si="62"/>
        <v>0</v>
      </c>
      <c r="M99" s="363">
        <f t="shared" ca="1" si="62"/>
        <v>0</v>
      </c>
      <c r="N99" s="363">
        <f t="shared" ca="1" si="62"/>
        <v>0</v>
      </c>
      <c r="O99" s="363">
        <f t="shared" ca="1" si="62"/>
        <v>0</v>
      </c>
      <c r="P99" s="363">
        <f t="shared" ca="1" si="62"/>
        <v>0</v>
      </c>
      <c r="Q99" s="363">
        <f t="shared" ca="1" si="62"/>
        <v>0</v>
      </c>
      <c r="R99" s="363">
        <f t="shared" ca="1" si="62"/>
        <v>0</v>
      </c>
      <c r="S99" s="363">
        <f t="shared" ca="1" si="62"/>
        <v>0</v>
      </c>
      <c r="T99" s="364">
        <f t="shared" ca="1" si="53"/>
        <v>0</v>
      </c>
      <c r="U99" s="296" t="str">
        <f t="shared" si="63"/>
        <v>Surname_8</v>
      </c>
      <c r="V99" s="296" t="s">
        <v>325</v>
      </c>
      <c r="X99" s="352" t="s">
        <v>453</v>
      </c>
      <c r="Y99" s="352" t="s">
        <v>454</v>
      </c>
      <c r="Z99" s="296" t="s">
        <v>455</v>
      </c>
      <c r="AA99" s="296" t="s">
        <v>456</v>
      </c>
      <c r="AB99" s="296" t="s">
        <v>457</v>
      </c>
      <c r="AC99" s="296" t="s">
        <v>458</v>
      </c>
      <c r="AD99" s="296" t="s">
        <v>459</v>
      </c>
      <c r="AE99" s="296" t="s">
        <v>460</v>
      </c>
      <c r="AF99" s="296" t="s">
        <v>461</v>
      </c>
      <c r="AG99" s="296" t="s">
        <v>462</v>
      </c>
      <c r="AH99" s="296" t="s">
        <v>463</v>
      </c>
      <c r="AI99" s="296" t="s">
        <v>464</v>
      </c>
      <c r="AJ99" s="296" t="s">
        <v>465</v>
      </c>
      <c r="AK99" s="296" t="s">
        <v>466</v>
      </c>
      <c r="AL99" s="296" t="s">
        <v>467</v>
      </c>
      <c r="AM99" s="296" t="s">
        <v>468</v>
      </c>
      <c r="AN99" s="296" t="s">
        <v>469</v>
      </c>
    </row>
    <row r="100" spans="1:40" outlineLevel="1">
      <c r="A100" s="383">
        <f ca="1">A97</f>
        <v>0</v>
      </c>
      <c r="B100" s="371" t="s">
        <v>279</v>
      </c>
      <c r="C100" s="372">
        <f ca="1">INDIRECT($U100&amp;"!"&amp;W100)</f>
        <v>0</v>
      </c>
      <c r="D100" s="362">
        <f ca="1">INDIRECT($U100&amp;"!"&amp;X100)</f>
        <v>0</v>
      </c>
      <c r="E100" s="363">
        <f t="shared" ca="1" si="60"/>
        <v>0</v>
      </c>
      <c r="F100" s="363">
        <f t="shared" ca="1" si="62"/>
        <v>0</v>
      </c>
      <c r="G100" s="363">
        <f t="shared" ca="1" si="62"/>
        <v>0</v>
      </c>
      <c r="H100" s="363">
        <f t="shared" ca="1" si="62"/>
        <v>0</v>
      </c>
      <c r="I100" s="363">
        <f t="shared" ca="1" si="62"/>
        <v>0</v>
      </c>
      <c r="J100" s="363">
        <f t="shared" ca="1" si="62"/>
        <v>0</v>
      </c>
      <c r="K100" s="363">
        <f t="shared" ca="1" si="62"/>
        <v>0</v>
      </c>
      <c r="L100" s="363">
        <f t="shared" ca="1" si="62"/>
        <v>0</v>
      </c>
      <c r="M100" s="363">
        <f t="shared" ca="1" si="62"/>
        <v>0</v>
      </c>
      <c r="N100" s="363">
        <f t="shared" ca="1" si="62"/>
        <v>0</v>
      </c>
      <c r="O100" s="363">
        <f t="shared" ca="1" si="62"/>
        <v>0</v>
      </c>
      <c r="P100" s="363">
        <f t="shared" ca="1" si="62"/>
        <v>0</v>
      </c>
      <c r="Q100" s="363">
        <f t="shared" ca="1" si="62"/>
        <v>0</v>
      </c>
      <c r="R100" s="363">
        <f t="shared" ca="1" si="62"/>
        <v>0</v>
      </c>
      <c r="S100" s="363">
        <f t="shared" ca="1" si="62"/>
        <v>0</v>
      </c>
      <c r="T100" s="364">
        <f t="shared" ca="1" si="53"/>
        <v>0</v>
      </c>
      <c r="U100" s="296" t="str">
        <f t="shared" si="63"/>
        <v>Surname_8</v>
      </c>
      <c r="V100" s="296" t="s">
        <v>325</v>
      </c>
      <c r="W100" s="296" t="s">
        <v>470</v>
      </c>
      <c r="X100" s="352" t="s">
        <v>471</v>
      </c>
      <c r="Y100" s="352" t="s">
        <v>472</v>
      </c>
      <c r="Z100" s="296" t="s">
        <v>473</v>
      </c>
      <c r="AA100" s="296" t="s">
        <v>474</v>
      </c>
      <c r="AB100" s="296" t="s">
        <v>475</v>
      </c>
      <c r="AC100" s="296" t="s">
        <v>476</v>
      </c>
      <c r="AD100" s="296" t="s">
        <v>477</v>
      </c>
      <c r="AE100" s="296" t="s">
        <v>478</v>
      </c>
      <c r="AF100" s="296" t="s">
        <v>479</v>
      </c>
      <c r="AG100" s="296" t="s">
        <v>480</v>
      </c>
      <c r="AH100" s="296" t="s">
        <v>481</v>
      </c>
      <c r="AI100" s="296" t="s">
        <v>482</v>
      </c>
      <c r="AJ100" s="296" t="s">
        <v>483</v>
      </c>
      <c r="AK100" s="296" t="s">
        <v>484</v>
      </c>
      <c r="AL100" s="296" t="s">
        <v>485</v>
      </c>
      <c r="AM100" s="296" t="s">
        <v>486</v>
      </c>
      <c r="AN100" s="296" t="s">
        <v>487</v>
      </c>
    </row>
    <row r="101" spans="1:40" s="378" customFormat="1" outlineLevel="1">
      <c r="A101" s="373"/>
      <c r="B101" s="374" t="s">
        <v>488</v>
      </c>
      <c r="C101" s="375">
        <f t="shared" ref="C101:T101" ca="1" si="64">SUM(C92:C100)</f>
        <v>0</v>
      </c>
      <c r="D101" s="376">
        <f t="shared" ca="1" si="64"/>
        <v>0</v>
      </c>
      <c r="E101" s="377">
        <f t="shared" ref="E101:S101" ca="1" si="65">SUM(E92:E100)</f>
        <v>0</v>
      </c>
      <c r="F101" s="377">
        <f t="shared" ca="1" si="65"/>
        <v>0</v>
      </c>
      <c r="G101" s="377">
        <f t="shared" ca="1" si="65"/>
        <v>0</v>
      </c>
      <c r="H101" s="377">
        <f t="shared" ca="1" si="65"/>
        <v>0</v>
      </c>
      <c r="I101" s="377">
        <f t="shared" ca="1" si="65"/>
        <v>0</v>
      </c>
      <c r="J101" s="377">
        <f t="shared" ca="1" si="65"/>
        <v>0</v>
      </c>
      <c r="K101" s="377">
        <f t="shared" ca="1" si="65"/>
        <v>0</v>
      </c>
      <c r="L101" s="377">
        <f t="shared" ca="1" si="65"/>
        <v>0</v>
      </c>
      <c r="M101" s="377">
        <f t="shared" ca="1" si="65"/>
        <v>0</v>
      </c>
      <c r="N101" s="377">
        <f t="shared" ca="1" si="65"/>
        <v>0</v>
      </c>
      <c r="O101" s="377">
        <f t="shared" ca="1" si="65"/>
        <v>0</v>
      </c>
      <c r="P101" s="377">
        <f t="shared" ca="1" si="65"/>
        <v>0</v>
      </c>
      <c r="Q101" s="377">
        <f t="shared" ca="1" si="65"/>
        <v>0</v>
      </c>
      <c r="R101" s="377">
        <f t="shared" ca="1" si="65"/>
        <v>0</v>
      </c>
      <c r="S101" s="377">
        <f t="shared" ca="1" si="65"/>
        <v>0</v>
      </c>
      <c r="T101" s="377">
        <f t="shared" ca="1" si="64"/>
        <v>0</v>
      </c>
      <c r="X101" s="379"/>
      <c r="Y101" s="379"/>
    </row>
    <row r="102" spans="1:40">
      <c r="A102" s="380" t="s">
        <v>496</v>
      </c>
      <c r="B102" s="381"/>
      <c r="C102" s="382"/>
      <c r="D102" s="381"/>
      <c r="E102" s="381"/>
      <c r="F102" s="381"/>
      <c r="G102" s="381"/>
      <c r="H102" s="381"/>
      <c r="I102" s="381"/>
      <c r="J102" s="381"/>
      <c r="K102" s="381"/>
      <c r="L102" s="381"/>
      <c r="M102" s="381"/>
      <c r="N102" s="381"/>
      <c r="O102" s="381"/>
      <c r="P102" s="381"/>
      <c r="Q102" s="381"/>
      <c r="R102" s="381"/>
      <c r="S102" s="381"/>
      <c r="T102" s="359"/>
    </row>
    <row r="103" spans="1:40" outlineLevel="1">
      <c r="A103" s="360">
        <f ca="1">INDIRECT($U103&amp;"!"&amp;V103)</f>
        <v>0</v>
      </c>
      <c r="B103" s="361" t="s">
        <v>275</v>
      </c>
      <c r="C103" s="596">
        <f ca="1">INDIRECT($U103&amp;"!"&amp;W103)</f>
        <v>0</v>
      </c>
      <c r="D103" s="362">
        <f t="shared" ref="D103:D111" ca="1" si="66">INDIRECT($U103&amp;"!"&amp;X103)</f>
        <v>0</v>
      </c>
      <c r="E103" s="363">
        <f t="shared" ref="E103:S111" ca="1" si="67">INDIRECT($U103&amp;"!"&amp;Z103)</f>
        <v>0</v>
      </c>
      <c r="F103" s="363">
        <f t="shared" ca="1" si="67"/>
        <v>0</v>
      </c>
      <c r="G103" s="363">
        <f t="shared" ca="1" si="67"/>
        <v>0</v>
      </c>
      <c r="H103" s="363">
        <f t="shared" ca="1" si="67"/>
        <v>0</v>
      </c>
      <c r="I103" s="363">
        <f t="shared" ca="1" si="67"/>
        <v>0</v>
      </c>
      <c r="J103" s="363">
        <f t="shared" ca="1" si="67"/>
        <v>0</v>
      </c>
      <c r="K103" s="363">
        <f t="shared" ca="1" si="67"/>
        <v>0</v>
      </c>
      <c r="L103" s="363">
        <f t="shared" ca="1" si="67"/>
        <v>0</v>
      </c>
      <c r="M103" s="363">
        <f t="shared" ca="1" si="67"/>
        <v>0</v>
      </c>
      <c r="N103" s="363">
        <f t="shared" ca="1" si="67"/>
        <v>0</v>
      </c>
      <c r="O103" s="363">
        <f t="shared" ca="1" si="67"/>
        <v>0</v>
      </c>
      <c r="P103" s="363">
        <f t="shared" ca="1" si="67"/>
        <v>0</v>
      </c>
      <c r="Q103" s="363">
        <f t="shared" ca="1" si="67"/>
        <v>0</v>
      </c>
      <c r="R103" s="363">
        <f t="shared" ca="1" si="67"/>
        <v>0</v>
      </c>
      <c r="S103" s="363">
        <f t="shared" ca="1" si="67"/>
        <v>0</v>
      </c>
      <c r="T103" s="364">
        <f t="shared" ca="1" si="53"/>
        <v>0</v>
      </c>
      <c r="U103" s="296" t="str">
        <f>A102</f>
        <v>Surname_9</v>
      </c>
      <c r="V103" s="296" t="s">
        <v>325</v>
      </c>
      <c r="W103" s="296" t="s">
        <v>326</v>
      </c>
      <c r="X103" s="352" t="s">
        <v>327</v>
      </c>
      <c r="Y103" s="352" t="s">
        <v>328</v>
      </c>
      <c r="Z103" s="296" t="s">
        <v>329</v>
      </c>
      <c r="AA103" s="296" t="s">
        <v>330</v>
      </c>
      <c r="AB103" s="296" t="s">
        <v>331</v>
      </c>
      <c r="AC103" s="296" t="s">
        <v>332</v>
      </c>
      <c r="AD103" s="296" t="s">
        <v>333</v>
      </c>
      <c r="AE103" s="296" t="s">
        <v>334</v>
      </c>
      <c r="AF103" s="296" t="s">
        <v>335</v>
      </c>
      <c r="AG103" s="296" t="s">
        <v>336</v>
      </c>
      <c r="AH103" s="296" t="s">
        <v>337</v>
      </c>
      <c r="AI103" s="296" t="s">
        <v>338</v>
      </c>
      <c r="AJ103" s="296" t="s">
        <v>339</v>
      </c>
      <c r="AK103" s="296" t="s">
        <v>340</v>
      </c>
      <c r="AL103" s="296" t="s">
        <v>341</v>
      </c>
      <c r="AM103" s="296" t="s">
        <v>342</v>
      </c>
      <c r="AN103" s="296" t="s">
        <v>343</v>
      </c>
    </row>
    <row r="104" spans="1:40" outlineLevel="1">
      <c r="A104" s="383">
        <f t="shared" ref="A104:A110" ca="1" si="68">A103</f>
        <v>0</v>
      </c>
      <c r="B104" s="365" t="s">
        <v>344</v>
      </c>
      <c r="C104" s="597"/>
      <c r="D104" s="362">
        <f t="shared" ca="1" si="66"/>
        <v>0</v>
      </c>
      <c r="E104" s="363">
        <f t="shared" ca="1" si="67"/>
        <v>0</v>
      </c>
      <c r="F104" s="363">
        <f t="shared" ref="F104:S111" ca="1" si="69">INDIRECT($U104&amp;"!"&amp;Z104)</f>
        <v>0</v>
      </c>
      <c r="G104" s="363">
        <f t="shared" ca="1" si="69"/>
        <v>0</v>
      </c>
      <c r="H104" s="363">
        <f t="shared" ca="1" si="69"/>
        <v>0</v>
      </c>
      <c r="I104" s="363">
        <f t="shared" ca="1" si="69"/>
        <v>0</v>
      </c>
      <c r="J104" s="363">
        <f t="shared" ca="1" si="69"/>
        <v>0</v>
      </c>
      <c r="K104" s="363">
        <f t="shared" ca="1" si="69"/>
        <v>0</v>
      </c>
      <c r="L104" s="363">
        <f t="shared" ca="1" si="69"/>
        <v>0</v>
      </c>
      <c r="M104" s="363">
        <f t="shared" ca="1" si="69"/>
        <v>0</v>
      </c>
      <c r="N104" s="363">
        <f t="shared" ca="1" si="69"/>
        <v>0</v>
      </c>
      <c r="O104" s="363">
        <f t="shared" ca="1" si="69"/>
        <v>0</v>
      </c>
      <c r="P104" s="363">
        <f t="shared" ca="1" si="69"/>
        <v>0</v>
      </c>
      <c r="Q104" s="363">
        <f t="shared" ca="1" si="69"/>
        <v>0</v>
      </c>
      <c r="R104" s="363">
        <f t="shared" ca="1" si="69"/>
        <v>0</v>
      </c>
      <c r="S104" s="363">
        <f t="shared" ca="1" si="69"/>
        <v>0</v>
      </c>
      <c r="T104" s="364">
        <f t="shared" ca="1" si="53"/>
        <v>0</v>
      </c>
      <c r="U104" s="296" t="str">
        <f t="shared" ref="U104:U111" si="70">U103</f>
        <v>Surname_9</v>
      </c>
      <c r="V104" s="296" t="s">
        <v>325</v>
      </c>
      <c r="X104" s="352" t="s">
        <v>345</v>
      </c>
      <c r="Y104" s="352" t="s">
        <v>346</v>
      </c>
      <c r="Z104" s="296" t="s">
        <v>347</v>
      </c>
      <c r="AA104" s="296" t="s">
        <v>348</v>
      </c>
      <c r="AB104" s="296" t="s">
        <v>349</v>
      </c>
      <c r="AC104" s="296" t="s">
        <v>350</v>
      </c>
      <c r="AD104" s="296" t="s">
        <v>351</v>
      </c>
      <c r="AE104" s="296" t="s">
        <v>352</v>
      </c>
      <c r="AF104" s="296" t="s">
        <v>353</v>
      </c>
      <c r="AG104" s="296" t="s">
        <v>354</v>
      </c>
      <c r="AH104" s="296" t="s">
        <v>355</v>
      </c>
      <c r="AI104" s="296" t="s">
        <v>356</v>
      </c>
      <c r="AJ104" s="296" t="s">
        <v>357</v>
      </c>
      <c r="AK104" s="296" t="s">
        <v>358</v>
      </c>
      <c r="AL104" s="296" t="s">
        <v>359</v>
      </c>
      <c r="AM104" s="296" t="s">
        <v>360</v>
      </c>
      <c r="AN104" s="296" t="s">
        <v>361</v>
      </c>
    </row>
    <row r="105" spans="1:40" outlineLevel="1">
      <c r="A105" s="383">
        <f t="shared" ca="1" si="68"/>
        <v>0</v>
      </c>
      <c r="B105" s="366" t="s">
        <v>276</v>
      </c>
      <c r="C105" s="596">
        <f ca="1">INDIRECT($U105&amp;"!"&amp;W105)</f>
        <v>0</v>
      </c>
      <c r="D105" s="362">
        <f t="shared" ca="1" si="66"/>
        <v>0</v>
      </c>
      <c r="E105" s="363">
        <f t="shared" ca="1" si="67"/>
        <v>0</v>
      </c>
      <c r="F105" s="363">
        <f t="shared" ca="1" si="69"/>
        <v>0</v>
      </c>
      <c r="G105" s="363">
        <f t="shared" ca="1" si="69"/>
        <v>0</v>
      </c>
      <c r="H105" s="363">
        <f t="shared" ca="1" si="69"/>
        <v>0</v>
      </c>
      <c r="I105" s="363">
        <f t="shared" ca="1" si="69"/>
        <v>0</v>
      </c>
      <c r="J105" s="363">
        <f t="shared" ca="1" si="69"/>
        <v>0</v>
      </c>
      <c r="K105" s="363">
        <f t="shared" ca="1" si="69"/>
        <v>0</v>
      </c>
      <c r="L105" s="363">
        <f t="shared" ca="1" si="69"/>
        <v>0</v>
      </c>
      <c r="M105" s="363">
        <f t="shared" ca="1" si="69"/>
        <v>0</v>
      </c>
      <c r="N105" s="363">
        <f t="shared" ca="1" si="69"/>
        <v>0</v>
      </c>
      <c r="O105" s="363">
        <f t="shared" ca="1" si="69"/>
        <v>0</v>
      </c>
      <c r="P105" s="363">
        <f t="shared" ca="1" si="69"/>
        <v>0</v>
      </c>
      <c r="Q105" s="363">
        <f t="shared" ca="1" si="69"/>
        <v>0</v>
      </c>
      <c r="R105" s="363">
        <f t="shared" ca="1" si="69"/>
        <v>0</v>
      </c>
      <c r="S105" s="363">
        <f t="shared" ca="1" si="69"/>
        <v>0</v>
      </c>
      <c r="T105" s="364">
        <f t="shared" ca="1" si="53"/>
        <v>0</v>
      </c>
      <c r="U105" s="296" t="str">
        <f t="shared" si="70"/>
        <v>Surname_9</v>
      </c>
      <c r="V105" s="296" t="s">
        <v>325</v>
      </c>
      <c r="W105" s="296" t="s">
        <v>362</v>
      </c>
      <c r="X105" s="352" t="s">
        <v>363</v>
      </c>
      <c r="Y105" s="352" t="s">
        <v>364</v>
      </c>
      <c r="Z105" s="296" t="s">
        <v>365</v>
      </c>
      <c r="AA105" s="296" t="s">
        <v>366</v>
      </c>
      <c r="AB105" s="296" t="s">
        <v>367</v>
      </c>
      <c r="AC105" s="296" t="s">
        <v>368</v>
      </c>
      <c r="AD105" s="296" t="s">
        <v>369</v>
      </c>
      <c r="AE105" s="296" t="s">
        <v>370</v>
      </c>
      <c r="AF105" s="296" t="s">
        <v>371</v>
      </c>
      <c r="AG105" s="296" t="s">
        <v>372</v>
      </c>
      <c r="AH105" s="296" t="s">
        <v>373</v>
      </c>
      <c r="AI105" s="296" t="s">
        <v>374</v>
      </c>
      <c r="AJ105" s="296" t="s">
        <v>375</v>
      </c>
      <c r="AK105" s="296" t="s">
        <v>376</v>
      </c>
      <c r="AL105" s="296" t="s">
        <v>377</v>
      </c>
      <c r="AM105" s="296" t="s">
        <v>378</v>
      </c>
      <c r="AN105" s="296" t="s">
        <v>379</v>
      </c>
    </row>
    <row r="106" spans="1:40" outlineLevel="1">
      <c r="A106" s="383">
        <f t="shared" ca="1" si="68"/>
        <v>0</v>
      </c>
      <c r="B106" s="367" t="s">
        <v>380</v>
      </c>
      <c r="C106" s="597"/>
      <c r="D106" s="362">
        <f t="shared" ca="1" si="66"/>
        <v>0</v>
      </c>
      <c r="E106" s="363">
        <f t="shared" ca="1" si="67"/>
        <v>0</v>
      </c>
      <c r="F106" s="363">
        <f t="shared" ca="1" si="69"/>
        <v>0</v>
      </c>
      <c r="G106" s="363">
        <f t="shared" ca="1" si="69"/>
        <v>0</v>
      </c>
      <c r="H106" s="363">
        <f t="shared" ca="1" si="69"/>
        <v>0</v>
      </c>
      <c r="I106" s="363">
        <f t="shared" ca="1" si="69"/>
        <v>0</v>
      </c>
      <c r="J106" s="363">
        <f t="shared" ca="1" si="69"/>
        <v>0</v>
      </c>
      <c r="K106" s="363">
        <f t="shared" ca="1" si="69"/>
        <v>0</v>
      </c>
      <c r="L106" s="363">
        <f t="shared" ca="1" si="69"/>
        <v>0</v>
      </c>
      <c r="M106" s="363">
        <f t="shared" ca="1" si="69"/>
        <v>0</v>
      </c>
      <c r="N106" s="363">
        <f t="shared" ca="1" si="69"/>
        <v>0</v>
      </c>
      <c r="O106" s="363">
        <f t="shared" ca="1" si="69"/>
        <v>0</v>
      </c>
      <c r="P106" s="363">
        <f t="shared" ca="1" si="69"/>
        <v>0</v>
      </c>
      <c r="Q106" s="363">
        <f t="shared" ca="1" si="69"/>
        <v>0</v>
      </c>
      <c r="R106" s="363">
        <f t="shared" ca="1" si="69"/>
        <v>0</v>
      </c>
      <c r="S106" s="363">
        <f t="shared" ca="1" si="69"/>
        <v>0</v>
      </c>
      <c r="T106" s="364">
        <f t="shared" ca="1" si="53"/>
        <v>0</v>
      </c>
      <c r="U106" s="296" t="str">
        <f t="shared" si="70"/>
        <v>Surname_9</v>
      </c>
      <c r="V106" s="296" t="s">
        <v>325</v>
      </c>
      <c r="X106" s="352" t="s">
        <v>381</v>
      </c>
      <c r="Y106" s="352" t="s">
        <v>382</v>
      </c>
      <c r="Z106" s="296" t="s">
        <v>383</v>
      </c>
      <c r="AA106" s="296" t="s">
        <v>384</v>
      </c>
      <c r="AB106" s="296" t="s">
        <v>385</v>
      </c>
      <c r="AC106" s="296" t="s">
        <v>386</v>
      </c>
      <c r="AD106" s="296" t="s">
        <v>387</v>
      </c>
      <c r="AE106" s="296" t="s">
        <v>388</v>
      </c>
      <c r="AF106" s="296" t="s">
        <v>389</v>
      </c>
      <c r="AG106" s="296" t="s">
        <v>390</v>
      </c>
      <c r="AH106" s="296" t="s">
        <v>391</v>
      </c>
      <c r="AI106" s="296" t="s">
        <v>392</v>
      </c>
      <c r="AJ106" s="296" t="s">
        <v>393</v>
      </c>
      <c r="AK106" s="296" t="s">
        <v>394</v>
      </c>
      <c r="AL106" s="296" t="s">
        <v>395</v>
      </c>
      <c r="AM106" s="296" t="s">
        <v>396</v>
      </c>
      <c r="AN106" s="296" t="s">
        <v>397</v>
      </c>
    </row>
    <row r="107" spans="1:40" outlineLevel="1">
      <c r="A107" s="383">
        <f t="shared" ca="1" si="68"/>
        <v>0</v>
      </c>
      <c r="B107" s="368" t="s">
        <v>277</v>
      </c>
      <c r="C107" s="596">
        <f ca="1">INDIRECT($U107&amp;"!"&amp;W107)</f>
        <v>0</v>
      </c>
      <c r="D107" s="362">
        <f t="shared" ca="1" si="66"/>
        <v>0</v>
      </c>
      <c r="E107" s="363">
        <f t="shared" ca="1" si="67"/>
        <v>0</v>
      </c>
      <c r="F107" s="363">
        <f t="shared" ca="1" si="69"/>
        <v>0</v>
      </c>
      <c r="G107" s="363">
        <f t="shared" ca="1" si="69"/>
        <v>0</v>
      </c>
      <c r="H107" s="363">
        <f t="shared" ca="1" si="69"/>
        <v>0</v>
      </c>
      <c r="I107" s="363">
        <f t="shared" ca="1" si="69"/>
        <v>0</v>
      </c>
      <c r="J107" s="363">
        <f t="shared" ca="1" si="69"/>
        <v>0</v>
      </c>
      <c r="K107" s="363">
        <f t="shared" ca="1" si="69"/>
        <v>0</v>
      </c>
      <c r="L107" s="363">
        <f t="shared" ca="1" si="69"/>
        <v>0</v>
      </c>
      <c r="M107" s="363">
        <f t="shared" ca="1" si="69"/>
        <v>0</v>
      </c>
      <c r="N107" s="363">
        <f t="shared" ca="1" si="69"/>
        <v>0</v>
      </c>
      <c r="O107" s="363">
        <f t="shared" ca="1" si="69"/>
        <v>0</v>
      </c>
      <c r="P107" s="363">
        <f t="shared" ca="1" si="69"/>
        <v>0</v>
      </c>
      <c r="Q107" s="363">
        <f t="shared" ca="1" si="69"/>
        <v>0</v>
      </c>
      <c r="R107" s="363">
        <f t="shared" ca="1" si="69"/>
        <v>0</v>
      </c>
      <c r="S107" s="363">
        <f t="shared" ca="1" si="69"/>
        <v>0</v>
      </c>
      <c r="T107" s="364">
        <f t="shared" ca="1" si="53"/>
        <v>0</v>
      </c>
      <c r="U107" s="296" t="str">
        <f t="shared" si="70"/>
        <v>Surname_9</v>
      </c>
      <c r="V107" s="296" t="s">
        <v>325</v>
      </c>
      <c r="W107" s="296" t="s">
        <v>398</v>
      </c>
      <c r="X107" s="352" t="s">
        <v>399</v>
      </c>
      <c r="Y107" s="352" t="s">
        <v>400</v>
      </c>
      <c r="Z107" s="296" t="s">
        <v>401</v>
      </c>
      <c r="AA107" s="296" t="s">
        <v>402</v>
      </c>
      <c r="AB107" s="296" t="s">
        <v>403</v>
      </c>
      <c r="AC107" s="296" t="s">
        <v>404</v>
      </c>
      <c r="AD107" s="296" t="s">
        <v>405</v>
      </c>
      <c r="AE107" s="296" t="s">
        <v>406</v>
      </c>
      <c r="AF107" s="296" t="s">
        <v>407</v>
      </c>
      <c r="AG107" s="296" t="s">
        <v>408</v>
      </c>
      <c r="AH107" s="296" t="s">
        <v>409</v>
      </c>
      <c r="AI107" s="296" t="s">
        <v>410</v>
      </c>
      <c r="AJ107" s="296" t="s">
        <v>411</v>
      </c>
      <c r="AK107" s="296" t="s">
        <v>412</v>
      </c>
      <c r="AL107" s="296" t="s">
        <v>413</v>
      </c>
      <c r="AM107" s="296" t="s">
        <v>414</v>
      </c>
      <c r="AN107" s="296" t="s">
        <v>415</v>
      </c>
    </row>
    <row r="108" spans="1:40" outlineLevel="1">
      <c r="A108" s="383">
        <f t="shared" ca="1" si="68"/>
        <v>0</v>
      </c>
      <c r="B108" s="369" t="s">
        <v>416</v>
      </c>
      <c r="C108" s="597"/>
      <c r="D108" s="362">
        <f t="shared" ca="1" si="66"/>
        <v>0</v>
      </c>
      <c r="E108" s="363">
        <f t="shared" ca="1" si="67"/>
        <v>0</v>
      </c>
      <c r="F108" s="363">
        <f t="shared" ca="1" si="69"/>
        <v>0</v>
      </c>
      <c r="G108" s="363">
        <f t="shared" ca="1" si="69"/>
        <v>0</v>
      </c>
      <c r="H108" s="363">
        <f t="shared" ca="1" si="69"/>
        <v>0</v>
      </c>
      <c r="I108" s="363">
        <f t="shared" ca="1" si="69"/>
        <v>0</v>
      </c>
      <c r="J108" s="363">
        <f t="shared" ca="1" si="69"/>
        <v>0</v>
      </c>
      <c r="K108" s="363">
        <f t="shared" ca="1" si="69"/>
        <v>0</v>
      </c>
      <c r="L108" s="363">
        <f t="shared" ca="1" si="69"/>
        <v>0</v>
      </c>
      <c r="M108" s="363">
        <f t="shared" ca="1" si="69"/>
        <v>0</v>
      </c>
      <c r="N108" s="363">
        <f t="shared" ca="1" si="69"/>
        <v>0</v>
      </c>
      <c r="O108" s="363">
        <f t="shared" ca="1" si="69"/>
        <v>0</v>
      </c>
      <c r="P108" s="363">
        <f t="shared" ca="1" si="69"/>
        <v>0</v>
      </c>
      <c r="Q108" s="363">
        <f t="shared" ca="1" si="69"/>
        <v>0</v>
      </c>
      <c r="R108" s="363">
        <f t="shared" ca="1" si="69"/>
        <v>0</v>
      </c>
      <c r="S108" s="363">
        <f t="shared" ca="1" si="69"/>
        <v>0</v>
      </c>
      <c r="T108" s="364">
        <f t="shared" ca="1" si="53"/>
        <v>0</v>
      </c>
      <c r="U108" s="296" t="str">
        <f t="shared" si="70"/>
        <v>Surname_9</v>
      </c>
      <c r="V108" s="296" t="s">
        <v>325</v>
      </c>
      <c r="X108" s="352" t="s">
        <v>417</v>
      </c>
      <c r="Y108" s="352" t="s">
        <v>418</v>
      </c>
      <c r="Z108" s="296" t="s">
        <v>419</v>
      </c>
      <c r="AA108" s="296" t="s">
        <v>420</v>
      </c>
      <c r="AB108" s="296" t="s">
        <v>421</v>
      </c>
      <c r="AC108" s="296" t="s">
        <v>422</v>
      </c>
      <c r="AD108" s="296" t="s">
        <v>423</v>
      </c>
      <c r="AE108" s="296" t="s">
        <v>424</v>
      </c>
      <c r="AF108" s="296" t="s">
        <v>425</v>
      </c>
      <c r="AG108" s="296" t="s">
        <v>426</v>
      </c>
      <c r="AH108" s="296" t="s">
        <v>427</v>
      </c>
      <c r="AI108" s="296" t="s">
        <v>428</v>
      </c>
      <c r="AJ108" s="296" t="s">
        <v>429</v>
      </c>
      <c r="AK108" s="296" t="s">
        <v>430</v>
      </c>
      <c r="AL108" s="296" t="s">
        <v>431</v>
      </c>
      <c r="AM108" s="296" t="s">
        <v>432</v>
      </c>
      <c r="AN108" s="296" t="s">
        <v>433</v>
      </c>
    </row>
    <row r="109" spans="1:40" outlineLevel="1">
      <c r="A109" s="383">
        <f t="shared" ca="1" si="68"/>
        <v>0</v>
      </c>
      <c r="B109" s="370" t="s">
        <v>278</v>
      </c>
      <c r="C109" s="596">
        <f ca="1">INDIRECT($U109&amp;"!"&amp;W109)</f>
        <v>0</v>
      </c>
      <c r="D109" s="362">
        <f t="shared" ca="1" si="66"/>
        <v>0</v>
      </c>
      <c r="E109" s="363">
        <f t="shared" ca="1" si="67"/>
        <v>0</v>
      </c>
      <c r="F109" s="363">
        <f t="shared" ca="1" si="69"/>
        <v>0</v>
      </c>
      <c r="G109" s="363">
        <f t="shared" ca="1" si="69"/>
        <v>0</v>
      </c>
      <c r="H109" s="363">
        <f t="shared" ca="1" si="69"/>
        <v>0</v>
      </c>
      <c r="I109" s="363">
        <f t="shared" ca="1" si="69"/>
        <v>0</v>
      </c>
      <c r="J109" s="363">
        <f t="shared" ca="1" si="69"/>
        <v>0</v>
      </c>
      <c r="K109" s="363">
        <f t="shared" ca="1" si="69"/>
        <v>0</v>
      </c>
      <c r="L109" s="363">
        <f t="shared" ca="1" si="69"/>
        <v>0</v>
      </c>
      <c r="M109" s="363">
        <f t="shared" ca="1" si="69"/>
        <v>0</v>
      </c>
      <c r="N109" s="363">
        <f t="shared" ca="1" si="69"/>
        <v>0</v>
      </c>
      <c r="O109" s="363">
        <f t="shared" ca="1" si="69"/>
        <v>0</v>
      </c>
      <c r="P109" s="363">
        <f t="shared" ca="1" si="69"/>
        <v>0</v>
      </c>
      <c r="Q109" s="363">
        <f t="shared" ca="1" si="69"/>
        <v>0</v>
      </c>
      <c r="R109" s="363">
        <f t="shared" ca="1" si="69"/>
        <v>0</v>
      </c>
      <c r="S109" s="363">
        <f t="shared" ca="1" si="69"/>
        <v>0</v>
      </c>
      <c r="T109" s="364">
        <f t="shared" ca="1" si="53"/>
        <v>0</v>
      </c>
      <c r="U109" s="296" t="str">
        <f t="shared" si="70"/>
        <v>Surname_9</v>
      </c>
      <c r="V109" s="296" t="s">
        <v>325</v>
      </c>
      <c r="W109" s="296" t="s">
        <v>434</v>
      </c>
      <c r="X109" s="352" t="s">
        <v>435</v>
      </c>
      <c r="Y109" s="352" t="s">
        <v>436</v>
      </c>
      <c r="Z109" s="296" t="s">
        <v>437</v>
      </c>
      <c r="AA109" s="296" t="s">
        <v>438</v>
      </c>
      <c r="AB109" s="296" t="s">
        <v>439</v>
      </c>
      <c r="AC109" s="296" t="s">
        <v>440</v>
      </c>
      <c r="AD109" s="296" t="s">
        <v>441</v>
      </c>
      <c r="AE109" s="296" t="s">
        <v>442</v>
      </c>
      <c r="AF109" s="296" t="s">
        <v>443</v>
      </c>
      <c r="AG109" s="296" t="s">
        <v>444</v>
      </c>
      <c r="AH109" s="296" t="s">
        <v>445</v>
      </c>
      <c r="AI109" s="296" t="s">
        <v>446</v>
      </c>
      <c r="AJ109" s="296" t="s">
        <v>447</v>
      </c>
      <c r="AK109" s="296" t="s">
        <v>448</v>
      </c>
      <c r="AL109" s="296" t="s">
        <v>449</v>
      </c>
      <c r="AM109" s="296" t="s">
        <v>450</v>
      </c>
      <c r="AN109" s="296" t="s">
        <v>451</v>
      </c>
    </row>
    <row r="110" spans="1:40" outlineLevel="1">
      <c r="A110" s="383">
        <f t="shared" ca="1" si="68"/>
        <v>0</v>
      </c>
      <c r="B110" s="370" t="s">
        <v>452</v>
      </c>
      <c r="C110" s="597"/>
      <c r="D110" s="362">
        <f t="shared" ca="1" si="66"/>
        <v>0</v>
      </c>
      <c r="E110" s="363">
        <f t="shared" ca="1" si="67"/>
        <v>0</v>
      </c>
      <c r="F110" s="363">
        <f t="shared" ca="1" si="69"/>
        <v>0</v>
      </c>
      <c r="G110" s="363">
        <f t="shared" ca="1" si="69"/>
        <v>0</v>
      </c>
      <c r="H110" s="363">
        <f t="shared" ca="1" si="69"/>
        <v>0</v>
      </c>
      <c r="I110" s="363">
        <f t="shared" ca="1" si="69"/>
        <v>0</v>
      </c>
      <c r="J110" s="363">
        <f t="shared" ca="1" si="69"/>
        <v>0</v>
      </c>
      <c r="K110" s="363">
        <f t="shared" ca="1" si="69"/>
        <v>0</v>
      </c>
      <c r="L110" s="363">
        <f t="shared" ca="1" si="69"/>
        <v>0</v>
      </c>
      <c r="M110" s="363">
        <f t="shared" ca="1" si="69"/>
        <v>0</v>
      </c>
      <c r="N110" s="363">
        <f t="shared" ca="1" si="69"/>
        <v>0</v>
      </c>
      <c r="O110" s="363">
        <f t="shared" ca="1" si="69"/>
        <v>0</v>
      </c>
      <c r="P110" s="363">
        <f t="shared" ca="1" si="69"/>
        <v>0</v>
      </c>
      <c r="Q110" s="363">
        <f t="shared" ca="1" si="69"/>
        <v>0</v>
      </c>
      <c r="R110" s="363">
        <f t="shared" ca="1" si="69"/>
        <v>0</v>
      </c>
      <c r="S110" s="363">
        <f t="shared" ca="1" si="69"/>
        <v>0</v>
      </c>
      <c r="T110" s="364">
        <f t="shared" ca="1" si="53"/>
        <v>0</v>
      </c>
      <c r="U110" s="296" t="str">
        <f t="shared" si="70"/>
        <v>Surname_9</v>
      </c>
      <c r="V110" s="296" t="s">
        <v>325</v>
      </c>
      <c r="X110" s="352" t="s">
        <v>453</v>
      </c>
      <c r="Y110" s="352" t="s">
        <v>454</v>
      </c>
      <c r="Z110" s="296" t="s">
        <v>455</v>
      </c>
      <c r="AA110" s="296" t="s">
        <v>456</v>
      </c>
      <c r="AB110" s="296" t="s">
        <v>457</v>
      </c>
      <c r="AC110" s="296" t="s">
        <v>458</v>
      </c>
      <c r="AD110" s="296" t="s">
        <v>459</v>
      </c>
      <c r="AE110" s="296" t="s">
        <v>460</v>
      </c>
      <c r="AF110" s="296" t="s">
        <v>461</v>
      </c>
      <c r="AG110" s="296" t="s">
        <v>462</v>
      </c>
      <c r="AH110" s="296" t="s">
        <v>463</v>
      </c>
      <c r="AI110" s="296" t="s">
        <v>464</v>
      </c>
      <c r="AJ110" s="296" t="s">
        <v>465</v>
      </c>
      <c r="AK110" s="296" t="s">
        <v>466</v>
      </c>
      <c r="AL110" s="296" t="s">
        <v>467</v>
      </c>
      <c r="AM110" s="296" t="s">
        <v>468</v>
      </c>
      <c r="AN110" s="296" t="s">
        <v>469</v>
      </c>
    </row>
    <row r="111" spans="1:40" outlineLevel="1">
      <c r="A111" s="383">
        <f ca="1">A108</f>
        <v>0</v>
      </c>
      <c r="B111" s="371" t="s">
        <v>279</v>
      </c>
      <c r="C111" s="372">
        <f ca="1">INDIRECT($U111&amp;"!"&amp;W111)</f>
        <v>0</v>
      </c>
      <c r="D111" s="362">
        <f t="shared" ca="1" si="66"/>
        <v>0</v>
      </c>
      <c r="E111" s="363">
        <f t="shared" ca="1" si="67"/>
        <v>0</v>
      </c>
      <c r="F111" s="363">
        <f t="shared" ca="1" si="69"/>
        <v>0</v>
      </c>
      <c r="G111" s="363">
        <f t="shared" ca="1" si="69"/>
        <v>0</v>
      </c>
      <c r="H111" s="363">
        <f t="shared" ca="1" si="69"/>
        <v>0</v>
      </c>
      <c r="I111" s="363">
        <f t="shared" ca="1" si="69"/>
        <v>0</v>
      </c>
      <c r="J111" s="363">
        <f t="shared" ca="1" si="69"/>
        <v>0</v>
      </c>
      <c r="K111" s="363">
        <f t="shared" ca="1" si="69"/>
        <v>0</v>
      </c>
      <c r="L111" s="363">
        <f t="shared" ca="1" si="69"/>
        <v>0</v>
      </c>
      <c r="M111" s="363">
        <f t="shared" ca="1" si="69"/>
        <v>0</v>
      </c>
      <c r="N111" s="363">
        <f t="shared" ca="1" si="69"/>
        <v>0</v>
      </c>
      <c r="O111" s="363">
        <f t="shared" ca="1" si="69"/>
        <v>0</v>
      </c>
      <c r="P111" s="363">
        <f t="shared" ca="1" si="69"/>
        <v>0</v>
      </c>
      <c r="Q111" s="363">
        <f t="shared" ca="1" si="69"/>
        <v>0</v>
      </c>
      <c r="R111" s="363">
        <f t="shared" ca="1" si="69"/>
        <v>0</v>
      </c>
      <c r="S111" s="363">
        <f t="shared" ca="1" si="69"/>
        <v>0</v>
      </c>
      <c r="T111" s="364">
        <f t="shared" ca="1" si="53"/>
        <v>0</v>
      </c>
      <c r="U111" s="296" t="str">
        <f t="shared" si="70"/>
        <v>Surname_9</v>
      </c>
      <c r="V111" s="296" t="s">
        <v>325</v>
      </c>
      <c r="W111" s="296" t="s">
        <v>470</v>
      </c>
      <c r="X111" s="352" t="s">
        <v>471</v>
      </c>
      <c r="Y111" s="352" t="s">
        <v>472</v>
      </c>
      <c r="Z111" s="296" t="s">
        <v>473</v>
      </c>
      <c r="AA111" s="296" t="s">
        <v>474</v>
      </c>
      <c r="AB111" s="296" t="s">
        <v>475</v>
      </c>
      <c r="AC111" s="296" t="s">
        <v>476</v>
      </c>
      <c r="AD111" s="296" t="s">
        <v>477</v>
      </c>
      <c r="AE111" s="296" t="s">
        <v>478</v>
      </c>
      <c r="AF111" s="296" t="s">
        <v>479</v>
      </c>
      <c r="AG111" s="296" t="s">
        <v>480</v>
      </c>
      <c r="AH111" s="296" t="s">
        <v>481</v>
      </c>
      <c r="AI111" s="296" t="s">
        <v>482</v>
      </c>
      <c r="AJ111" s="296" t="s">
        <v>483</v>
      </c>
      <c r="AK111" s="296" t="s">
        <v>484</v>
      </c>
      <c r="AL111" s="296" t="s">
        <v>485</v>
      </c>
      <c r="AM111" s="296" t="s">
        <v>486</v>
      </c>
      <c r="AN111" s="296" t="s">
        <v>487</v>
      </c>
    </row>
    <row r="112" spans="1:40" s="378" customFormat="1" outlineLevel="1">
      <c r="A112" s="373"/>
      <c r="B112" s="374" t="s">
        <v>488</v>
      </c>
      <c r="C112" s="375">
        <f t="shared" ref="C112:T112" ca="1" si="71">SUM(C103:C111)</f>
        <v>0</v>
      </c>
      <c r="D112" s="376">
        <f t="shared" ca="1" si="71"/>
        <v>0</v>
      </c>
      <c r="E112" s="377">
        <f t="shared" ref="E112:S112" ca="1" si="72">SUM(E103:E111)</f>
        <v>0</v>
      </c>
      <c r="F112" s="377">
        <f t="shared" ca="1" si="72"/>
        <v>0</v>
      </c>
      <c r="G112" s="377">
        <f t="shared" ca="1" si="72"/>
        <v>0</v>
      </c>
      <c r="H112" s="377">
        <f t="shared" ca="1" si="72"/>
        <v>0</v>
      </c>
      <c r="I112" s="377">
        <f t="shared" ca="1" si="72"/>
        <v>0</v>
      </c>
      <c r="J112" s="377">
        <f t="shared" ca="1" si="72"/>
        <v>0</v>
      </c>
      <c r="K112" s="377">
        <f t="shared" ca="1" si="72"/>
        <v>0</v>
      </c>
      <c r="L112" s="377">
        <f t="shared" ca="1" si="72"/>
        <v>0</v>
      </c>
      <c r="M112" s="377">
        <f t="shared" ca="1" si="72"/>
        <v>0</v>
      </c>
      <c r="N112" s="377">
        <f t="shared" ca="1" si="72"/>
        <v>0</v>
      </c>
      <c r="O112" s="377">
        <f t="shared" ca="1" si="72"/>
        <v>0</v>
      </c>
      <c r="P112" s="377">
        <f t="shared" ca="1" si="72"/>
        <v>0</v>
      </c>
      <c r="Q112" s="377">
        <f t="shared" ca="1" si="72"/>
        <v>0</v>
      </c>
      <c r="R112" s="377">
        <f t="shared" ca="1" si="72"/>
        <v>0</v>
      </c>
      <c r="S112" s="377">
        <f t="shared" ca="1" si="72"/>
        <v>0</v>
      </c>
      <c r="T112" s="377">
        <f t="shared" ca="1" si="71"/>
        <v>0</v>
      </c>
      <c r="X112" s="379"/>
      <c r="Y112" s="379"/>
    </row>
    <row r="113" spans="1:40">
      <c r="A113" s="380" t="s">
        <v>497</v>
      </c>
      <c r="B113" s="381"/>
      <c r="C113" s="382"/>
      <c r="D113" s="381"/>
      <c r="E113" s="381"/>
      <c r="F113" s="381"/>
      <c r="G113" s="381"/>
      <c r="H113" s="381"/>
      <c r="I113" s="381"/>
      <c r="J113" s="381"/>
      <c r="K113" s="381"/>
      <c r="L113" s="381"/>
      <c r="M113" s="381"/>
      <c r="N113" s="381"/>
      <c r="O113" s="381"/>
      <c r="P113" s="381"/>
      <c r="Q113" s="381"/>
      <c r="R113" s="381"/>
      <c r="S113" s="381"/>
      <c r="T113" s="359"/>
    </row>
    <row r="114" spans="1:40" outlineLevel="1">
      <c r="A114" s="360">
        <f ca="1">INDIRECT($U114&amp;"!"&amp;V114)</f>
        <v>0</v>
      </c>
      <c r="B114" s="361" t="s">
        <v>275</v>
      </c>
      <c r="C114" s="596">
        <f ca="1">INDIRECT($U114&amp;"!"&amp;W114)</f>
        <v>0</v>
      </c>
      <c r="D114" s="362">
        <f t="shared" ref="D114:D122" ca="1" si="73">INDIRECT($U114&amp;"!"&amp;X114)</f>
        <v>0</v>
      </c>
      <c r="E114" s="363">
        <f t="shared" ref="E114:S122" ca="1" si="74">INDIRECT($U114&amp;"!"&amp;Z114)</f>
        <v>0</v>
      </c>
      <c r="F114" s="363">
        <f t="shared" ca="1" si="74"/>
        <v>0</v>
      </c>
      <c r="G114" s="363">
        <f t="shared" ca="1" si="74"/>
        <v>0</v>
      </c>
      <c r="H114" s="363">
        <f t="shared" ca="1" si="74"/>
        <v>0</v>
      </c>
      <c r="I114" s="363">
        <f t="shared" ca="1" si="74"/>
        <v>0</v>
      </c>
      <c r="J114" s="363">
        <f t="shared" ca="1" si="74"/>
        <v>0</v>
      </c>
      <c r="K114" s="363">
        <f t="shared" ca="1" si="74"/>
        <v>0</v>
      </c>
      <c r="L114" s="363">
        <f t="shared" ca="1" si="74"/>
        <v>0</v>
      </c>
      <c r="M114" s="363">
        <f t="shared" ca="1" si="74"/>
        <v>0</v>
      </c>
      <c r="N114" s="363">
        <f t="shared" ca="1" si="74"/>
        <v>0</v>
      </c>
      <c r="O114" s="363">
        <f t="shared" ca="1" si="74"/>
        <v>0</v>
      </c>
      <c r="P114" s="363">
        <f t="shared" ca="1" si="74"/>
        <v>0</v>
      </c>
      <c r="Q114" s="363">
        <f t="shared" ca="1" si="74"/>
        <v>0</v>
      </c>
      <c r="R114" s="363">
        <f t="shared" ca="1" si="74"/>
        <v>0</v>
      </c>
      <c r="S114" s="363">
        <f t="shared" ca="1" si="74"/>
        <v>0</v>
      </c>
      <c r="T114" s="364">
        <f t="shared" ref="T114:T122" ca="1" si="75">SUM(E114:S114)</f>
        <v>0</v>
      </c>
      <c r="U114" s="296" t="str">
        <f>A113</f>
        <v>Surname_10</v>
      </c>
      <c r="V114" s="296" t="s">
        <v>325</v>
      </c>
      <c r="W114" s="296" t="s">
        <v>326</v>
      </c>
      <c r="X114" s="352" t="s">
        <v>327</v>
      </c>
      <c r="Y114" s="352" t="s">
        <v>328</v>
      </c>
      <c r="Z114" s="296" t="s">
        <v>329</v>
      </c>
      <c r="AA114" s="296" t="s">
        <v>330</v>
      </c>
      <c r="AB114" s="296" t="s">
        <v>331</v>
      </c>
      <c r="AC114" s="296" t="s">
        <v>332</v>
      </c>
      <c r="AD114" s="296" t="s">
        <v>333</v>
      </c>
      <c r="AE114" s="296" t="s">
        <v>334</v>
      </c>
      <c r="AF114" s="296" t="s">
        <v>335</v>
      </c>
      <c r="AG114" s="296" t="s">
        <v>336</v>
      </c>
      <c r="AH114" s="296" t="s">
        <v>337</v>
      </c>
      <c r="AI114" s="296" t="s">
        <v>338</v>
      </c>
      <c r="AJ114" s="296" t="s">
        <v>339</v>
      </c>
      <c r="AK114" s="296" t="s">
        <v>340</v>
      </c>
      <c r="AL114" s="296" t="s">
        <v>341</v>
      </c>
      <c r="AM114" s="296" t="s">
        <v>342</v>
      </c>
      <c r="AN114" s="296" t="s">
        <v>343</v>
      </c>
    </row>
    <row r="115" spans="1:40" outlineLevel="1">
      <c r="A115" s="383">
        <f t="shared" ref="A115:A121" ca="1" si="76">A114</f>
        <v>0</v>
      </c>
      <c r="B115" s="365" t="s">
        <v>344</v>
      </c>
      <c r="C115" s="597"/>
      <c r="D115" s="362">
        <f t="shared" ca="1" si="73"/>
        <v>0</v>
      </c>
      <c r="E115" s="363">
        <f t="shared" ca="1" si="74"/>
        <v>0</v>
      </c>
      <c r="F115" s="363">
        <f t="shared" ref="F115:S122" ca="1" si="77">INDIRECT($U115&amp;"!"&amp;Z115)</f>
        <v>0</v>
      </c>
      <c r="G115" s="363">
        <f t="shared" ca="1" si="77"/>
        <v>0</v>
      </c>
      <c r="H115" s="363">
        <f t="shared" ca="1" si="77"/>
        <v>0</v>
      </c>
      <c r="I115" s="363">
        <f t="shared" ca="1" si="77"/>
        <v>0</v>
      </c>
      <c r="J115" s="363">
        <f t="shared" ca="1" si="77"/>
        <v>0</v>
      </c>
      <c r="K115" s="363">
        <f t="shared" ca="1" si="77"/>
        <v>0</v>
      </c>
      <c r="L115" s="363">
        <f t="shared" ca="1" si="77"/>
        <v>0</v>
      </c>
      <c r="M115" s="363">
        <f t="shared" ca="1" si="77"/>
        <v>0</v>
      </c>
      <c r="N115" s="363">
        <f t="shared" ca="1" si="77"/>
        <v>0</v>
      </c>
      <c r="O115" s="363">
        <f t="shared" ca="1" si="77"/>
        <v>0</v>
      </c>
      <c r="P115" s="363">
        <f t="shared" ca="1" si="77"/>
        <v>0</v>
      </c>
      <c r="Q115" s="363">
        <f t="shared" ca="1" si="77"/>
        <v>0</v>
      </c>
      <c r="R115" s="363">
        <f t="shared" ca="1" si="77"/>
        <v>0</v>
      </c>
      <c r="S115" s="363">
        <f t="shared" ca="1" si="77"/>
        <v>0</v>
      </c>
      <c r="T115" s="364">
        <f t="shared" ca="1" si="75"/>
        <v>0</v>
      </c>
      <c r="U115" s="296" t="str">
        <f t="shared" ref="U115:U122" si="78">U114</f>
        <v>Surname_10</v>
      </c>
      <c r="V115" s="296" t="s">
        <v>325</v>
      </c>
      <c r="X115" s="352" t="s">
        <v>345</v>
      </c>
      <c r="Y115" s="352" t="s">
        <v>346</v>
      </c>
      <c r="Z115" s="296" t="s">
        <v>347</v>
      </c>
      <c r="AA115" s="296" t="s">
        <v>348</v>
      </c>
      <c r="AB115" s="296" t="s">
        <v>349</v>
      </c>
      <c r="AC115" s="296" t="s">
        <v>350</v>
      </c>
      <c r="AD115" s="296" t="s">
        <v>351</v>
      </c>
      <c r="AE115" s="296" t="s">
        <v>352</v>
      </c>
      <c r="AF115" s="296" t="s">
        <v>353</v>
      </c>
      <c r="AG115" s="296" t="s">
        <v>354</v>
      </c>
      <c r="AH115" s="296" t="s">
        <v>355</v>
      </c>
      <c r="AI115" s="296" t="s">
        <v>356</v>
      </c>
      <c r="AJ115" s="296" t="s">
        <v>357</v>
      </c>
      <c r="AK115" s="296" t="s">
        <v>358</v>
      </c>
      <c r="AL115" s="296" t="s">
        <v>359</v>
      </c>
      <c r="AM115" s="296" t="s">
        <v>360</v>
      </c>
      <c r="AN115" s="296" t="s">
        <v>361</v>
      </c>
    </row>
    <row r="116" spans="1:40" outlineLevel="1">
      <c r="A116" s="383">
        <f t="shared" ca="1" si="76"/>
        <v>0</v>
      </c>
      <c r="B116" s="366" t="s">
        <v>276</v>
      </c>
      <c r="C116" s="596">
        <f ca="1">INDIRECT($U116&amp;"!"&amp;W116)</f>
        <v>0</v>
      </c>
      <c r="D116" s="362">
        <f t="shared" ca="1" si="73"/>
        <v>0</v>
      </c>
      <c r="E116" s="363">
        <f t="shared" ca="1" si="74"/>
        <v>0</v>
      </c>
      <c r="F116" s="363">
        <f t="shared" ca="1" si="77"/>
        <v>0</v>
      </c>
      <c r="G116" s="363">
        <f t="shared" ca="1" si="77"/>
        <v>0</v>
      </c>
      <c r="H116" s="363">
        <f t="shared" ca="1" si="77"/>
        <v>0</v>
      </c>
      <c r="I116" s="363">
        <f t="shared" ca="1" si="77"/>
        <v>0</v>
      </c>
      <c r="J116" s="363">
        <f t="shared" ca="1" si="77"/>
        <v>0</v>
      </c>
      <c r="K116" s="363">
        <f t="shared" ca="1" si="77"/>
        <v>0</v>
      </c>
      <c r="L116" s="363">
        <f t="shared" ca="1" si="77"/>
        <v>0</v>
      </c>
      <c r="M116" s="363">
        <f t="shared" ca="1" si="77"/>
        <v>0</v>
      </c>
      <c r="N116" s="363">
        <f t="shared" ca="1" si="77"/>
        <v>0</v>
      </c>
      <c r="O116" s="363">
        <f t="shared" ca="1" si="77"/>
        <v>0</v>
      </c>
      <c r="P116" s="363">
        <f t="shared" ca="1" si="77"/>
        <v>0</v>
      </c>
      <c r="Q116" s="363">
        <f t="shared" ca="1" si="77"/>
        <v>0</v>
      </c>
      <c r="R116" s="363">
        <f t="shared" ca="1" si="77"/>
        <v>0</v>
      </c>
      <c r="S116" s="363">
        <f t="shared" ca="1" si="77"/>
        <v>0</v>
      </c>
      <c r="T116" s="364">
        <f t="shared" ca="1" si="75"/>
        <v>0</v>
      </c>
      <c r="U116" s="296" t="str">
        <f t="shared" si="78"/>
        <v>Surname_10</v>
      </c>
      <c r="V116" s="296" t="s">
        <v>325</v>
      </c>
      <c r="W116" s="296" t="s">
        <v>362</v>
      </c>
      <c r="X116" s="352" t="s">
        <v>363</v>
      </c>
      <c r="Y116" s="352" t="s">
        <v>364</v>
      </c>
      <c r="Z116" s="296" t="s">
        <v>365</v>
      </c>
      <c r="AA116" s="296" t="s">
        <v>366</v>
      </c>
      <c r="AB116" s="296" t="s">
        <v>367</v>
      </c>
      <c r="AC116" s="296" t="s">
        <v>368</v>
      </c>
      <c r="AD116" s="296" t="s">
        <v>369</v>
      </c>
      <c r="AE116" s="296" t="s">
        <v>370</v>
      </c>
      <c r="AF116" s="296" t="s">
        <v>371</v>
      </c>
      <c r="AG116" s="296" t="s">
        <v>372</v>
      </c>
      <c r="AH116" s="296" t="s">
        <v>373</v>
      </c>
      <c r="AI116" s="296" t="s">
        <v>374</v>
      </c>
      <c r="AJ116" s="296" t="s">
        <v>375</v>
      </c>
      <c r="AK116" s="296" t="s">
        <v>376</v>
      </c>
      <c r="AL116" s="296" t="s">
        <v>377</v>
      </c>
      <c r="AM116" s="296" t="s">
        <v>378</v>
      </c>
      <c r="AN116" s="296" t="s">
        <v>379</v>
      </c>
    </row>
    <row r="117" spans="1:40" outlineLevel="1">
      <c r="A117" s="383">
        <f t="shared" ca="1" si="76"/>
        <v>0</v>
      </c>
      <c r="B117" s="367" t="s">
        <v>380</v>
      </c>
      <c r="C117" s="597"/>
      <c r="D117" s="362">
        <f t="shared" ca="1" si="73"/>
        <v>0</v>
      </c>
      <c r="E117" s="363">
        <f t="shared" ca="1" si="74"/>
        <v>0</v>
      </c>
      <c r="F117" s="363">
        <f t="shared" ca="1" si="77"/>
        <v>0</v>
      </c>
      <c r="G117" s="363">
        <f t="shared" ca="1" si="77"/>
        <v>0</v>
      </c>
      <c r="H117" s="363">
        <f t="shared" ca="1" si="77"/>
        <v>0</v>
      </c>
      <c r="I117" s="363">
        <f t="shared" ca="1" si="77"/>
        <v>0</v>
      </c>
      <c r="J117" s="363">
        <f t="shared" ca="1" si="77"/>
        <v>0</v>
      </c>
      <c r="K117" s="363">
        <f t="shared" ca="1" si="77"/>
        <v>0</v>
      </c>
      <c r="L117" s="363">
        <f t="shared" ca="1" si="77"/>
        <v>0</v>
      </c>
      <c r="M117" s="363">
        <f t="shared" ca="1" si="77"/>
        <v>0</v>
      </c>
      <c r="N117" s="363">
        <f t="shared" ca="1" si="77"/>
        <v>0</v>
      </c>
      <c r="O117" s="363">
        <f t="shared" ca="1" si="77"/>
        <v>0</v>
      </c>
      <c r="P117" s="363">
        <f t="shared" ca="1" si="77"/>
        <v>0</v>
      </c>
      <c r="Q117" s="363">
        <f t="shared" ca="1" si="77"/>
        <v>0</v>
      </c>
      <c r="R117" s="363">
        <f t="shared" ca="1" si="77"/>
        <v>0</v>
      </c>
      <c r="S117" s="363">
        <f t="shared" ca="1" si="77"/>
        <v>0</v>
      </c>
      <c r="T117" s="364">
        <f t="shared" ca="1" si="75"/>
        <v>0</v>
      </c>
      <c r="U117" s="296" t="str">
        <f t="shared" si="78"/>
        <v>Surname_10</v>
      </c>
      <c r="V117" s="296" t="s">
        <v>325</v>
      </c>
      <c r="X117" s="352" t="s">
        <v>381</v>
      </c>
      <c r="Y117" s="352" t="s">
        <v>382</v>
      </c>
      <c r="Z117" s="296" t="s">
        <v>383</v>
      </c>
      <c r="AA117" s="296" t="s">
        <v>384</v>
      </c>
      <c r="AB117" s="296" t="s">
        <v>385</v>
      </c>
      <c r="AC117" s="296" t="s">
        <v>386</v>
      </c>
      <c r="AD117" s="296" t="s">
        <v>387</v>
      </c>
      <c r="AE117" s="296" t="s">
        <v>388</v>
      </c>
      <c r="AF117" s="296" t="s">
        <v>389</v>
      </c>
      <c r="AG117" s="296" t="s">
        <v>390</v>
      </c>
      <c r="AH117" s="296" t="s">
        <v>391</v>
      </c>
      <c r="AI117" s="296" t="s">
        <v>392</v>
      </c>
      <c r="AJ117" s="296" t="s">
        <v>393</v>
      </c>
      <c r="AK117" s="296" t="s">
        <v>394</v>
      </c>
      <c r="AL117" s="296" t="s">
        <v>395</v>
      </c>
      <c r="AM117" s="296" t="s">
        <v>396</v>
      </c>
      <c r="AN117" s="296" t="s">
        <v>397</v>
      </c>
    </row>
    <row r="118" spans="1:40" outlineLevel="1">
      <c r="A118" s="383">
        <f t="shared" ca="1" si="76"/>
        <v>0</v>
      </c>
      <c r="B118" s="368" t="s">
        <v>277</v>
      </c>
      <c r="C118" s="596">
        <f ca="1">INDIRECT($U118&amp;"!"&amp;W118)</f>
        <v>0</v>
      </c>
      <c r="D118" s="362">
        <f t="shared" ca="1" si="73"/>
        <v>0</v>
      </c>
      <c r="E118" s="363">
        <f t="shared" ca="1" si="74"/>
        <v>0</v>
      </c>
      <c r="F118" s="363">
        <f t="shared" ca="1" si="77"/>
        <v>0</v>
      </c>
      <c r="G118" s="363">
        <f t="shared" ca="1" si="77"/>
        <v>0</v>
      </c>
      <c r="H118" s="363">
        <f t="shared" ca="1" si="77"/>
        <v>0</v>
      </c>
      <c r="I118" s="363">
        <f t="shared" ca="1" si="77"/>
        <v>0</v>
      </c>
      <c r="J118" s="363">
        <f t="shared" ca="1" si="77"/>
        <v>0</v>
      </c>
      <c r="K118" s="363">
        <f t="shared" ca="1" si="77"/>
        <v>0</v>
      </c>
      <c r="L118" s="363">
        <f t="shared" ca="1" si="77"/>
        <v>0</v>
      </c>
      <c r="M118" s="363">
        <f t="shared" ca="1" si="77"/>
        <v>0</v>
      </c>
      <c r="N118" s="363">
        <f t="shared" ca="1" si="77"/>
        <v>0</v>
      </c>
      <c r="O118" s="363">
        <f t="shared" ca="1" si="77"/>
        <v>0</v>
      </c>
      <c r="P118" s="363">
        <f t="shared" ca="1" si="77"/>
        <v>0</v>
      </c>
      <c r="Q118" s="363">
        <f t="shared" ca="1" si="77"/>
        <v>0</v>
      </c>
      <c r="R118" s="363">
        <f t="shared" ca="1" si="77"/>
        <v>0</v>
      </c>
      <c r="S118" s="363">
        <f t="shared" ca="1" si="77"/>
        <v>0</v>
      </c>
      <c r="T118" s="364">
        <f t="shared" ca="1" si="75"/>
        <v>0</v>
      </c>
      <c r="U118" s="296" t="str">
        <f t="shared" si="78"/>
        <v>Surname_10</v>
      </c>
      <c r="V118" s="296" t="s">
        <v>325</v>
      </c>
      <c r="W118" s="296" t="s">
        <v>398</v>
      </c>
      <c r="X118" s="352" t="s">
        <v>399</v>
      </c>
      <c r="Y118" s="352" t="s">
        <v>400</v>
      </c>
      <c r="Z118" s="296" t="s">
        <v>401</v>
      </c>
      <c r="AA118" s="296" t="s">
        <v>402</v>
      </c>
      <c r="AB118" s="296" t="s">
        <v>403</v>
      </c>
      <c r="AC118" s="296" t="s">
        <v>404</v>
      </c>
      <c r="AD118" s="296" t="s">
        <v>405</v>
      </c>
      <c r="AE118" s="296" t="s">
        <v>406</v>
      </c>
      <c r="AF118" s="296" t="s">
        <v>407</v>
      </c>
      <c r="AG118" s="296" t="s">
        <v>408</v>
      </c>
      <c r="AH118" s="296" t="s">
        <v>409</v>
      </c>
      <c r="AI118" s="296" t="s">
        <v>410</v>
      </c>
      <c r="AJ118" s="296" t="s">
        <v>411</v>
      </c>
      <c r="AK118" s="296" t="s">
        <v>412</v>
      </c>
      <c r="AL118" s="296" t="s">
        <v>413</v>
      </c>
      <c r="AM118" s="296" t="s">
        <v>414</v>
      </c>
      <c r="AN118" s="296" t="s">
        <v>415</v>
      </c>
    </row>
    <row r="119" spans="1:40" outlineLevel="1">
      <c r="A119" s="383">
        <f t="shared" ca="1" si="76"/>
        <v>0</v>
      </c>
      <c r="B119" s="369" t="s">
        <v>416</v>
      </c>
      <c r="C119" s="597"/>
      <c r="D119" s="362">
        <f t="shared" ca="1" si="73"/>
        <v>0</v>
      </c>
      <c r="E119" s="363">
        <f t="shared" ca="1" si="74"/>
        <v>0</v>
      </c>
      <c r="F119" s="363">
        <f t="shared" ca="1" si="77"/>
        <v>0</v>
      </c>
      <c r="G119" s="363">
        <f t="shared" ca="1" si="77"/>
        <v>0</v>
      </c>
      <c r="H119" s="363">
        <f t="shared" ca="1" si="77"/>
        <v>0</v>
      </c>
      <c r="I119" s="363">
        <f t="shared" ca="1" si="77"/>
        <v>0</v>
      </c>
      <c r="J119" s="363">
        <f t="shared" ca="1" si="77"/>
        <v>0</v>
      </c>
      <c r="K119" s="363">
        <f t="shared" ca="1" si="77"/>
        <v>0</v>
      </c>
      <c r="L119" s="363">
        <f t="shared" ca="1" si="77"/>
        <v>0</v>
      </c>
      <c r="M119" s="363">
        <f t="shared" ca="1" si="77"/>
        <v>0</v>
      </c>
      <c r="N119" s="363">
        <f t="shared" ca="1" si="77"/>
        <v>0</v>
      </c>
      <c r="O119" s="363">
        <f t="shared" ca="1" si="77"/>
        <v>0</v>
      </c>
      <c r="P119" s="363">
        <f t="shared" ca="1" si="77"/>
        <v>0</v>
      </c>
      <c r="Q119" s="363">
        <f t="shared" ca="1" si="77"/>
        <v>0</v>
      </c>
      <c r="R119" s="363">
        <f t="shared" ca="1" si="77"/>
        <v>0</v>
      </c>
      <c r="S119" s="363">
        <f t="shared" ca="1" si="77"/>
        <v>0</v>
      </c>
      <c r="T119" s="364">
        <f t="shared" ca="1" si="75"/>
        <v>0</v>
      </c>
      <c r="U119" s="296" t="str">
        <f t="shared" si="78"/>
        <v>Surname_10</v>
      </c>
      <c r="V119" s="296" t="s">
        <v>325</v>
      </c>
      <c r="X119" s="352" t="s">
        <v>417</v>
      </c>
      <c r="Y119" s="352" t="s">
        <v>418</v>
      </c>
      <c r="Z119" s="296" t="s">
        <v>419</v>
      </c>
      <c r="AA119" s="296" t="s">
        <v>420</v>
      </c>
      <c r="AB119" s="296" t="s">
        <v>421</v>
      </c>
      <c r="AC119" s="296" t="s">
        <v>422</v>
      </c>
      <c r="AD119" s="296" t="s">
        <v>423</v>
      </c>
      <c r="AE119" s="296" t="s">
        <v>424</v>
      </c>
      <c r="AF119" s="296" t="s">
        <v>425</v>
      </c>
      <c r="AG119" s="296" t="s">
        <v>426</v>
      </c>
      <c r="AH119" s="296" t="s">
        <v>427</v>
      </c>
      <c r="AI119" s="296" t="s">
        <v>428</v>
      </c>
      <c r="AJ119" s="296" t="s">
        <v>429</v>
      </c>
      <c r="AK119" s="296" t="s">
        <v>430</v>
      </c>
      <c r="AL119" s="296" t="s">
        <v>431</v>
      </c>
      <c r="AM119" s="296" t="s">
        <v>432</v>
      </c>
      <c r="AN119" s="296" t="s">
        <v>433</v>
      </c>
    </row>
    <row r="120" spans="1:40" outlineLevel="1">
      <c r="A120" s="383">
        <f t="shared" ca="1" si="76"/>
        <v>0</v>
      </c>
      <c r="B120" s="370" t="s">
        <v>278</v>
      </c>
      <c r="C120" s="596">
        <f ca="1">INDIRECT($U120&amp;"!"&amp;W120)</f>
        <v>0</v>
      </c>
      <c r="D120" s="362">
        <f t="shared" ca="1" si="73"/>
        <v>0</v>
      </c>
      <c r="E120" s="363">
        <f t="shared" ca="1" si="74"/>
        <v>0</v>
      </c>
      <c r="F120" s="363">
        <f t="shared" ca="1" si="77"/>
        <v>0</v>
      </c>
      <c r="G120" s="363">
        <f t="shared" ca="1" si="77"/>
        <v>0</v>
      </c>
      <c r="H120" s="363">
        <f t="shared" ca="1" si="77"/>
        <v>0</v>
      </c>
      <c r="I120" s="363">
        <f t="shared" ca="1" si="77"/>
        <v>0</v>
      </c>
      <c r="J120" s="363">
        <f t="shared" ca="1" si="77"/>
        <v>0</v>
      </c>
      <c r="K120" s="363">
        <f t="shared" ca="1" si="77"/>
        <v>0</v>
      </c>
      <c r="L120" s="363">
        <f t="shared" ca="1" si="77"/>
        <v>0</v>
      </c>
      <c r="M120" s="363">
        <f t="shared" ca="1" si="77"/>
        <v>0</v>
      </c>
      <c r="N120" s="363">
        <f t="shared" ca="1" si="77"/>
        <v>0</v>
      </c>
      <c r="O120" s="363">
        <f t="shared" ca="1" si="77"/>
        <v>0</v>
      </c>
      <c r="P120" s="363">
        <f t="shared" ca="1" si="77"/>
        <v>0</v>
      </c>
      <c r="Q120" s="363">
        <f t="shared" ca="1" si="77"/>
        <v>0</v>
      </c>
      <c r="R120" s="363">
        <f t="shared" ca="1" si="77"/>
        <v>0</v>
      </c>
      <c r="S120" s="363">
        <f t="shared" ca="1" si="77"/>
        <v>0</v>
      </c>
      <c r="T120" s="364">
        <f t="shared" ca="1" si="75"/>
        <v>0</v>
      </c>
      <c r="U120" s="296" t="str">
        <f t="shared" si="78"/>
        <v>Surname_10</v>
      </c>
      <c r="V120" s="296" t="s">
        <v>325</v>
      </c>
      <c r="W120" s="296" t="s">
        <v>434</v>
      </c>
      <c r="X120" s="352" t="s">
        <v>435</v>
      </c>
      <c r="Y120" s="352" t="s">
        <v>436</v>
      </c>
      <c r="Z120" s="296" t="s">
        <v>437</v>
      </c>
      <c r="AA120" s="296" t="s">
        <v>438</v>
      </c>
      <c r="AB120" s="296" t="s">
        <v>439</v>
      </c>
      <c r="AC120" s="296" t="s">
        <v>440</v>
      </c>
      <c r="AD120" s="296" t="s">
        <v>441</v>
      </c>
      <c r="AE120" s="296" t="s">
        <v>442</v>
      </c>
      <c r="AF120" s="296" t="s">
        <v>443</v>
      </c>
      <c r="AG120" s="296" t="s">
        <v>444</v>
      </c>
      <c r="AH120" s="296" t="s">
        <v>445</v>
      </c>
      <c r="AI120" s="296" t="s">
        <v>446</v>
      </c>
      <c r="AJ120" s="296" t="s">
        <v>447</v>
      </c>
      <c r="AK120" s="296" t="s">
        <v>448</v>
      </c>
      <c r="AL120" s="296" t="s">
        <v>449</v>
      </c>
      <c r="AM120" s="296" t="s">
        <v>450</v>
      </c>
      <c r="AN120" s="296" t="s">
        <v>451</v>
      </c>
    </row>
    <row r="121" spans="1:40" outlineLevel="1">
      <c r="A121" s="383">
        <f t="shared" ca="1" si="76"/>
        <v>0</v>
      </c>
      <c r="B121" s="370" t="s">
        <v>452</v>
      </c>
      <c r="C121" s="597"/>
      <c r="D121" s="362">
        <f t="shared" ca="1" si="73"/>
        <v>0</v>
      </c>
      <c r="E121" s="363">
        <f t="shared" ca="1" si="74"/>
        <v>0</v>
      </c>
      <c r="F121" s="363">
        <f t="shared" ca="1" si="77"/>
        <v>0</v>
      </c>
      <c r="G121" s="363">
        <f t="shared" ca="1" si="77"/>
        <v>0</v>
      </c>
      <c r="H121" s="363">
        <f t="shared" ca="1" si="77"/>
        <v>0</v>
      </c>
      <c r="I121" s="363">
        <f t="shared" ca="1" si="77"/>
        <v>0</v>
      </c>
      <c r="J121" s="363">
        <f t="shared" ca="1" si="77"/>
        <v>0</v>
      </c>
      <c r="K121" s="363">
        <f t="shared" ca="1" si="77"/>
        <v>0</v>
      </c>
      <c r="L121" s="363">
        <f t="shared" ca="1" si="77"/>
        <v>0</v>
      </c>
      <c r="M121" s="363">
        <f t="shared" ca="1" si="77"/>
        <v>0</v>
      </c>
      <c r="N121" s="363">
        <f t="shared" ca="1" si="77"/>
        <v>0</v>
      </c>
      <c r="O121" s="363">
        <f t="shared" ca="1" si="77"/>
        <v>0</v>
      </c>
      <c r="P121" s="363">
        <f t="shared" ca="1" si="77"/>
        <v>0</v>
      </c>
      <c r="Q121" s="363">
        <f t="shared" ca="1" si="77"/>
        <v>0</v>
      </c>
      <c r="R121" s="363">
        <f t="shared" ca="1" si="77"/>
        <v>0</v>
      </c>
      <c r="S121" s="363">
        <f t="shared" ca="1" si="77"/>
        <v>0</v>
      </c>
      <c r="T121" s="364">
        <f t="shared" ca="1" si="75"/>
        <v>0</v>
      </c>
      <c r="U121" s="296" t="str">
        <f t="shared" si="78"/>
        <v>Surname_10</v>
      </c>
      <c r="V121" s="296" t="s">
        <v>325</v>
      </c>
      <c r="X121" s="352" t="s">
        <v>453</v>
      </c>
      <c r="Y121" s="352" t="s">
        <v>454</v>
      </c>
      <c r="Z121" s="296" t="s">
        <v>455</v>
      </c>
      <c r="AA121" s="296" t="s">
        <v>456</v>
      </c>
      <c r="AB121" s="296" t="s">
        <v>457</v>
      </c>
      <c r="AC121" s="296" t="s">
        <v>458</v>
      </c>
      <c r="AD121" s="296" t="s">
        <v>459</v>
      </c>
      <c r="AE121" s="296" t="s">
        <v>460</v>
      </c>
      <c r="AF121" s="296" t="s">
        <v>461</v>
      </c>
      <c r="AG121" s="296" t="s">
        <v>462</v>
      </c>
      <c r="AH121" s="296" t="s">
        <v>463</v>
      </c>
      <c r="AI121" s="296" t="s">
        <v>464</v>
      </c>
      <c r="AJ121" s="296" t="s">
        <v>465</v>
      </c>
      <c r="AK121" s="296" t="s">
        <v>466</v>
      </c>
      <c r="AL121" s="296" t="s">
        <v>467</v>
      </c>
      <c r="AM121" s="296" t="s">
        <v>468</v>
      </c>
      <c r="AN121" s="296" t="s">
        <v>469</v>
      </c>
    </row>
    <row r="122" spans="1:40" outlineLevel="1">
      <c r="A122" s="383">
        <f ca="1">A119</f>
        <v>0</v>
      </c>
      <c r="B122" s="371" t="s">
        <v>279</v>
      </c>
      <c r="C122" s="372">
        <f ca="1">INDIRECT($U122&amp;"!"&amp;W122)</f>
        <v>0</v>
      </c>
      <c r="D122" s="362">
        <f t="shared" ca="1" si="73"/>
        <v>0</v>
      </c>
      <c r="E122" s="363">
        <f t="shared" ca="1" si="74"/>
        <v>0</v>
      </c>
      <c r="F122" s="363">
        <f t="shared" ca="1" si="77"/>
        <v>0</v>
      </c>
      <c r="G122" s="363">
        <f t="shared" ca="1" si="77"/>
        <v>0</v>
      </c>
      <c r="H122" s="363">
        <f t="shared" ca="1" si="77"/>
        <v>0</v>
      </c>
      <c r="I122" s="363">
        <f t="shared" ca="1" si="77"/>
        <v>0</v>
      </c>
      <c r="J122" s="363">
        <f t="shared" ca="1" si="77"/>
        <v>0</v>
      </c>
      <c r="K122" s="363">
        <f t="shared" ca="1" si="77"/>
        <v>0</v>
      </c>
      <c r="L122" s="363">
        <f t="shared" ca="1" si="77"/>
        <v>0</v>
      </c>
      <c r="M122" s="363">
        <f t="shared" ca="1" si="77"/>
        <v>0</v>
      </c>
      <c r="N122" s="363">
        <f t="shared" ca="1" si="77"/>
        <v>0</v>
      </c>
      <c r="O122" s="363">
        <f t="shared" ca="1" si="77"/>
        <v>0</v>
      </c>
      <c r="P122" s="363">
        <f t="shared" ca="1" si="77"/>
        <v>0</v>
      </c>
      <c r="Q122" s="363">
        <f t="shared" ca="1" si="77"/>
        <v>0</v>
      </c>
      <c r="R122" s="363">
        <f t="shared" ca="1" si="77"/>
        <v>0</v>
      </c>
      <c r="S122" s="363">
        <f t="shared" ca="1" si="77"/>
        <v>0</v>
      </c>
      <c r="T122" s="364">
        <f t="shared" ca="1" si="75"/>
        <v>0</v>
      </c>
      <c r="U122" s="296" t="str">
        <f t="shared" si="78"/>
        <v>Surname_10</v>
      </c>
      <c r="V122" s="296" t="s">
        <v>325</v>
      </c>
      <c r="W122" s="296" t="s">
        <v>470</v>
      </c>
      <c r="X122" s="352" t="s">
        <v>471</v>
      </c>
      <c r="Y122" s="352" t="s">
        <v>472</v>
      </c>
      <c r="Z122" s="296" t="s">
        <v>473</v>
      </c>
      <c r="AA122" s="296" t="s">
        <v>474</v>
      </c>
      <c r="AB122" s="296" t="s">
        <v>475</v>
      </c>
      <c r="AC122" s="296" t="s">
        <v>476</v>
      </c>
      <c r="AD122" s="296" t="s">
        <v>477</v>
      </c>
      <c r="AE122" s="296" t="s">
        <v>478</v>
      </c>
      <c r="AF122" s="296" t="s">
        <v>479</v>
      </c>
      <c r="AG122" s="296" t="s">
        <v>480</v>
      </c>
      <c r="AH122" s="296" t="s">
        <v>481</v>
      </c>
      <c r="AI122" s="296" t="s">
        <v>482</v>
      </c>
      <c r="AJ122" s="296" t="s">
        <v>483</v>
      </c>
      <c r="AK122" s="296" t="s">
        <v>484</v>
      </c>
      <c r="AL122" s="296" t="s">
        <v>485</v>
      </c>
      <c r="AM122" s="296" t="s">
        <v>486</v>
      </c>
      <c r="AN122" s="296" t="s">
        <v>487</v>
      </c>
    </row>
    <row r="123" spans="1:40" s="378" customFormat="1" outlineLevel="1">
      <c r="A123" s="373"/>
      <c r="B123" s="374" t="s">
        <v>488</v>
      </c>
      <c r="C123" s="375">
        <f t="shared" ref="C123:T123" ca="1" si="79">SUM(C114:C122)</f>
        <v>0</v>
      </c>
      <c r="D123" s="376">
        <f t="shared" ca="1" si="79"/>
        <v>0</v>
      </c>
      <c r="E123" s="377">
        <f t="shared" ref="E123:S123" ca="1" si="80">SUM(E114:E122)</f>
        <v>0</v>
      </c>
      <c r="F123" s="377">
        <f t="shared" ca="1" si="80"/>
        <v>0</v>
      </c>
      <c r="G123" s="377">
        <f t="shared" ca="1" si="80"/>
        <v>0</v>
      </c>
      <c r="H123" s="377">
        <f t="shared" ca="1" si="80"/>
        <v>0</v>
      </c>
      <c r="I123" s="377">
        <f t="shared" ca="1" si="80"/>
        <v>0</v>
      </c>
      <c r="J123" s="377">
        <f t="shared" ca="1" si="80"/>
        <v>0</v>
      </c>
      <c r="K123" s="377">
        <f t="shared" ca="1" si="80"/>
        <v>0</v>
      </c>
      <c r="L123" s="377">
        <f t="shared" ca="1" si="80"/>
        <v>0</v>
      </c>
      <c r="M123" s="377">
        <f t="shared" ca="1" si="80"/>
        <v>0</v>
      </c>
      <c r="N123" s="377">
        <f t="shared" ca="1" si="80"/>
        <v>0</v>
      </c>
      <c r="O123" s="377">
        <f t="shared" ca="1" si="80"/>
        <v>0</v>
      </c>
      <c r="P123" s="377">
        <f t="shared" ca="1" si="80"/>
        <v>0</v>
      </c>
      <c r="Q123" s="377">
        <f t="shared" ca="1" si="80"/>
        <v>0</v>
      </c>
      <c r="R123" s="377">
        <f t="shared" ca="1" si="80"/>
        <v>0</v>
      </c>
      <c r="S123" s="377">
        <f t="shared" ca="1" si="80"/>
        <v>0</v>
      </c>
      <c r="T123" s="377">
        <f t="shared" ca="1" si="79"/>
        <v>0</v>
      </c>
      <c r="X123" s="379"/>
      <c r="Y123" s="379"/>
    </row>
  </sheetData>
  <mergeCells count="44">
    <mergeCell ref="C118:C119"/>
    <mergeCell ref="C120:C121"/>
    <mergeCell ref="C103:C104"/>
    <mergeCell ref="C105:C106"/>
    <mergeCell ref="C107:C108"/>
    <mergeCell ref="C109:C110"/>
    <mergeCell ref="C114:C115"/>
    <mergeCell ref="C116:C117"/>
    <mergeCell ref="C98:C99"/>
    <mergeCell ref="C70:C71"/>
    <mergeCell ref="C72:C73"/>
    <mergeCell ref="C74:C75"/>
    <mergeCell ref="C76:C77"/>
    <mergeCell ref="C81:C82"/>
    <mergeCell ref="C83:C84"/>
    <mergeCell ref="C85:C86"/>
    <mergeCell ref="C87:C88"/>
    <mergeCell ref="C92:C93"/>
    <mergeCell ref="C94:C95"/>
    <mergeCell ref="C96:C97"/>
    <mergeCell ref="C65:C66"/>
    <mergeCell ref="C37:C38"/>
    <mergeCell ref="C39:C40"/>
    <mergeCell ref="C41:C42"/>
    <mergeCell ref="C43:C44"/>
    <mergeCell ref="C48:C49"/>
    <mergeCell ref="C50:C51"/>
    <mergeCell ref="C52:C53"/>
    <mergeCell ref="C54:C55"/>
    <mergeCell ref="C59:C60"/>
    <mergeCell ref="C61:C62"/>
    <mergeCell ref="C63:C64"/>
    <mergeCell ref="C32:C33"/>
    <mergeCell ref="C4:C5"/>
    <mergeCell ref="C6:C7"/>
    <mergeCell ref="C8:C9"/>
    <mergeCell ref="C10:C11"/>
    <mergeCell ref="C15:C16"/>
    <mergeCell ref="C17:C18"/>
    <mergeCell ref="C19:C20"/>
    <mergeCell ref="C21:C22"/>
    <mergeCell ref="C26:C27"/>
    <mergeCell ref="C28:C29"/>
    <mergeCell ref="C30:C31"/>
  </mergeCells>
  <conditionalFormatting sqref="C4 C6 C8 C10 C12:C13">
    <cfRule type="cellIs" dxfId="1442" priority="22" operator="equal">
      <formula>0</formula>
    </cfRule>
  </conditionalFormatting>
  <conditionalFormatting sqref="C15 C17 C19 C21 C23:C24">
    <cfRule type="cellIs" dxfId="1441" priority="21" operator="equal">
      <formula>0</formula>
    </cfRule>
  </conditionalFormatting>
  <conditionalFormatting sqref="C26 C28 C30 C32 C34:C35">
    <cfRule type="cellIs" dxfId="1440" priority="20" operator="equal">
      <formula>0</formula>
    </cfRule>
  </conditionalFormatting>
  <conditionalFormatting sqref="C37 C39 C41 C43 C45:C46">
    <cfRule type="cellIs" dxfId="1439" priority="19" operator="equal">
      <formula>0</formula>
    </cfRule>
  </conditionalFormatting>
  <conditionalFormatting sqref="C48 C50 C52 C54 C56:C57">
    <cfRule type="cellIs" dxfId="1438" priority="18" operator="equal">
      <formula>0</formula>
    </cfRule>
  </conditionalFormatting>
  <conditionalFormatting sqref="C59 C61 C63 C65 C67:C68">
    <cfRule type="cellIs" dxfId="1437" priority="17" operator="equal">
      <formula>0</formula>
    </cfRule>
  </conditionalFormatting>
  <conditionalFormatting sqref="C70 C72 C74 C76 C78:C79">
    <cfRule type="cellIs" dxfId="1436" priority="16" operator="equal">
      <formula>0</formula>
    </cfRule>
  </conditionalFormatting>
  <conditionalFormatting sqref="C81 C83 C85 C87 C89:C90">
    <cfRule type="cellIs" dxfId="1435" priority="15" operator="equal">
      <formula>0</formula>
    </cfRule>
  </conditionalFormatting>
  <conditionalFormatting sqref="C92 C94 C96 C98 C100:C101">
    <cfRule type="cellIs" dxfId="1434" priority="14" operator="equal">
      <formula>0</formula>
    </cfRule>
  </conditionalFormatting>
  <conditionalFormatting sqref="C103 C105 C107 C109 C111:C112">
    <cfRule type="cellIs" dxfId="1433" priority="13" operator="equal">
      <formula>0</formula>
    </cfRule>
  </conditionalFormatting>
  <conditionalFormatting sqref="C114 C116 C118 C120 C122:C123">
    <cfRule type="cellIs" dxfId="1432" priority="12" operator="equal">
      <formula>0</formula>
    </cfRule>
  </conditionalFormatting>
  <conditionalFormatting sqref="D4:T13">
    <cfRule type="cellIs" dxfId="1431" priority="11" operator="equal">
      <formula>0</formula>
    </cfRule>
  </conditionalFormatting>
  <conditionalFormatting sqref="D15:T24">
    <cfRule type="cellIs" dxfId="1430" priority="10" operator="equal">
      <formula>0</formula>
    </cfRule>
  </conditionalFormatting>
  <conditionalFormatting sqref="D26:T35">
    <cfRule type="cellIs" dxfId="1429" priority="9" operator="equal">
      <formula>0</formula>
    </cfRule>
  </conditionalFormatting>
  <conditionalFormatting sqref="D37:T46">
    <cfRule type="cellIs" dxfId="1428" priority="8" operator="equal">
      <formula>0</formula>
    </cfRule>
  </conditionalFormatting>
  <conditionalFormatting sqref="D48:T57">
    <cfRule type="cellIs" dxfId="1427" priority="7" operator="equal">
      <formula>0</formula>
    </cfRule>
  </conditionalFormatting>
  <conditionalFormatting sqref="D59:T68">
    <cfRule type="cellIs" dxfId="1426" priority="6" operator="equal">
      <formula>0</formula>
    </cfRule>
  </conditionalFormatting>
  <conditionalFormatting sqref="D70:T79">
    <cfRule type="cellIs" dxfId="1425" priority="5" operator="equal">
      <formula>0</formula>
    </cfRule>
  </conditionalFormatting>
  <conditionalFormatting sqref="D81:T90">
    <cfRule type="cellIs" dxfId="1424" priority="4" operator="equal">
      <formula>0</formula>
    </cfRule>
  </conditionalFormatting>
  <conditionalFormatting sqref="D92:T101">
    <cfRule type="cellIs" dxfId="1423" priority="3" operator="equal">
      <formula>0</formula>
    </cfRule>
  </conditionalFormatting>
  <conditionalFormatting sqref="D103:T112">
    <cfRule type="cellIs" dxfId="1422" priority="2" operator="equal">
      <formula>0</formula>
    </cfRule>
  </conditionalFormatting>
  <conditionalFormatting sqref="D114:T123">
    <cfRule type="cellIs" dxfId="1421" priority="1" operator="equal">
      <formula>0</formula>
    </cfRule>
  </conditionalFormatting>
  <pageMargins left="0.7" right="0.7" top="0.78740157500000008" bottom="0.78740157500000008" header="0.3" footer="0.3"/>
  <pageSetup paperSize="9" orientation="portrait" horizontalDpi="1200" verticalDpi="12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37689-43AC-4F9D-A94C-C8C88248A1F9}">
  <sheetPr>
    <tabColor rgb="FFFF0000"/>
  </sheetPr>
  <dimension ref="A1:S57"/>
  <sheetViews>
    <sheetView showGridLines="0" workbookViewId="0">
      <pane xSplit="3" ySplit="3" topLeftCell="D4" activePane="bottomRight" state="frozen"/>
      <selection activeCell="C17" sqref="C17:K17"/>
      <selection pane="topRight" activeCell="C17" sqref="C17:K17"/>
      <selection pane="bottomLeft" activeCell="C17" sqref="C17:K17"/>
      <selection pane="bottomRight" activeCell="C17" sqref="C17:K17"/>
    </sheetView>
  </sheetViews>
  <sheetFormatPr defaultColWidth="13" defaultRowHeight="15.7" outlineLevelCol="1"/>
  <cols>
    <col min="1" max="1" width="27.375" style="296" customWidth="1"/>
    <col min="2" max="7" width="13" style="296"/>
    <col min="8" max="8" width="13" style="296" customWidth="1"/>
    <col min="9" max="18" width="13" style="296" customWidth="1" outlineLevel="1"/>
    <col min="19" max="16384" width="13" style="296"/>
  </cols>
  <sheetData>
    <row r="1" spans="1:19" ht="24.25" customHeight="1">
      <c r="A1" s="323" t="s">
        <v>498</v>
      </c>
      <c r="B1" s="348"/>
      <c r="C1" s="348"/>
      <c r="D1" s="348"/>
      <c r="E1" s="348"/>
      <c r="F1" s="348"/>
      <c r="G1" s="348"/>
      <c r="H1" s="348"/>
      <c r="I1" s="348"/>
      <c r="J1" s="348"/>
      <c r="K1" s="348"/>
      <c r="L1" s="348"/>
      <c r="M1" s="348"/>
      <c r="N1" s="348"/>
      <c r="O1" s="348"/>
      <c r="P1" s="348"/>
      <c r="Q1" s="348"/>
      <c r="R1" s="348"/>
      <c r="S1" s="348"/>
    </row>
    <row r="2" spans="1:19">
      <c r="A2" s="601" t="s">
        <v>304</v>
      </c>
      <c r="B2" s="603" t="s">
        <v>305</v>
      </c>
      <c r="C2" s="385" t="s">
        <v>499</v>
      </c>
      <c r="D2" s="386"/>
      <c r="E2" s="386"/>
      <c r="F2" s="386"/>
      <c r="G2" s="387"/>
      <c r="H2" s="386"/>
      <c r="I2" s="386"/>
      <c r="J2" s="386"/>
      <c r="K2" s="386"/>
      <c r="L2" s="386"/>
      <c r="M2" s="386"/>
      <c r="N2" s="386"/>
      <c r="O2" s="386"/>
      <c r="P2" s="386"/>
      <c r="Q2" s="386"/>
      <c r="R2" s="388"/>
      <c r="S2" s="388"/>
    </row>
    <row r="3" spans="1:19" ht="42.8">
      <c r="A3" s="602"/>
      <c r="B3" s="604"/>
      <c r="C3" s="389" t="s">
        <v>500</v>
      </c>
      <c r="D3" s="390" t="s">
        <v>308</v>
      </c>
      <c r="E3" s="391" t="s">
        <v>309</v>
      </c>
      <c r="F3" s="391" t="s">
        <v>310</v>
      </c>
      <c r="G3" s="391" t="s">
        <v>311</v>
      </c>
      <c r="H3" s="391" t="s">
        <v>312</v>
      </c>
      <c r="I3" s="391" t="s">
        <v>313</v>
      </c>
      <c r="J3" s="391" t="s">
        <v>314</v>
      </c>
      <c r="K3" s="391" t="s">
        <v>315</v>
      </c>
      <c r="L3" s="391" t="s">
        <v>316</v>
      </c>
      <c r="M3" s="391" t="s">
        <v>317</v>
      </c>
      <c r="N3" s="391" t="s">
        <v>318</v>
      </c>
      <c r="O3" s="391" t="s">
        <v>319</v>
      </c>
      <c r="P3" s="391" t="s">
        <v>320</v>
      </c>
      <c r="Q3" s="391" t="s">
        <v>321</v>
      </c>
      <c r="R3" s="391" t="s">
        <v>501</v>
      </c>
      <c r="S3" s="391" t="s">
        <v>502</v>
      </c>
    </row>
    <row r="4" spans="1:19">
      <c r="A4" s="392" t="s">
        <v>39</v>
      </c>
      <c r="B4" s="605" t="s">
        <v>275</v>
      </c>
      <c r="C4" s="393">
        <f ca="1">SUMIFS('Overview of employees'!D:D,'Overview of employees'!B:B,'Overview reports'!$B$4,'Overview of employees'!A:A,'Overview reports'!$A4)</f>
        <v>0</v>
      </c>
      <c r="D4" s="394">
        <f ca="1">SUMIFS('Overview of employees'!E:E,'Overview of employees'!$B:$B,'Overview reports'!$B$4,'Overview of employees'!$A:$A,'Overview reports'!$A4)</f>
        <v>0</v>
      </c>
      <c r="E4" s="395">
        <f ca="1">SUMIFS('Overview of employees'!F:F,'Overview of employees'!$B:$B,'Overview reports'!$B$4,'Overview of employees'!$A:$A,'Overview reports'!$A4)</f>
        <v>0</v>
      </c>
      <c r="F4" s="395">
        <f ca="1">SUMIFS('Overview of employees'!G:G,'Overview of employees'!$B:$B,'Overview reports'!$B$4,'Overview of employees'!$A:$A,'Overview reports'!$A4)</f>
        <v>0</v>
      </c>
      <c r="G4" s="395">
        <f ca="1">SUMIFS('Overview of employees'!H:H,'Overview of employees'!$B:$B,'Overview reports'!$B$4,'Overview of employees'!$A:$A,'Overview reports'!$A4)</f>
        <v>0</v>
      </c>
      <c r="H4" s="395">
        <f ca="1">SUMIFS('Overview of employees'!I:I,'Overview of employees'!$B:$B,'Overview reports'!$B$4,'Overview of employees'!$A:$A,'Overview reports'!$A4)</f>
        <v>0</v>
      </c>
      <c r="I4" s="395">
        <f ca="1">SUMIFS('Overview of employees'!J:J,'Overview of employees'!$B:$B,'Overview reports'!$B$4,'Overview of employees'!$A:$A,'Overview reports'!$A4)</f>
        <v>0</v>
      </c>
      <c r="J4" s="395">
        <f ca="1">SUMIFS('Overview of employees'!K:K,'Overview of employees'!$B:$B,'Overview reports'!$B$4,'Overview of employees'!$A:$A,'Overview reports'!$A4)</f>
        <v>0</v>
      </c>
      <c r="K4" s="395">
        <f ca="1">SUMIFS('Overview of employees'!L:L,'Overview of employees'!$B:$B,'Overview reports'!$B$4,'Overview of employees'!$A:$A,'Overview reports'!$A4)</f>
        <v>0</v>
      </c>
      <c r="L4" s="395">
        <f ca="1">SUMIFS('Overview of employees'!M:M,'Overview of employees'!$B:$B,'Overview reports'!$B$4,'Overview of employees'!$A:$A,'Overview reports'!$A4)</f>
        <v>0</v>
      </c>
      <c r="M4" s="395">
        <f ca="1">SUMIFS('Overview of employees'!N:N,'Overview of employees'!$B:$B,'Overview reports'!$B$4,'Overview of employees'!$A:$A,'Overview reports'!$A4)</f>
        <v>0</v>
      </c>
      <c r="N4" s="395">
        <f ca="1">SUMIFS('Overview of employees'!O:O,'Overview of employees'!$B:$B,'Overview reports'!$B$4,'Overview of employees'!$A:$A,'Overview reports'!$A4)</f>
        <v>0</v>
      </c>
      <c r="O4" s="395">
        <f ca="1">SUMIFS('Overview of employees'!P:P,'Overview of employees'!$B:$B,'Overview reports'!$B$4,'Overview of employees'!$A:$A,'Overview reports'!$A4)</f>
        <v>0</v>
      </c>
      <c r="P4" s="395">
        <f ca="1">SUMIFS('Overview of employees'!Q:Q,'Overview of employees'!$B:$B,'Overview reports'!$B$4,'Overview of employees'!$A:$A,'Overview reports'!$A4)</f>
        <v>0</v>
      </c>
      <c r="Q4" s="395">
        <f ca="1">SUMIFS('Overview of employees'!R:R,'Overview of employees'!$B:$B,'Overview reports'!$B$4,'Overview of employees'!$A:$A,'Overview reports'!$A4)</f>
        <v>0</v>
      </c>
      <c r="R4" s="395">
        <f ca="1">SUMIFS('Overview of employees'!S:S,'Overview of employees'!$B:$B,'Overview reports'!$B$4,'Overview of employees'!$A:$A,'Overview reports'!$A4)</f>
        <v>0</v>
      </c>
      <c r="S4" s="396">
        <f t="shared" ref="S4:S57" ca="1" si="0">SUM(D4:R4)</f>
        <v>0</v>
      </c>
    </row>
    <row r="5" spans="1:19">
      <c r="A5" s="397" t="s">
        <v>503</v>
      </c>
      <c r="B5" s="606"/>
      <c r="C5" s="398">
        <f ca="1">SUMIFS('Overview of employees'!D:D,'Overview of employees'!B:B,'Overview reports'!$B$4,'Overview of employees'!A:A,'Overview reports'!$A5)</f>
        <v>0</v>
      </c>
      <c r="D5" s="399">
        <f ca="1">SUMIFS('Overview of employees'!E:E,'Overview of employees'!$B:$B,'Overview reports'!$B$4,'Overview of employees'!$A:$A,'Overview reports'!$A5)</f>
        <v>0</v>
      </c>
      <c r="E5" s="399">
        <f ca="1">SUMIFS('Overview of employees'!F:F,'Overview of employees'!$B:$B,'Overview reports'!$B$4,'Overview of employees'!$A:$A,'Overview reports'!$A5)</f>
        <v>0</v>
      </c>
      <c r="F5" s="399">
        <f ca="1">SUMIFS('Overview of employees'!G:G,'Overview of employees'!$B:$B,'Overview reports'!$B$4,'Overview of employees'!$A:$A,'Overview reports'!$A5)</f>
        <v>0</v>
      </c>
      <c r="G5" s="399">
        <f ca="1">SUMIFS('Overview of employees'!H:H,'Overview of employees'!$B:$B,'Overview reports'!$B$4,'Overview of employees'!$A:$A,'Overview reports'!$A5)</f>
        <v>0</v>
      </c>
      <c r="H5" s="399">
        <f ca="1">SUMIFS('Overview of employees'!I:I,'Overview of employees'!$B:$B,'Overview reports'!$B$4,'Overview of employees'!$A:$A,'Overview reports'!$A5)</f>
        <v>0</v>
      </c>
      <c r="I5" s="399">
        <f ca="1">SUMIFS('Overview of employees'!J:J,'Overview of employees'!$B:$B,'Overview reports'!$B$4,'Overview of employees'!$A:$A,'Overview reports'!$A5)</f>
        <v>0</v>
      </c>
      <c r="J5" s="399">
        <f ca="1">SUMIFS('Overview of employees'!K:K,'Overview of employees'!$B:$B,'Overview reports'!$B$4,'Overview of employees'!$A:$A,'Overview reports'!$A5)</f>
        <v>0</v>
      </c>
      <c r="K5" s="399">
        <f ca="1">SUMIFS('Overview of employees'!L:L,'Overview of employees'!$B:$B,'Overview reports'!$B$4,'Overview of employees'!$A:$A,'Overview reports'!$A5)</f>
        <v>0</v>
      </c>
      <c r="L5" s="399">
        <f ca="1">SUMIFS('Overview of employees'!M:M,'Overview of employees'!$B:$B,'Overview reports'!$B$4,'Overview of employees'!$A:$A,'Overview reports'!$A5)</f>
        <v>0</v>
      </c>
      <c r="M5" s="399">
        <f ca="1">SUMIFS('Overview of employees'!N:N,'Overview of employees'!$B:$B,'Overview reports'!$B$4,'Overview of employees'!$A:$A,'Overview reports'!$A5)</f>
        <v>0</v>
      </c>
      <c r="N5" s="399">
        <f ca="1">SUMIFS('Overview of employees'!O:O,'Overview of employees'!$B:$B,'Overview reports'!$B$4,'Overview of employees'!$A:$A,'Overview reports'!$A5)</f>
        <v>0</v>
      </c>
      <c r="O5" s="399">
        <f ca="1">SUMIFS('Overview of employees'!P:P,'Overview of employees'!$B:$B,'Overview reports'!$B$4,'Overview of employees'!$A:$A,'Overview reports'!$A5)</f>
        <v>0</v>
      </c>
      <c r="P5" s="399">
        <f ca="1">SUMIFS('Overview of employees'!Q:Q,'Overview of employees'!$B:$B,'Overview reports'!$B$4,'Overview of employees'!$A:$A,'Overview reports'!$A5)</f>
        <v>0</v>
      </c>
      <c r="Q5" s="399">
        <f ca="1">SUMIFS('Overview of employees'!R:R,'Overview of employees'!$B:$B,'Overview reports'!$B$4,'Overview of employees'!$A:$A,'Overview reports'!$A5)</f>
        <v>0</v>
      </c>
      <c r="R5" s="399">
        <f ca="1">SUMIFS('Overview of employees'!S:S,'Overview of employees'!$B:$B,'Overview reports'!$B$4,'Overview of employees'!$A:$A,'Overview reports'!$A5)</f>
        <v>0</v>
      </c>
      <c r="S5" s="396">
        <f t="shared" ca="1" si="0"/>
        <v>0</v>
      </c>
    </row>
    <row r="6" spans="1:19">
      <c r="A6" s="392" t="s">
        <v>56</v>
      </c>
      <c r="B6" s="606"/>
      <c r="C6" s="398">
        <f ca="1">SUMIFS('Overview of employees'!D:D,'Overview of employees'!B:B,'Overview reports'!$B$4,'Overview of employees'!A:A,'Overview reports'!$A6)</f>
        <v>0</v>
      </c>
      <c r="D6" s="399">
        <f ca="1">SUMIFS('Overview of employees'!E:E,'Overview of employees'!$B:$B,'Overview reports'!$B$4,'Overview of employees'!$A:$A,'Overview reports'!$A6)</f>
        <v>0</v>
      </c>
      <c r="E6" s="399">
        <f ca="1">SUMIFS('Overview of employees'!F:F,'Overview of employees'!$B:$B,'Overview reports'!$B$4,'Overview of employees'!$A:$A,'Overview reports'!$A6)</f>
        <v>0</v>
      </c>
      <c r="F6" s="399">
        <f ca="1">SUMIFS('Overview of employees'!G:G,'Overview of employees'!$B:$B,'Overview reports'!$B$4,'Overview of employees'!$A:$A,'Overview reports'!$A6)</f>
        <v>0</v>
      </c>
      <c r="G6" s="399">
        <f ca="1">SUMIFS('Overview of employees'!H:H,'Overview of employees'!$B:$B,'Overview reports'!$B$4,'Overview of employees'!$A:$A,'Overview reports'!$A6)</f>
        <v>0</v>
      </c>
      <c r="H6" s="399">
        <f ca="1">SUMIFS('Overview of employees'!I:I,'Overview of employees'!$B:$B,'Overview reports'!$B$4,'Overview of employees'!$A:$A,'Overview reports'!$A6)</f>
        <v>0</v>
      </c>
      <c r="I6" s="399">
        <f ca="1">SUMIFS('Overview of employees'!J:J,'Overview of employees'!$B:$B,'Overview reports'!$B$4,'Overview of employees'!$A:$A,'Overview reports'!$A6)</f>
        <v>0</v>
      </c>
      <c r="J6" s="399">
        <f ca="1">SUMIFS('Overview of employees'!K:K,'Overview of employees'!$B:$B,'Overview reports'!$B$4,'Overview of employees'!$A:$A,'Overview reports'!$A6)</f>
        <v>0</v>
      </c>
      <c r="K6" s="399">
        <f ca="1">SUMIFS('Overview of employees'!L:L,'Overview of employees'!$B:$B,'Overview reports'!$B$4,'Overview of employees'!$A:$A,'Overview reports'!$A6)</f>
        <v>0</v>
      </c>
      <c r="L6" s="399">
        <f ca="1">SUMIFS('Overview of employees'!M:M,'Overview of employees'!$B:$B,'Overview reports'!$B$4,'Overview of employees'!$A:$A,'Overview reports'!$A6)</f>
        <v>0</v>
      </c>
      <c r="M6" s="399">
        <f ca="1">SUMIFS('Overview of employees'!N:N,'Overview of employees'!$B:$B,'Overview reports'!$B$4,'Overview of employees'!$A:$A,'Overview reports'!$A6)</f>
        <v>0</v>
      </c>
      <c r="N6" s="399">
        <f ca="1">SUMIFS('Overview of employees'!O:O,'Overview of employees'!$B:$B,'Overview reports'!$B$4,'Overview of employees'!$A:$A,'Overview reports'!$A6)</f>
        <v>0</v>
      </c>
      <c r="O6" s="399">
        <f ca="1">SUMIFS('Overview of employees'!P:P,'Overview of employees'!$B:$B,'Overview reports'!$B$4,'Overview of employees'!$A:$A,'Overview reports'!$A6)</f>
        <v>0</v>
      </c>
      <c r="P6" s="399">
        <f ca="1">SUMIFS('Overview of employees'!Q:Q,'Overview of employees'!$B:$B,'Overview reports'!$B$4,'Overview of employees'!$A:$A,'Overview reports'!$A6)</f>
        <v>0</v>
      </c>
      <c r="Q6" s="399">
        <f ca="1">SUMIFS('Overview of employees'!R:R,'Overview of employees'!$B:$B,'Overview reports'!$B$4,'Overview of employees'!$A:$A,'Overview reports'!$A6)</f>
        <v>0</v>
      </c>
      <c r="R6" s="399">
        <f ca="1">SUMIFS('Overview of employees'!S:S,'Overview of employees'!$B:$B,'Overview reports'!$B$4,'Overview of employees'!$A:$A,'Overview reports'!$A6)</f>
        <v>0</v>
      </c>
      <c r="S6" s="396">
        <f t="shared" ca="1" si="0"/>
        <v>0</v>
      </c>
    </row>
    <row r="7" spans="1:19">
      <c r="A7" s="392" t="s">
        <v>55</v>
      </c>
      <c r="B7" s="606"/>
      <c r="C7" s="398">
        <f ca="1">SUMIFS('Overview of employees'!D:D,'Overview of employees'!B:B,'Overview reports'!$B$4,'Overview of employees'!A:A,'Overview reports'!$A7)</f>
        <v>0</v>
      </c>
      <c r="D7" s="399">
        <f ca="1">SUMIFS('Overview of employees'!E:E,'Overview of employees'!$B:$B,'Overview reports'!$B$4,'Overview of employees'!$A:$A,'Overview reports'!$A7)</f>
        <v>0</v>
      </c>
      <c r="E7" s="399">
        <f ca="1">SUMIFS('Overview of employees'!F:F,'Overview of employees'!$B:$B,'Overview reports'!$B$4,'Overview of employees'!$A:$A,'Overview reports'!$A7)</f>
        <v>0</v>
      </c>
      <c r="F7" s="399">
        <f ca="1">SUMIFS('Overview of employees'!G:G,'Overview of employees'!$B:$B,'Overview reports'!$B$4,'Overview of employees'!$A:$A,'Overview reports'!$A7)</f>
        <v>0</v>
      </c>
      <c r="G7" s="399">
        <f ca="1">SUMIFS('Overview of employees'!H:H,'Overview of employees'!$B:$B,'Overview reports'!$B$4,'Overview of employees'!$A:$A,'Overview reports'!$A7)</f>
        <v>0</v>
      </c>
      <c r="H7" s="399">
        <f ca="1">SUMIFS('Overview of employees'!I:I,'Overview of employees'!$B:$B,'Overview reports'!$B$4,'Overview of employees'!$A:$A,'Overview reports'!$A7)</f>
        <v>0</v>
      </c>
      <c r="I7" s="399">
        <f ca="1">SUMIFS('Overview of employees'!J:J,'Overview of employees'!$B:$B,'Overview reports'!$B$4,'Overview of employees'!$A:$A,'Overview reports'!$A7)</f>
        <v>0</v>
      </c>
      <c r="J7" s="399">
        <f ca="1">SUMIFS('Overview of employees'!K:K,'Overview of employees'!$B:$B,'Overview reports'!$B$4,'Overview of employees'!$A:$A,'Overview reports'!$A7)</f>
        <v>0</v>
      </c>
      <c r="K7" s="399">
        <f ca="1">SUMIFS('Overview of employees'!L:L,'Overview of employees'!$B:$B,'Overview reports'!$B$4,'Overview of employees'!$A:$A,'Overview reports'!$A7)</f>
        <v>0</v>
      </c>
      <c r="L7" s="399">
        <f ca="1">SUMIFS('Overview of employees'!M:M,'Overview of employees'!$B:$B,'Overview reports'!$B$4,'Overview of employees'!$A:$A,'Overview reports'!$A7)</f>
        <v>0</v>
      </c>
      <c r="M7" s="399">
        <f ca="1">SUMIFS('Overview of employees'!N:N,'Overview of employees'!$B:$B,'Overview reports'!$B$4,'Overview of employees'!$A:$A,'Overview reports'!$A7)</f>
        <v>0</v>
      </c>
      <c r="N7" s="399">
        <f ca="1">SUMIFS('Overview of employees'!O:O,'Overview of employees'!$B:$B,'Overview reports'!$B$4,'Overview of employees'!$A:$A,'Overview reports'!$A7)</f>
        <v>0</v>
      </c>
      <c r="O7" s="399">
        <f ca="1">SUMIFS('Overview of employees'!P:P,'Overview of employees'!$B:$B,'Overview reports'!$B$4,'Overview of employees'!$A:$A,'Overview reports'!$A7)</f>
        <v>0</v>
      </c>
      <c r="P7" s="399">
        <f ca="1">SUMIFS('Overview of employees'!Q:Q,'Overview of employees'!$B:$B,'Overview reports'!$B$4,'Overview of employees'!$A:$A,'Overview reports'!$A7)</f>
        <v>0</v>
      </c>
      <c r="Q7" s="399">
        <f ca="1">SUMIFS('Overview of employees'!R:R,'Overview of employees'!$B:$B,'Overview reports'!$B$4,'Overview of employees'!$A:$A,'Overview reports'!$A7)</f>
        <v>0</v>
      </c>
      <c r="R7" s="399">
        <f ca="1">SUMIFS('Overview of employees'!S:S,'Overview of employees'!$B:$B,'Overview reports'!$B$4,'Overview of employees'!$A:$A,'Overview reports'!$A7)</f>
        <v>0</v>
      </c>
      <c r="S7" s="396">
        <f t="shared" ca="1" si="0"/>
        <v>0</v>
      </c>
    </row>
    <row r="8" spans="1:19">
      <c r="A8" s="400" t="s">
        <v>504</v>
      </c>
      <c r="B8" s="606"/>
      <c r="C8" s="398">
        <f ca="1">SUMIFS('Overview of employees'!D:D,'Overview of employees'!B:B,'Overview reports'!$B$4,'Overview of employees'!A:A,'Overview reports'!$A8)</f>
        <v>0</v>
      </c>
      <c r="D8" s="399">
        <f ca="1">SUMIFS('Overview of employees'!E:E,'Overview of employees'!$B:$B,'Overview reports'!$B$4,'Overview of employees'!$A:$A,'Overview reports'!$A8)</f>
        <v>0</v>
      </c>
      <c r="E8" s="399">
        <f ca="1">SUMIFS('Overview of employees'!F:F,'Overview of employees'!$B:$B,'Overview reports'!$B$4,'Overview of employees'!$A:$A,'Overview reports'!$A8)</f>
        <v>0</v>
      </c>
      <c r="F8" s="399">
        <f ca="1">SUMIFS('Overview of employees'!G:G,'Overview of employees'!$B:$B,'Overview reports'!$B$4,'Overview of employees'!$A:$A,'Overview reports'!$A8)</f>
        <v>0</v>
      </c>
      <c r="G8" s="399">
        <f ca="1">SUMIFS('Overview of employees'!H:H,'Overview of employees'!$B:$B,'Overview reports'!$B$4,'Overview of employees'!$A:$A,'Overview reports'!$A8)</f>
        <v>0</v>
      </c>
      <c r="H8" s="399">
        <f ca="1">SUMIFS('Overview of employees'!I:I,'Overview of employees'!$B:$B,'Overview reports'!$B$4,'Overview of employees'!$A:$A,'Overview reports'!$A8)</f>
        <v>0</v>
      </c>
      <c r="I8" s="399">
        <f ca="1">SUMIFS('Overview of employees'!J:J,'Overview of employees'!$B:$B,'Overview reports'!$B$4,'Overview of employees'!$A:$A,'Overview reports'!$A8)</f>
        <v>0</v>
      </c>
      <c r="J8" s="399">
        <f ca="1">SUMIFS('Overview of employees'!K:K,'Overview of employees'!$B:$B,'Overview reports'!$B$4,'Overview of employees'!$A:$A,'Overview reports'!$A8)</f>
        <v>0</v>
      </c>
      <c r="K8" s="399">
        <f ca="1">SUMIFS('Overview of employees'!L:L,'Overview of employees'!$B:$B,'Overview reports'!$B$4,'Overview of employees'!$A:$A,'Overview reports'!$A8)</f>
        <v>0</v>
      </c>
      <c r="L8" s="399">
        <f ca="1">SUMIFS('Overview of employees'!M:M,'Overview of employees'!$B:$B,'Overview reports'!$B$4,'Overview of employees'!$A:$A,'Overview reports'!$A8)</f>
        <v>0</v>
      </c>
      <c r="M8" s="399">
        <f ca="1">SUMIFS('Overview of employees'!N:N,'Overview of employees'!$B:$B,'Overview reports'!$B$4,'Overview of employees'!$A:$A,'Overview reports'!$A8)</f>
        <v>0</v>
      </c>
      <c r="N8" s="399">
        <f ca="1">SUMIFS('Overview of employees'!O:O,'Overview of employees'!$B:$B,'Overview reports'!$B$4,'Overview of employees'!$A:$A,'Overview reports'!$A8)</f>
        <v>0</v>
      </c>
      <c r="O8" s="399">
        <f ca="1">SUMIFS('Overview of employees'!P:P,'Overview of employees'!$B:$B,'Overview reports'!$B$4,'Overview of employees'!$A:$A,'Overview reports'!$A8)</f>
        <v>0</v>
      </c>
      <c r="P8" s="399">
        <f ca="1">SUMIFS('Overview of employees'!Q:Q,'Overview of employees'!$B:$B,'Overview reports'!$B$4,'Overview of employees'!$A:$A,'Overview reports'!$A8)</f>
        <v>0</v>
      </c>
      <c r="Q8" s="399">
        <f ca="1">SUMIFS('Overview of employees'!R:R,'Overview of employees'!$B:$B,'Overview reports'!$B$4,'Overview of employees'!$A:$A,'Overview reports'!$A8)</f>
        <v>0</v>
      </c>
      <c r="R8" s="399">
        <f ca="1">SUMIFS('Overview of employees'!S:S,'Overview of employees'!$B:$B,'Overview reports'!$B$4,'Overview of employees'!$A:$A,'Overview reports'!$A8)</f>
        <v>0</v>
      </c>
      <c r="S8" s="396">
        <f t="shared" ca="1" si="0"/>
        <v>0</v>
      </c>
    </row>
    <row r="9" spans="1:19" s="378" customFormat="1" ht="16.399999999999999" thickBot="1">
      <c r="A9" s="401" t="s">
        <v>488</v>
      </c>
      <c r="B9" s="607"/>
      <c r="C9" s="402">
        <f t="shared" ref="C9:R9" ca="1" si="1">SUM(C4:C8)</f>
        <v>0</v>
      </c>
      <c r="D9" s="403">
        <f t="shared" ca="1" si="1"/>
        <v>0</v>
      </c>
      <c r="E9" s="403">
        <f t="shared" ca="1" si="1"/>
        <v>0</v>
      </c>
      <c r="F9" s="403">
        <f t="shared" ca="1" si="1"/>
        <v>0</v>
      </c>
      <c r="G9" s="403">
        <f t="shared" ca="1" si="1"/>
        <v>0</v>
      </c>
      <c r="H9" s="403">
        <f t="shared" ca="1" si="1"/>
        <v>0</v>
      </c>
      <c r="I9" s="403">
        <f t="shared" ca="1" si="1"/>
        <v>0</v>
      </c>
      <c r="J9" s="403">
        <f t="shared" ca="1" si="1"/>
        <v>0</v>
      </c>
      <c r="K9" s="403">
        <f t="shared" ca="1" si="1"/>
        <v>0</v>
      </c>
      <c r="L9" s="403">
        <f t="shared" ca="1" si="1"/>
        <v>0</v>
      </c>
      <c r="M9" s="403">
        <f t="shared" ca="1" si="1"/>
        <v>0</v>
      </c>
      <c r="N9" s="403">
        <f t="shared" ca="1" si="1"/>
        <v>0</v>
      </c>
      <c r="O9" s="403">
        <f t="shared" ca="1" si="1"/>
        <v>0</v>
      </c>
      <c r="P9" s="403">
        <f t="shared" ca="1" si="1"/>
        <v>0</v>
      </c>
      <c r="Q9" s="403">
        <f t="shared" ca="1" si="1"/>
        <v>0</v>
      </c>
      <c r="R9" s="403">
        <f t="shared" ca="1" si="1"/>
        <v>0</v>
      </c>
      <c r="S9" s="404">
        <f t="shared" ca="1" si="0"/>
        <v>0</v>
      </c>
    </row>
    <row r="10" spans="1:19" ht="16.399999999999999" thickTop="1">
      <c r="A10" s="392" t="s">
        <v>39</v>
      </c>
      <c r="B10" s="605" t="s">
        <v>344</v>
      </c>
      <c r="C10" s="405">
        <f ca="1">SUMIFS('Overview of employees'!D:D,'Overview of employees'!B:B,'Overview reports'!$B$10,'Overview of employees'!A:A,'Overview reports'!$A10)</f>
        <v>0</v>
      </c>
      <c r="D10" s="406">
        <f ca="1">SUMIFS('Overview of employees'!E:E,'Overview of employees'!$B:$B,'Overview reports'!$B$10,'Overview of employees'!$A:$A,'Overview reports'!$A10)</f>
        <v>0</v>
      </c>
      <c r="E10" s="406">
        <f ca="1">SUMIFS('Overview of employees'!F:F,'Overview of employees'!$B:$B,'Overview reports'!$B$10,'Overview of employees'!$A:$A,'Overview reports'!$A10)</f>
        <v>0</v>
      </c>
      <c r="F10" s="406">
        <f ca="1">SUMIFS('Overview of employees'!G:G,'Overview of employees'!$B:$B,'Overview reports'!$B$10,'Overview of employees'!$A:$A,'Overview reports'!$A10)</f>
        <v>0</v>
      </c>
      <c r="G10" s="406">
        <f ca="1">SUMIFS('Overview of employees'!H:H,'Overview of employees'!$B:$B,'Overview reports'!$B$10,'Overview of employees'!$A:$A,'Overview reports'!$A10)</f>
        <v>0</v>
      </c>
      <c r="H10" s="406">
        <f ca="1">SUMIFS('Overview of employees'!I:I,'Overview of employees'!$B:$B,'Overview reports'!$B$10,'Overview of employees'!$A:$A,'Overview reports'!$A10)</f>
        <v>0</v>
      </c>
      <c r="I10" s="406">
        <f ca="1">SUMIFS('Overview of employees'!J:J,'Overview of employees'!$B:$B,'Overview reports'!$B$10,'Overview of employees'!$A:$A,'Overview reports'!$A10)</f>
        <v>0</v>
      </c>
      <c r="J10" s="406">
        <f ca="1">SUMIFS('Overview of employees'!K:K,'Overview of employees'!$B:$B,'Overview reports'!$B$10,'Overview of employees'!$A:$A,'Overview reports'!$A10)</f>
        <v>0</v>
      </c>
      <c r="K10" s="406">
        <f ca="1">SUMIFS('Overview of employees'!L:L,'Overview of employees'!$B:$B,'Overview reports'!$B$10,'Overview of employees'!$A:$A,'Overview reports'!$A10)</f>
        <v>0</v>
      </c>
      <c r="L10" s="406">
        <f ca="1">SUMIFS('Overview of employees'!M:M,'Overview of employees'!$B:$B,'Overview reports'!$B$10,'Overview of employees'!$A:$A,'Overview reports'!$A10)</f>
        <v>0</v>
      </c>
      <c r="M10" s="406">
        <f ca="1">SUMIFS('Overview of employees'!N:N,'Overview of employees'!$B:$B,'Overview reports'!$B$10,'Overview of employees'!$A:$A,'Overview reports'!$A10)</f>
        <v>0</v>
      </c>
      <c r="N10" s="406">
        <f ca="1">SUMIFS('Overview of employees'!O:O,'Overview of employees'!$B:$B,'Overview reports'!$B$10,'Overview of employees'!$A:$A,'Overview reports'!$A10)</f>
        <v>0</v>
      </c>
      <c r="O10" s="406">
        <f ca="1">SUMIFS('Overview of employees'!P:P,'Overview of employees'!$B:$B,'Overview reports'!$B$10,'Overview of employees'!$A:$A,'Overview reports'!$A10)</f>
        <v>0</v>
      </c>
      <c r="P10" s="406">
        <f ca="1">SUMIFS('Overview of employees'!Q:Q,'Overview of employees'!$B:$B,'Overview reports'!$B$10,'Overview of employees'!$A:$A,'Overview reports'!$A10)</f>
        <v>0</v>
      </c>
      <c r="Q10" s="406">
        <f ca="1">SUMIFS('Overview of employees'!R:R,'Overview of employees'!$B:$B,'Overview reports'!$B$10,'Overview of employees'!$A:$A,'Overview reports'!$A10)</f>
        <v>0</v>
      </c>
      <c r="R10" s="406">
        <f ca="1">SUMIFS('Overview of employees'!S:S,'Overview of employees'!$B:$B,'Overview reports'!$B$10,'Overview of employees'!$A:$A,'Overview reports'!$A10)</f>
        <v>0</v>
      </c>
      <c r="S10" s="407">
        <f t="shared" ca="1" si="0"/>
        <v>0</v>
      </c>
    </row>
    <row r="11" spans="1:19">
      <c r="A11" s="397" t="s">
        <v>503</v>
      </c>
      <c r="B11" s="606"/>
      <c r="C11" s="398">
        <f ca="1">SUMIFS('Overview of employees'!D:D,'Overview of employees'!B:B,'Overview reports'!$B$10,'Overview of employees'!A:A,'Overview reports'!$A11)</f>
        <v>0</v>
      </c>
      <c r="D11" s="399">
        <f ca="1">SUMIFS('Overview of employees'!E:E,'Overview of employees'!$B:$B,'Overview reports'!$B$10,'Overview of employees'!$A:$A,'Overview reports'!$A11)</f>
        <v>0</v>
      </c>
      <c r="E11" s="399">
        <f ca="1">SUMIFS('Overview of employees'!F:F,'Overview of employees'!$B:$B,'Overview reports'!$B$10,'Overview of employees'!$A:$A,'Overview reports'!$A11)</f>
        <v>0</v>
      </c>
      <c r="F11" s="399">
        <f ca="1">SUMIFS('Overview of employees'!G:G,'Overview of employees'!$B:$B,'Overview reports'!$B$10,'Overview of employees'!$A:$A,'Overview reports'!$A11)</f>
        <v>0</v>
      </c>
      <c r="G11" s="399">
        <f ca="1">SUMIFS('Overview of employees'!H:H,'Overview of employees'!$B:$B,'Overview reports'!$B$10,'Overview of employees'!$A:$A,'Overview reports'!$A11)</f>
        <v>0</v>
      </c>
      <c r="H11" s="399">
        <f ca="1">SUMIFS('Overview of employees'!I:I,'Overview of employees'!$B:$B,'Overview reports'!$B$10,'Overview of employees'!$A:$A,'Overview reports'!$A11)</f>
        <v>0</v>
      </c>
      <c r="I11" s="399">
        <f ca="1">SUMIFS('Overview of employees'!J:J,'Overview of employees'!$B:$B,'Overview reports'!$B$10,'Overview of employees'!$A:$A,'Overview reports'!$A11)</f>
        <v>0</v>
      </c>
      <c r="J11" s="399">
        <f ca="1">SUMIFS('Overview of employees'!K:K,'Overview of employees'!$B:$B,'Overview reports'!$B$10,'Overview of employees'!$A:$A,'Overview reports'!$A11)</f>
        <v>0</v>
      </c>
      <c r="K11" s="399">
        <f ca="1">SUMIFS('Overview of employees'!L:L,'Overview of employees'!$B:$B,'Overview reports'!$B$10,'Overview of employees'!$A:$A,'Overview reports'!$A11)</f>
        <v>0</v>
      </c>
      <c r="L11" s="399">
        <f ca="1">SUMIFS('Overview of employees'!M:M,'Overview of employees'!$B:$B,'Overview reports'!$B$10,'Overview of employees'!$A:$A,'Overview reports'!$A11)</f>
        <v>0</v>
      </c>
      <c r="M11" s="399">
        <f ca="1">SUMIFS('Overview of employees'!N:N,'Overview of employees'!$B:$B,'Overview reports'!$B$10,'Overview of employees'!$A:$A,'Overview reports'!$A11)</f>
        <v>0</v>
      </c>
      <c r="N11" s="399">
        <f ca="1">SUMIFS('Overview of employees'!O:O,'Overview of employees'!$B:$B,'Overview reports'!$B$10,'Overview of employees'!$A:$A,'Overview reports'!$A11)</f>
        <v>0</v>
      </c>
      <c r="O11" s="399">
        <f ca="1">SUMIFS('Overview of employees'!P:P,'Overview of employees'!$B:$B,'Overview reports'!$B$10,'Overview of employees'!$A:$A,'Overview reports'!$A11)</f>
        <v>0</v>
      </c>
      <c r="P11" s="399">
        <f ca="1">SUMIFS('Overview of employees'!Q:Q,'Overview of employees'!$B:$B,'Overview reports'!$B$10,'Overview of employees'!$A:$A,'Overview reports'!$A11)</f>
        <v>0</v>
      </c>
      <c r="Q11" s="399">
        <f ca="1">SUMIFS('Overview of employees'!R:R,'Overview of employees'!$B:$B,'Overview reports'!$B$10,'Overview of employees'!$A:$A,'Overview reports'!$A11)</f>
        <v>0</v>
      </c>
      <c r="R11" s="399">
        <f ca="1">SUMIFS('Overview of employees'!S:S,'Overview of employees'!$B:$B,'Overview reports'!$B$10,'Overview of employees'!$A:$A,'Overview reports'!$A11)</f>
        <v>0</v>
      </c>
      <c r="S11" s="396">
        <f t="shared" ca="1" si="0"/>
        <v>0</v>
      </c>
    </row>
    <row r="12" spans="1:19">
      <c r="A12" s="392" t="s">
        <v>56</v>
      </c>
      <c r="B12" s="606"/>
      <c r="C12" s="398">
        <f ca="1">SUMIFS('Overview of employees'!D:D,'Overview of employees'!B:B,'Overview reports'!$B$10,'Overview of employees'!A:A,'Overview reports'!$A12)</f>
        <v>0</v>
      </c>
      <c r="D12" s="399">
        <f ca="1">SUMIFS('Overview of employees'!E:E,'Overview of employees'!$B:$B,'Overview reports'!$B$10,'Overview of employees'!$A:$A,'Overview reports'!$A12)</f>
        <v>0</v>
      </c>
      <c r="E12" s="399">
        <f ca="1">SUMIFS('Overview of employees'!F:F,'Overview of employees'!$B:$B,'Overview reports'!$B$10,'Overview of employees'!$A:$A,'Overview reports'!$A12)</f>
        <v>0</v>
      </c>
      <c r="F12" s="399">
        <f ca="1">SUMIFS('Overview of employees'!G:G,'Overview of employees'!$B:$B,'Overview reports'!$B$10,'Overview of employees'!$A:$A,'Overview reports'!$A12)</f>
        <v>0</v>
      </c>
      <c r="G12" s="399">
        <f ca="1">SUMIFS('Overview of employees'!H:H,'Overview of employees'!$B:$B,'Overview reports'!$B$10,'Overview of employees'!$A:$A,'Overview reports'!$A12)</f>
        <v>0</v>
      </c>
      <c r="H12" s="399">
        <f ca="1">SUMIFS('Overview of employees'!I:I,'Overview of employees'!$B:$B,'Overview reports'!$B$10,'Overview of employees'!$A:$A,'Overview reports'!$A12)</f>
        <v>0</v>
      </c>
      <c r="I12" s="399">
        <f ca="1">SUMIFS('Overview of employees'!J:J,'Overview of employees'!$B:$B,'Overview reports'!$B$10,'Overview of employees'!$A:$A,'Overview reports'!$A12)</f>
        <v>0</v>
      </c>
      <c r="J12" s="399">
        <f ca="1">SUMIFS('Overview of employees'!K:K,'Overview of employees'!$B:$B,'Overview reports'!$B$10,'Overview of employees'!$A:$A,'Overview reports'!$A12)</f>
        <v>0</v>
      </c>
      <c r="K12" s="399">
        <f ca="1">SUMIFS('Overview of employees'!L:L,'Overview of employees'!$B:$B,'Overview reports'!$B$10,'Overview of employees'!$A:$A,'Overview reports'!$A12)</f>
        <v>0</v>
      </c>
      <c r="L12" s="399">
        <f ca="1">SUMIFS('Overview of employees'!M:M,'Overview of employees'!$B:$B,'Overview reports'!$B$10,'Overview of employees'!$A:$A,'Overview reports'!$A12)</f>
        <v>0</v>
      </c>
      <c r="M12" s="399">
        <f ca="1">SUMIFS('Overview of employees'!N:N,'Overview of employees'!$B:$B,'Overview reports'!$B$10,'Overview of employees'!$A:$A,'Overview reports'!$A12)</f>
        <v>0</v>
      </c>
      <c r="N12" s="399">
        <f ca="1">SUMIFS('Overview of employees'!O:O,'Overview of employees'!$B:$B,'Overview reports'!$B$10,'Overview of employees'!$A:$A,'Overview reports'!$A12)</f>
        <v>0</v>
      </c>
      <c r="O12" s="399">
        <f ca="1">SUMIFS('Overview of employees'!P:P,'Overview of employees'!$B:$B,'Overview reports'!$B$10,'Overview of employees'!$A:$A,'Overview reports'!$A12)</f>
        <v>0</v>
      </c>
      <c r="P12" s="399">
        <f ca="1">SUMIFS('Overview of employees'!Q:Q,'Overview of employees'!$B:$B,'Overview reports'!$B$10,'Overview of employees'!$A:$A,'Overview reports'!$A12)</f>
        <v>0</v>
      </c>
      <c r="Q12" s="399">
        <f ca="1">SUMIFS('Overview of employees'!R:R,'Overview of employees'!$B:$B,'Overview reports'!$B$10,'Overview of employees'!$A:$A,'Overview reports'!$A12)</f>
        <v>0</v>
      </c>
      <c r="R12" s="399">
        <f ca="1">SUMIFS('Overview of employees'!S:S,'Overview of employees'!$B:$B,'Overview reports'!$B$10,'Overview of employees'!$A:$A,'Overview reports'!$A12)</f>
        <v>0</v>
      </c>
      <c r="S12" s="396">
        <f t="shared" ca="1" si="0"/>
        <v>0</v>
      </c>
    </row>
    <row r="13" spans="1:19">
      <c r="A13" s="392" t="s">
        <v>55</v>
      </c>
      <c r="B13" s="606"/>
      <c r="C13" s="398">
        <f ca="1">SUMIFS('Overview of employees'!D:D,'Overview of employees'!B:B,'Overview reports'!$B$10,'Overview of employees'!A:A,'Overview reports'!$A13)</f>
        <v>0</v>
      </c>
      <c r="D13" s="399">
        <f ca="1">SUMIFS('Overview of employees'!E:E,'Overview of employees'!$B:$B,'Overview reports'!$B$10,'Overview of employees'!$A:$A,'Overview reports'!$A13)</f>
        <v>0</v>
      </c>
      <c r="E13" s="399">
        <f ca="1">SUMIFS('Overview of employees'!F:F,'Overview of employees'!$B:$B,'Overview reports'!$B$10,'Overview of employees'!$A:$A,'Overview reports'!$A13)</f>
        <v>0</v>
      </c>
      <c r="F13" s="399">
        <f ca="1">SUMIFS('Overview of employees'!G:G,'Overview of employees'!$B:$B,'Overview reports'!$B$10,'Overview of employees'!$A:$A,'Overview reports'!$A13)</f>
        <v>0</v>
      </c>
      <c r="G13" s="399">
        <f ca="1">SUMIFS('Overview of employees'!H:H,'Overview of employees'!$B:$B,'Overview reports'!$B$10,'Overview of employees'!$A:$A,'Overview reports'!$A13)</f>
        <v>0</v>
      </c>
      <c r="H13" s="399">
        <f ca="1">SUMIFS('Overview of employees'!I:I,'Overview of employees'!$B:$B,'Overview reports'!$B$10,'Overview of employees'!$A:$A,'Overview reports'!$A13)</f>
        <v>0</v>
      </c>
      <c r="I13" s="399">
        <f ca="1">SUMIFS('Overview of employees'!J:J,'Overview of employees'!$B:$B,'Overview reports'!$B$10,'Overview of employees'!$A:$A,'Overview reports'!$A13)</f>
        <v>0</v>
      </c>
      <c r="J13" s="399">
        <f ca="1">SUMIFS('Overview of employees'!K:K,'Overview of employees'!$B:$B,'Overview reports'!$B$10,'Overview of employees'!$A:$A,'Overview reports'!$A13)</f>
        <v>0</v>
      </c>
      <c r="K13" s="399">
        <f ca="1">SUMIFS('Overview of employees'!L:L,'Overview of employees'!$B:$B,'Overview reports'!$B$10,'Overview of employees'!$A:$A,'Overview reports'!$A13)</f>
        <v>0</v>
      </c>
      <c r="L13" s="399">
        <f ca="1">SUMIFS('Overview of employees'!M:M,'Overview of employees'!$B:$B,'Overview reports'!$B$10,'Overview of employees'!$A:$A,'Overview reports'!$A13)</f>
        <v>0</v>
      </c>
      <c r="M13" s="399">
        <f ca="1">SUMIFS('Overview of employees'!N:N,'Overview of employees'!$B:$B,'Overview reports'!$B$10,'Overview of employees'!$A:$A,'Overview reports'!$A13)</f>
        <v>0</v>
      </c>
      <c r="N13" s="399">
        <f ca="1">SUMIFS('Overview of employees'!O:O,'Overview of employees'!$B:$B,'Overview reports'!$B$10,'Overview of employees'!$A:$A,'Overview reports'!$A13)</f>
        <v>0</v>
      </c>
      <c r="O13" s="399">
        <f ca="1">SUMIFS('Overview of employees'!P:P,'Overview of employees'!$B:$B,'Overview reports'!$B$10,'Overview of employees'!$A:$A,'Overview reports'!$A13)</f>
        <v>0</v>
      </c>
      <c r="P13" s="399">
        <f ca="1">SUMIFS('Overview of employees'!Q:Q,'Overview of employees'!$B:$B,'Overview reports'!$B$10,'Overview of employees'!$A:$A,'Overview reports'!$A13)</f>
        <v>0</v>
      </c>
      <c r="Q13" s="399">
        <f ca="1">SUMIFS('Overview of employees'!R:R,'Overview of employees'!$B:$B,'Overview reports'!$B$10,'Overview of employees'!$A:$A,'Overview reports'!$A13)</f>
        <v>0</v>
      </c>
      <c r="R13" s="399">
        <f ca="1">SUMIFS('Overview of employees'!S:S,'Overview of employees'!$B:$B,'Overview reports'!$B$10,'Overview of employees'!$A:$A,'Overview reports'!$A13)</f>
        <v>0</v>
      </c>
      <c r="S13" s="396">
        <f t="shared" ca="1" si="0"/>
        <v>0</v>
      </c>
    </row>
    <row r="14" spans="1:19">
      <c r="A14" s="400" t="s">
        <v>504</v>
      </c>
      <c r="B14" s="606"/>
      <c r="C14" s="398">
        <f ca="1">SUMIFS('Overview of employees'!D:D,'Overview of employees'!B:B,'Overview reports'!$B$10,'Overview of employees'!A:A,'Overview reports'!$A14)</f>
        <v>0</v>
      </c>
      <c r="D14" s="399">
        <f ca="1">SUMIFS('Overview of employees'!E:E,'Overview of employees'!$B:$B,'Overview reports'!$B$10,'Overview of employees'!$A:$A,'Overview reports'!$A14)</f>
        <v>0</v>
      </c>
      <c r="E14" s="399">
        <f ca="1">SUMIFS('Overview of employees'!F:F,'Overview of employees'!$B:$B,'Overview reports'!$B$10,'Overview of employees'!$A:$A,'Overview reports'!$A14)</f>
        <v>0</v>
      </c>
      <c r="F14" s="399">
        <f ca="1">SUMIFS('Overview of employees'!G:G,'Overview of employees'!$B:$B,'Overview reports'!$B$10,'Overview of employees'!$A:$A,'Overview reports'!$A14)</f>
        <v>0</v>
      </c>
      <c r="G14" s="399">
        <f ca="1">SUMIFS('Overview of employees'!H:H,'Overview of employees'!$B:$B,'Overview reports'!$B$10,'Overview of employees'!$A:$A,'Overview reports'!$A14)</f>
        <v>0</v>
      </c>
      <c r="H14" s="399">
        <f ca="1">SUMIFS('Overview of employees'!I:I,'Overview of employees'!$B:$B,'Overview reports'!$B$10,'Overview of employees'!$A:$A,'Overview reports'!$A14)</f>
        <v>0</v>
      </c>
      <c r="I14" s="399">
        <f ca="1">SUMIFS('Overview of employees'!J:J,'Overview of employees'!$B:$B,'Overview reports'!$B$10,'Overview of employees'!$A:$A,'Overview reports'!$A14)</f>
        <v>0</v>
      </c>
      <c r="J14" s="399">
        <f ca="1">SUMIFS('Overview of employees'!K:K,'Overview of employees'!$B:$B,'Overview reports'!$B$10,'Overview of employees'!$A:$A,'Overview reports'!$A14)</f>
        <v>0</v>
      </c>
      <c r="K14" s="399">
        <f ca="1">SUMIFS('Overview of employees'!L:L,'Overview of employees'!$B:$B,'Overview reports'!$B$10,'Overview of employees'!$A:$A,'Overview reports'!$A14)</f>
        <v>0</v>
      </c>
      <c r="L14" s="399">
        <f ca="1">SUMIFS('Overview of employees'!M:M,'Overview of employees'!$B:$B,'Overview reports'!$B$10,'Overview of employees'!$A:$A,'Overview reports'!$A14)</f>
        <v>0</v>
      </c>
      <c r="M14" s="399">
        <f ca="1">SUMIFS('Overview of employees'!N:N,'Overview of employees'!$B:$B,'Overview reports'!$B$10,'Overview of employees'!$A:$A,'Overview reports'!$A14)</f>
        <v>0</v>
      </c>
      <c r="N14" s="399">
        <f ca="1">SUMIFS('Overview of employees'!O:O,'Overview of employees'!$B:$B,'Overview reports'!$B$10,'Overview of employees'!$A:$A,'Overview reports'!$A14)</f>
        <v>0</v>
      </c>
      <c r="O14" s="399">
        <f ca="1">SUMIFS('Overview of employees'!P:P,'Overview of employees'!$B:$B,'Overview reports'!$B$10,'Overview of employees'!$A:$A,'Overview reports'!$A14)</f>
        <v>0</v>
      </c>
      <c r="P14" s="399">
        <f ca="1">SUMIFS('Overview of employees'!Q:Q,'Overview of employees'!$B:$B,'Overview reports'!$B$10,'Overview of employees'!$A:$A,'Overview reports'!$A14)</f>
        <v>0</v>
      </c>
      <c r="Q14" s="399">
        <f ca="1">SUMIFS('Overview of employees'!R:R,'Overview of employees'!$B:$B,'Overview reports'!$B$10,'Overview of employees'!$A:$A,'Overview reports'!$A14)</f>
        <v>0</v>
      </c>
      <c r="R14" s="399">
        <f ca="1">SUMIFS('Overview of employees'!S:S,'Overview of employees'!$B:$B,'Overview reports'!$B$10,'Overview of employees'!$A:$A,'Overview reports'!$A14)</f>
        <v>0</v>
      </c>
      <c r="S14" s="396">
        <f t="shared" ca="1" si="0"/>
        <v>0</v>
      </c>
    </row>
    <row r="15" spans="1:19" s="378" customFormat="1" ht="16.399999999999999" thickBot="1">
      <c r="A15" s="401" t="s">
        <v>488</v>
      </c>
      <c r="B15" s="607"/>
      <c r="C15" s="402">
        <f t="shared" ref="C15:R15" ca="1" si="2">SUM(C10:C14)</f>
        <v>0</v>
      </c>
      <c r="D15" s="403">
        <f t="shared" ca="1" si="2"/>
        <v>0</v>
      </c>
      <c r="E15" s="403">
        <f t="shared" ca="1" si="2"/>
        <v>0</v>
      </c>
      <c r="F15" s="403">
        <f t="shared" ca="1" si="2"/>
        <v>0</v>
      </c>
      <c r="G15" s="403">
        <f t="shared" ca="1" si="2"/>
        <v>0</v>
      </c>
      <c r="H15" s="403">
        <f t="shared" ca="1" si="2"/>
        <v>0</v>
      </c>
      <c r="I15" s="403">
        <f t="shared" ca="1" si="2"/>
        <v>0</v>
      </c>
      <c r="J15" s="403">
        <f t="shared" ca="1" si="2"/>
        <v>0</v>
      </c>
      <c r="K15" s="403">
        <f t="shared" ca="1" si="2"/>
        <v>0</v>
      </c>
      <c r="L15" s="403">
        <f t="shared" ca="1" si="2"/>
        <v>0</v>
      </c>
      <c r="M15" s="403">
        <f t="shared" ca="1" si="2"/>
        <v>0</v>
      </c>
      <c r="N15" s="403">
        <f t="shared" ca="1" si="2"/>
        <v>0</v>
      </c>
      <c r="O15" s="403">
        <f t="shared" ca="1" si="2"/>
        <v>0</v>
      </c>
      <c r="P15" s="403">
        <f t="shared" ca="1" si="2"/>
        <v>0</v>
      </c>
      <c r="Q15" s="403">
        <f t="shared" ca="1" si="2"/>
        <v>0</v>
      </c>
      <c r="R15" s="403">
        <f t="shared" ca="1" si="2"/>
        <v>0</v>
      </c>
      <c r="S15" s="404">
        <f t="shared" ca="1" si="0"/>
        <v>0</v>
      </c>
    </row>
    <row r="16" spans="1:19" ht="16.399999999999999" thickTop="1">
      <c r="A16" s="392" t="s">
        <v>39</v>
      </c>
      <c r="B16" s="598" t="s">
        <v>276</v>
      </c>
      <c r="C16" s="405">
        <f ca="1">SUMIFS('Overview of employees'!D:D,'Overview of employees'!B:B,'Overview reports'!$B$16,'Overview of employees'!A:A,'Overview reports'!$A16)</f>
        <v>0</v>
      </c>
      <c r="D16" s="406">
        <f ca="1">SUMIFS('Overview of employees'!E:E,'Overview of employees'!$B:$B,'Overview reports'!$B$16,'Overview of employees'!$A:$A,'Overview reports'!$A16)</f>
        <v>0</v>
      </c>
      <c r="E16" s="406">
        <f ca="1">SUMIFS('Overview of employees'!F:F,'Overview of employees'!$B:$B,'Overview reports'!$B$16,'Overview of employees'!$A:$A,'Overview reports'!$A16)</f>
        <v>0</v>
      </c>
      <c r="F16" s="406">
        <f ca="1">SUMIFS('Overview of employees'!G:G,'Overview of employees'!$B:$B,'Overview reports'!$B$16,'Overview of employees'!$A:$A,'Overview reports'!$A16)</f>
        <v>0</v>
      </c>
      <c r="G16" s="406">
        <f ca="1">SUMIFS('Overview of employees'!H:H,'Overview of employees'!$B:$B,'Overview reports'!$B$16,'Overview of employees'!$A:$A,'Overview reports'!$A16)</f>
        <v>0</v>
      </c>
      <c r="H16" s="406">
        <f ca="1">SUMIFS('Overview of employees'!I:I,'Overview of employees'!$B:$B,'Overview reports'!$B$16,'Overview of employees'!$A:$A,'Overview reports'!$A16)</f>
        <v>0</v>
      </c>
      <c r="I16" s="406">
        <f ca="1">SUMIFS('Overview of employees'!J:J,'Overview of employees'!$B:$B,'Overview reports'!$B$16,'Overview of employees'!$A:$A,'Overview reports'!$A16)</f>
        <v>0</v>
      </c>
      <c r="J16" s="406">
        <f ca="1">SUMIFS('Overview of employees'!K:K,'Overview of employees'!$B:$B,'Overview reports'!$B$16,'Overview of employees'!$A:$A,'Overview reports'!$A16)</f>
        <v>0</v>
      </c>
      <c r="K16" s="406">
        <f ca="1">SUMIFS('Overview of employees'!L:L,'Overview of employees'!$B:$B,'Overview reports'!$B$16,'Overview of employees'!$A:$A,'Overview reports'!$A16)</f>
        <v>0</v>
      </c>
      <c r="L16" s="406">
        <f ca="1">SUMIFS('Overview of employees'!M:M,'Overview of employees'!$B:$B,'Overview reports'!$B$16,'Overview of employees'!$A:$A,'Overview reports'!$A16)</f>
        <v>0</v>
      </c>
      <c r="M16" s="406">
        <f ca="1">SUMIFS('Overview of employees'!N:N,'Overview of employees'!$B:$B,'Overview reports'!$B$16,'Overview of employees'!$A:$A,'Overview reports'!$A16)</f>
        <v>0</v>
      </c>
      <c r="N16" s="406">
        <f ca="1">SUMIFS('Overview of employees'!O:O,'Overview of employees'!$B:$B,'Overview reports'!$B$16,'Overview of employees'!$A:$A,'Overview reports'!$A16)</f>
        <v>0</v>
      </c>
      <c r="O16" s="406">
        <f ca="1">SUMIFS('Overview of employees'!P:P,'Overview of employees'!$B:$B,'Overview reports'!$B$16,'Overview of employees'!$A:$A,'Overview reports'!$A16)</f>
        <v>0</v>
      </c>
      <c r="P16" s="406">
        <f ca="1">SUMIFS('Overview of employees'!Q:Q,'Overview of employees'!$B:$B,'Overview reports'!$B$16,'Overview of employees'!$A:$A,'Overview reports'!$A16)</f>
        <v>0</v>
      </c>
      <c r="Q16" s="406">
        <f ca="1">SUMIFS('Overview of employees'!R:R,'Overview of employees'!$B:$B,'Overview reports'!$B$16,'Overview of employees'!$A:$A,'Overview reports'!$A16)</f>
        <v>0</v>
      </c>
      <c r="R16" s="406">
        <f ca="1">SUMIFS('Overview of employees'!S:S,'Overview of employees'!$B:$B,'Overview reports'!$B$16,'Overview of employees'!$A:$A,'Overview reports'!$A16)</f>
        <v>0</v>
      </c>
      <c r="S16" s="407">
        <f t="shared" ca="1" si="0"/>
        <v>0</v>
      </c>
    </row>
    <row r="17" spans="1:19">
      <c r="A17" s="397" t="s">
        <v>503</v>
      </c>
      <c r="B17" s="599"/>
      <c r="C17" s="398">
        <f ca="1">SUMIFS('Overview of employees'!D:D,'Overview of employees'!B:B,'Overview reports'!$B$16,'Overview of employees'!A:A,'Overview reports'!$A17)</f>
        <v>0</v>
      </c>
      <c r="D17" s="399">
        <f ca="1">SUMIFS('Overview of employees'!E:E,'Overview of employees'!$B:$B,'Overview reports'!$B$16,'Overview of employees'!$A:$A,'Overview reports'!$A17)</f>
        <v>0</v>
      </c>
      <c r="E17" s="399">
        <f ca="1">SUMIFS('Overview of employees'!F:F,'Overview of employees'!$B:$B,'Overview reports'!$B$16,'Overview of employees'!$A:$A,'Overview reports'!$A17)</f>
        <v>0</v>
      </c>
      <c r="F17" s="399">
        <f ca="1">SUMIFS('Overview of employees'!G:G,'Overview of employees'!$B:$B,'Overview reports'!$B$16,'Overview of employees'!$A:$A,'Overview reports'!$A17)</f>
        <v>0</v>
      </c>
      <c r="G17" s="399">
        <f ca="1">SUMIFS('Overview of employees'!H:H,'Overview of employees'!$B:$B,'Overview reports'!$B$16,'Overview of employees'!$A:$A,'Overview reports'!$A17)</f>
        <v>0</v>
      </c>
      <c r="H17" s="399">
        <f ca="1">SUMIFS('Overview of employees'!I:I,'Overview of employees'!$B:$B,'Overview reports'!$B$16,'Overview of employees'!$A:$A,'Overview reports'!$A17)</f>
        <v>0</v>
      </c>
      <c r="I17" s="399">
        <f ca="1">SUMIFS('Overview of employees'!J:J,'Overview of employees'!$B:$B,'Overview reports'!$B$16,'Overview of employees'!$A:$A,'Overview reports'!$A17)</f>
        <v>0</v>
      </c>
      <c r="J17" s="399">
        <f ca="1">SUMIFS('Overview of employees'!K:K,'Overview of employees'!$B:$B,'Overview reports'!$B$16,'Overview of employees'!$A:$A,'Overview reports'!$A17)</f>
        <v>0</v>
      </c>
      <c r="K17" s="399">
        <f ca="1">SUMIFS('Overview of employees'!L:L,'Overview of employees'!$B:$B,'Overview reports'!$B$16,'Overview of employees'!$A:$A,'Overview reports'!$A17)</f>
        <v>0</v>
      </c>
      <c r="L17" s="399">
        <f ca="1">SUMIFS('Overview of employees'!M:M,'Overview of employees'!$B:$B,'Overview reports'!$B$16,'Overview of employees'!$A:$A,'Overview reports'!$A17)</f>
        <v>0</v>
      </c>
      <c r="M17" s="399">
        <f ca="1">SUMIFS('Overview of employees'!N:N,'Overview of employees'!$B:$B,'Overview reports'!$B$16,'Overview of employees'!$A:$A,'Overview reports'!$A17)</f>
        <v>0</v>
      </c>
      <c r="N17" s="399">
        <f ca="1">SUMIFS('Overview of employees'!O:O,'Overview of employees'!$B:$B,'Overview reports'!$B$16,'Overview of employees'!$A:$A,'Overview reports'!$A17)</f>
        <v>0</v>
      </c>
      <c r="O17" s="399">
        <f ca="1">SUMIFS('Overview of employees'!P:P,'Overview of employees'!$B:$B,'Overview reports'!$B$16,'Overview of employees'!$A:$A,'Overview reports'!$A17)</f>
        <v>0</v>
      </c>
      <c r="P17" s="399">
        <f ca="1">SUMIFS('Overview of employees'!Q:Q,'Overview of employees'!$B:$B,'Overview reports'!$B$16,'Overview of employees'!$A:$A,'Overview reports'!$A17)</f>
        <v>0</v>
      </c>
      <c r="Q17" s="399">
        <f ca="1">SUMIFS('Overview of employees'!R:R,'Overview of employees'!$B:$B,'Overview reports'!$B$16,'Overview of employees'!$A:$A,'Overview reports'!$A17)</f>
        <v>0</v>
      </c>
      <c r="R17" s="399">
        <f ca="1">SUMIFS('Overview of employees'!S:S,'Overview of employees'!$B:$B,'Overview reports'!$B$16,'Overview of employees'!$A:$A,'Overview reports'!$A17)</f>
        <v>0</v>
      </c>
      <c r="S17" s="396">
        <f t="shared" ca="1" si="0"/>
        <v>0</v>
      </c>
    </row>
    <row r="18" spans="1:19">
      <c r="A18" s="392" t="s">
        <v>56</v>
      </c>
      <c r="B18" s="599"/>
      <c r="C18" s="398">
        <f ca="1">SUMIFS('Overview of employees'!D:D,'Overview of employees'!B:B,'Overview reports'!$B$16,'Overview of employees'!A:A,'Overview reports'!$A18)</f>
        <v>0</v>
      </c>
      <c r="D18" s="399">
        <f ca="1">SUMIFS('Overview of employees'!E:E,'Overview of employees'!$B:$B,'Overview reports'!$B$16,'Overview of employees'!$A:$A,'Overview reports'!$A18)</f>
        <v>0</v>
      </c>
      <c r="E18" s="399">
        <f ca="1">SUMIFS('Overview of employees'!F:F,'Overview of employees'!$B:$B,'Overview reports'!$B$16,'Overview of employees'!$A:$A,'Overview reports'!$A18)</f>
        <v>0</v>
      </c>
      <c r="F18" s="399">
        <f ca="1">SUMIFS('Overview of employees'!G:G,'Overview of employees'!$B:$B,'Overview reports'!$B$16,'Overview of employees'!$A:$A,'Overview reports'!$A18)</f>
        <v>0</v>
      </c>
      <c r="G18" s="399">
        <f ca="1">SUMIFS('Overview of employees'!H:H,'Overview of employees'!$B:$B,'Overview reports'!$B$16,'Overview of employees'!$A:$A,'Overview reports'!$A18)</f>
        <v>0</v>
      </c>
      <c r="H18" s="399">
        <f ca="1">SUMIFS('Overview of employees'!I:I,'Overview of employees'!$B:$B,'Overview reports'!$B$16,'Overview of employees'!$A:$A,'Overview reports'!$A18)</f>
        <v>0</v>
      </c>
      <c r="I18" s="399">
        <f ca="1">SUMIFS('Overview of employees'!J:J,'Overview of employees'!$B:$B,'Overview reports'!$B$16,'Overview of employees'!$A:$A,'Overview reports'!$A18)</f>
        <v>0</v>
      </c>
      <c r="J18" s="399">
        <f ca="1">SUMIFS('Overview of employees'!K:K,'Overview of employees'!$B:$B,'Overview reports'!$B$16,'Overview of employees'!$A:$A,'Overview reports'!$A18)</f>
        <v>0</v>
      </c>
      <c r="K18" s="399">
        <f ca="1">SUMIFS('Overview of employees'!L:L,'Overview of employees'!$B:$B,'Overview reports'!$B$16,'Overview of employees'!$A:$A,'Overview reports'!$A18)</f>
        <v>0</v>
      </c>
      <c r="L18" s="399">
        <f ca="1">SUMIFS('Overview of employees'!M:M,'Overview of employees'!$B:$B,'Overview reports'!$B$16,'Overview of employees'!$A:$A,'Overview reports'!$A18)</f>
        <v>0</v>
      </c>
      <c r="M18" s="399">
        <f ca="1">SUMIFS('Overview of employees'!N:N,'Overview of employees'!$B:$B,'Overview reports'!$B$16,'Overview of employees'!$A:$A,'Overview reports'!$A18)</f>
        <v>0</v>
      </c>
      <c r="N18" s="399">
        <f ca="1">SUMIFS('Overview of employees'!O:O,'Overview of employees'!$B:$B,'Overview reports'!$B$16,'Overview of employees'!$A:$A,'Overview reports'!$A18)</f>
        <v>0</v>
      </c>
      <c r="O18" s="399">
        <f ca="1">SUMIFS('Overview of employees'!P:P,'Overview of employees'!$B:$B,'Overview reports'!$B$16,'Overview of employees'!$A:$A,'Overview reports'!$A18)</f>
        <v>0</v>
      </c>
      <c r="P18" s="399">
        <f ca="1">SUMIFS('Overview of employees'!Q:Q,'Overview of employees'!$B:$B,'Overview reports'!$B$16,'Overview of employees'!$A:$A,'Overview reports'!$A18)</f>
        <v>0</v>
      </c>
      <c r="Q18" s="399">
        <f ca="1">SUMIFS('Overview of employees'!R:R,'Overview of employees'!$B:$B,'Overview reports'!$B$16,'Overview of employees'!$A:$A,'Overview reports'!$A18)</f>
        <v>0</v>
      </c>
      <c r="R18" s="399">
        <f ca="1">SUMIFS('Overview of employees'!S:S,'Overview of employees'!$B:$B,'Overview reports'!$B$16,'Overview of employees'!$A:$A,'Overview reports'!$A18)</f>
        <v>0</v>
      </c>
      <c r="S18" s="396">
        <f t="shared" ca="1" si="0"/>
        <v>0</v>
      </c>
    </row>
    <row r="19" spans="1:19">
      <c r="A19" s="392" t="s">
        <v>55</v>
      </c>
      <c r="B19" s="599"/>
      <c r="C19" s="398">
        <f ca="1">SUMIFS('Overview of employees'!D:D,'Overview of employees'!B:B,'Overview reports'!$B$16,'Overview of employees'!A:A,'Overview reports'!$A19)</f>
        <v>0</v>
      </c>
      <c r="D19" s="399">
        <f ca="1">SUMIFS('Overview of employees'!E:E,'Overview of employees'!$B:$B,'Overview reports'!$B$16,'Overview of employees'!$A:$A,'Overview reports'!$A19)</f>
        <v>0</v>
      </c>
      <c r="E19" s="399">
        <f ca="1">SUMIFS('Overview of employees'!F:F,'Overview of employees'!$B:$B,'Overview reports'!$B$16,'Overview of employees'!$A:$A,'Overview reports'!$A19)</f>
        <v>0</v>
      </c>
      <c r="F19" s="399">
        <f ca="1">SUMIFS('Overview of employees'!G:G,'Overview of employees'!$B:$B,'Overview reports'!$B$16,'Overview of employees'!$A:$A,'Overview reports'!$A19)</f>
        <v>0</v>
      </c>
      <c r="G19" s="399">
        <f ca="1">SUMIFS('Overview of employees'!H:H,'Overview of employees'!$B:$B,'Overview reports'!$B$16,'Overview of employees'!$A:$A,'Overview reports'!$A19)</f>
        <v>0</v>
      </c>
      <c r="H19" s="399">
        <f ca="1">SUMIFS('Overview of employees'!I:I,'Overview of employees'!$B:$B,'Overview reports'!$B$16,'Overview of employees'!$A:$A,'Overview reports'!$A19)</f>
        <v>0</v>
      </c>
      <c r="I19" s="399">
        <f ca="1">SUMIFS('Overview of employees'!J:J,'Overview of employees'!$B:$B,'Overview reports'!$B$16,'Overview of employees'!$A:$A,'Overview reports'!$A19)</f>
        <v>0</v>
      </c>
      <c r="J19" s="399">
        <f ca="1">SUMIFS('Overview of employees'!K:K,'Overview of employees'!$B:$B,'Overview reports'!$B$16,'Overview of employees'!$A:$A,'Overview reports'!$A19)</f>
        <v>0</v>
      </c>
      <c r="K19" s="399">
        <f ca="1">SUMIFS('Overview of employees'!L:L,'Overview of employees'!$B:$B,'Overview reports'!$B$16,'Overview of employees'!$A:$A,'Overview reports'!$A19)</f>
        <v>0</v>
      </c>
      <c r="L19" s="399">
        <f ca="1">SUMIFS('Overview of employees'!M:M,'Overview of employees'!$B:$B,'Overview reports'!$B$16,'Overview of employees'!$A:$A,'Overview reports'!$A19)</f>
        <v>0</v>
      </c>
      <c r="M19" s="399">
        <f ca="1">SUMIFS('Overview of employees'!N:N,'Overview of employees'!$B:$B,'Overview reports'!$B$16,'Overview of employees'!$A:$A,'Overview reports'!$A19)</f>
        <v>0</v>
      </c>
      <c r="N19" s="399">
        <f ca="1">SUMIFS('Overview of employees'!O:O,'Overview of employees'!$B:$B,'Overview reports'!$B$16,'Overview of employees'!$A:$A,'Overview reports'!$A19)</f>
        <v>0</v>
      </c>
      <c r="O19" s="399">
        <f ca="1">SUMIFS('Overview of employees'!P:P,'Overview of employees'!$B:$B,'Overview reports'!$B$16,'Overview of employees'!$A:$A,'Overview reports'!$A19)</f>
        <v>0</v>
      </c>
      <c r="P19" s="399">
        <f ca="1">SUMIFS('Overview of employees'!Q:Q,'Overview of employees'!$B:$B,'Overview reports'!$B$16,'Overview of employees'!$A:$A,'Overview reports'!$A19)</f>
        <v>0</v>
      </c>
      <c r="Q19" s="399">
        <f ca="1">SUMIFS('Overview of employees'!R:R,'Overview of employees'!$B:$B,'Overview reports'!$B$16,'Overview of employees'!$A:$A,'Overview reports'!$A19)</f>
        <v>0</v>
      </c>
      <c r="R19" s="399">
        <f ca="1">SUMIFS('Overview of employees'!S:S,'Overview of employees'!$B:$B,'Overview reports'!$B$16,'Overview of employees'!$A:$A,'Overview reports'!$A19)</f>
        <v>0</v>
      </c>
      <c r="S19" s="396">
        <f t="shared" ca="1" si="0"/>
        <v>0</v>
      </c>
    </row>
    <row r="20" spans="1:19">
      <c r="A20" s="400" t="s">
        <v>504</v>
      </c>
      <c r="B20" s="599"/>
      <c r="C20" s="398">
        <f ca="1">SUMIFS('Overview of employees'!D:D,'Overview of employees'!B:B,'Overview reports'!$B$16,'Overview of employees'!A:A,'Overview reports'!$A20)</f>
        <v>0</v>
      </c>
      <c r="D20" s="399">
        <f ca="1">SUMIFS('Overview of employees'!E:E,'Overview of employees'!$B:$B,'Overview reports'!$B$16,'Overview of employees'!$A:$A,'Overview reports'!$A20)</f>
        <v>0</v>
      </c>
      <c r="E20" s="399">
        <f ca="1">SUMIFS('Overview of employees'!F:F,'Overview of employees'!$B:$B,'Overview reports'!$B$16,'Overview of employees'!$A:$A,'Overview reports'!$A20)</f>
        <v>0</v>
      </c>
      <c r="F20" s="399">
        <f ca="1">SUMIFS('Overview of employees'!G:G,'Overview of employees'!$B:$B,'Overview reports'!$B$16,'Overview of employees'!$A:$A,'Overview reports'!$A20)</f>
        <v>0</v>
      </c>
      <c r="G20" s="399">
        <f ca="1">SUMIFS('Overview of employees'!H:H,'Overview of employees'!$B:$B,'Overview reports'!$B$16,'Overview of employees'!$A:$A,'Overview reports'!$A20)</f>
        <v>0</v>
      </c>
      <c r="H20" s="399">
        <f ca="1">SUMIFS('Overview of employees'!I:I,'Overview of employees'!$B:$B,'Overview reports'!$B$16,'Overview of employees'!$A:$A,'Overview reports'!$A20)</f>
        <v>0</v>
      </c>
      <c r="I20" s="399">
        <f ca="1">SUMIFS('Overview of employees'!J:J,'Overview of employees'!$B:$B,'Overview reports'!$B$16,'Overview of employees'!$A:$A,'Overview reports'!$A20)</f>
        <v>0</v>
      </c>
      <c r="J20" s="399">
        <f ca="1">SUMIFS('Overview of employees'!K:K,'Overview of employees'!$B:$B,'Overview reports'!$B$16,'Overview of employees'!$A:$A,'Overview reports'!$A20)</f>
        <v>0</v>
      </c>
      <c r="K20" s="399">
        <f ca="1">SUMIFS('Overview of employees'!L:L,'Overview of employees'!$B:$B,'Overview reports'!$B$16,'Overview of employees'!$A:$A,'Overview reports'!$A20)</f>
        <v>0</v>
      </c>
      <c r="L20" s="399">
        <f ca="1">SUMIFS('Overview of employees'!M:M,'Overview of employees'!$B:$B,'Overview reports'!$B$16,'Overview of employees'!$A:$A,'Overview reports'!$A20)</f>
        <v>0</v>
      </c>
      <c r="M20" s="399">
        <f ca="1">SUMIFS('Overview of employees'!N:N,'Overview of employees'!$B:$B,'Overview reports'!$B$16,'Overview of employees'!$A:$A,'Overview reports'!$A20)</f>
        <v>0</v>
      </c>
      <c r="N20" s="399">
        <f ca="1">SUMIFS('Overview of employees'!O:O,'Overview of employees'!$B:$B,'Overview reports'!$B$16,'Overview of employees'!$A:$A,'Overview reports'!$A20)</f>
        <v>0</v>
      </c>
      <c r="O20" s="399">
        <f ca="1">SUMIFS('Overview of employees'!P:P,'Overview of employees'!$B:$B,'Overview reports'!$B$16,'Overview of employees'!$A:$A,'Overview reports'!$A20)</f>
        <v>0</v>
      </c>
      <c r="P20" s="399">
        <f ca="1">SUMIFS('Overview of employees'!Q:Q,'Overview of employees'!$B:$B,'Overview reports'!$B$16,'Overview of employees'!$A:$A,'Overview reports'!$A20)</f>
        <v>0</v>
      </c>
      <c r="Q20" s="399">
        <f ca="1">SUMIFS('Overview of employees'!R:R,'Overview of employees'!$B:$B,'Overview reports'!$B$16,'Overview of employees'!$A:$A,'Overview reports'!$A20)</f>
        <v>0</v>
      </c>
      <c r="R20" s="399">
        <f ca="1">SUMIFS('Overview of employees'!S:S,'Overview of employees'!$B:$B,'Overview reports'!$B$16,'Overview of employees'!$A:$A,'Overview reports'!$A20)</f>
        <v>0</v>
      </c>
      <c r="S20" s="396">
        <f t="shared" ca="1" si="0"/>
        <v>0</v>
      </c>
    </row>
    <row r="21" spans="1:19" s="378" customFormat="1" ht="16.399999999999999" thickBot="1">
      <c r="A21" s="401" t="s">
        <v>488</v>
      </c>
      <c r="B21" s="600"/>
      <c r="C21" s="402">
        <f t="shared" ref="C21:R21" ca="1" si="3">SUM(C16:C20)</f>
        <v>0</v>
      </c>
      <c r="D21" s="403">
        <f t="shared" ca="1" si="3"/>
        <v>0</v>
      </c>
      <c r="E21" s="403">
        <f t="shared" ca="1" si="3"/>
        <v>0</v>
      </c>
      <c r="F21" s="403">
        <f t="shared" ca="1" si="3"/>
        <v>0</v>
      </c>
      <c r="G21" s="403">
        <f t="shared" ca="1" si="3"/>
        <v>0</v>
      </c>
      <c r="H21" s="403">
        <f t="shared" ca="1" si="3"/>
        <v>0</v>
      </c>
      <c r="I21" s="403">
        <f t="shared" ca="1" si="3"/>
        <v>0</v>
      </c>
      <c r="J21" s="403">
        <f t="shared" ca="1" si="3"/>
        <v>0</v>
      </c>
      <c r="K21" s="403">
        <f t="shared" ca="1" si="3"/>
        <v>0</v>
      </c>
      <c r="L21" s="403">
        <f t="shared" ca="1" si="3"/>
        <v>0</v>
      </c>
      <c r="M21" s="403">
        <f t="shared" ca="1" si="3"/>
        <v>0</v>
      </c>
      <c r="N21" s="403">
        <f t="shared" ca="1" si="3"/>
        <v>0</v>
      </c>
      <c r="O21" s="403">
        <f t="shared" ca="1" si="3"/>
        <v>0</v>
      </c>
      <c r="P21" s="403">
        <f t="shared" ca="1" si="3"/>
        <v>0</v>
      </c>
      <c r="Q21" s="403">
        <f t="shared" ca="1" si="3"/>
        <v>0</v>
      </c>
      <c r="R21" s="403">
        <f t="shared" ca="1" si="3"/>
        <v>0</v>
      </c>
      <c r="S21" s="404">
        <f t="shared" ca="1" si="0"/>
        <v>0</v>
      </c>
    </row>
    <row r="22" spans="1:19" ht="16.399999999999999" thickTop="1">
      <c r="A22" s="392" t="s">
        <v>39</v>
      </c>
      <c r="B22" s="598" t="s">
        <v>380</v>
      </c>
      <c r="C22" s="405">
        <f ca="1">SUMIFS('Overview of employees'!D:D,'Overview of employees'!B:B,'Overview reports'!$B$22,'Overview of employees'!A:A,'Overview reports'!$A22)</f>
        <v>0</v>
      </c>
      <c r="D22" s="406">
        <f ca="1">SUMIFS('Overview of employees'!E:E,'Overview of employees'!$B:$B,'Overview reports'!$B$22,'Overview of employees'!$A:$A,'Overview reports'!$A22)</f>
        <v>0</v>
      </c>
      <c r="E22" s="406">
        <f ca="1">SUMIFS('Overview of employees'!F:F,'Overview of employees'!$B:$B,'Overview reports'!$B$22,'Overview of employees'!$A:$A,'Overview reports'!$A22)</f>
        <v>0</v>
      </c>
      <c r="F22" s="406">
        <f ca="1">SUMIFS('Overview of employees'!G:G,'Overview of employees'!$B:$B,'Overview reports'!$B$22,'Overview of employees'!$A:$A,'Overview reports'!$A22)</f>
        <v>0</v>
      </c>
      <c r="G22" s="406">
        <f ca="1">SUMIFS('Overview of employees'!H:H,'Overview of employees'!$B:$B,'Overview reports'!$B$22,'Overview of employees'!$A:$A,'Overview reports'!$A22)</f>
        <v>0</v>
      </c>
      <c r="H22" s="406">
        <f ca="1">SUMIFS('Overview of employees'!I:I,'Overview of employees'!$B:$B,'Overview reports'!$B$22,'Overview of employees'!$A:$A,'Overview reports'!$A22)</f>
        <v>0</v>
      </c>
      <c r="I22" s="406">
        <f ca="1">SUMIFS('Overview of employees'!J:J,'Overview of employees'!$B:$B,'Overview reports'!$B$22,'Overview of employees'!$A:$A,'Overview reports'!$A22)</f>
        <v>0</v>
      </c>
      <c r="J22" s="406">
        <f ca="1">SUMIFS('Overview of employees'!K:K,'Overview of employees'!$B:$B,'Overview reports'!$B$22,'Overview of employees'!$A:$A,'Overview reports'!$A22)</f>
        <v>0</v>
      </c>
      <c r="K22" s="406">
        <f ca="1">SUMIFS('Overview of employees'!L:L,'Overview of employees'!$B:$B,'Overview reports'!$B$22,'Overview of employees'!$A:$A,'Overview reports'!$A22)</f>
        <v>0</v>
      </c>
      <c r="L22" s="406">
        <f ca="1">SUMIFS('Overview of employees'!M:M,'Overview of employees'!$B:$B,'Overview reports'!$B$22,'Overview of employees'!$A:$A,'Overview reports'!$A22)</f>
        <v>0</v>
      </c>
      <c r="M22" s="406">
        <f ca="1">SUMIFS('Overview of employees'!N:N,'Overview of employees'!$B:$B,'Overview reports'!$B$22,'Overview of employees'!$A:$A,'Overview reports'!$A22)</f>
        <v>0</v>
      </c>
      <c r="N22" s="406">
        <f ca="1">SUMIFS('Overview of employees'!O:O,'Overview of employees'!$B:$B,'Overview reports'!$B$22,'Overview of employees'!$A:$A,'Overview reports'!$A22)</f>
        <v>0</v>
      </c>
      <c r="O22" s="406">
        <f ca="1">SUMIFS('Overview of employees'!P:P,'Overview of employees'!$B:$B,'Overview reports'!$B$22,'Overview of employees'!$A:$A,'Overview reports'!$A22)</f>
        <v>0</v>
      </c>
      <c r="P22" s="406">
        <f ca="1">SUMIFS('Overview of employees'!Q:Q,'Overview of employees'!$B:$B,'Overview reports'!$B$22,'Overview of employees'!$A:$A,'Overview reports'!$A22)</f>
        <v>0</v>
      </c>
      <c r="Q22" s="406">
        <f ca="1">SUMIFS('Overview of employees'!R:R,'Overview of employees'!$B:$B,'Overview reports'!$B$22,'Overview of employees'!$A:$A,'Overview reports'!$A22)</f>
        <v>0</v>
      </c>
      <c r="R22" s="406">
        <f ca="1">SUMIFS('Overview of employees'!S:S,'Overview of employees'!$B:$B,'Overview reports'!$B$22,'Overview of employees'!$A:$A,'Overview reports'!$A22)</f>
        <v>0</v>
      </c>
      <c r="S22" s="407">
        <f t="shared" ca="1" si="0"/>
        <v>0</v>
      </c>
    </row>
    <row r="23" spans="1:19">
      <c r="A23" s="397" t="s">
        <v>503</v>
      </c>
      <c r="B23" s="599"/>
      <c r="C23" s="398">
        <f ca="1">SUMIFS('Overview of employees'!D:D,'Overview of employees'!B:B,'Overview reports'!$B$22,'Overview of employees'!A:A,'Overview reports'!$A23)</f>
        <v>0</v>
      </c>
      <c r="D23" s="399">
        <f ca="1">SUMIFS('Overview of employees'!E:E,'Overview of employees'!$B:$B,'Overview reports'!$B$22,'Overview of employees'!$A:$A,'Overview reports'!$A23)</f>
        <v>0</v>
      </c>
      <c r="E23" s="399">
        <f ca="1">SUMIFS('Overview of employees'!F:F,'Overview of employees'!$B:$B,'Overview reports'!$B$22,'Overview of employees'!$A:$A,'Overview reports'!$A23)</f>
        <v>0</v>
      </c>
      <c r="F23" s="399">
        <f ca="1">SUMIFS('Overview of employees'!G:G,'Overview of employees'!$B:$B,'Overview reports'!$B$22,'Overview of employees'!$A:$A,'Overview reports'!$A23)</f>
        <v>0</v>
      </c>
      <c r="G23" s="399">
        <f ca="1">SUMIFS('Overview of employees'!H:H,'Overview of employees'!$B:$B,'Overview reports'!$B$22,'Overview of employees'!$A:$A,'Overview reports'!$A23)</f>
        <v>0</v>
      </c>
      <c r="H23" s="399">
        <f ca="1">SUMIFS('Overview of employees'!I:I,'Overview of employees'!$B:$B,'Overview reports'!$B$22,'Overview of employees'!$A:$A,'Overview reports'!$A23)</f>
        <v>0</v>
      </c>
      <c r="I23" s="399">
        <f ca="1">SUMIFS('Overview of employees'!J:J,'Overview of employees'!$B:$B,'Overview reports'!$B$22,'Overview of employees'!$A:$A,'Overview reports'!$A23)</f>
        <v>0</v>
      </c>
      <c r="J23" s="399">
        <f ca="1">SUMIFS('Overview of employees'!K:K,'Overview of employees'!$B:$B,'Overview reports'!$B$22,'Overview of employees'!$A:$A,'Overview reports'!$A23)</f>
        <v>0</v>
      </c>
      <c r="K23" s="399">
        <f ca="1">SUMIFS('Overview of employees'!L:L,'Overview of employees'!$B:$B,'Overview reports'!$B$22,'Overview of employees'!$A:$A,'Overview reports'!$A23)</f>
        <v>0</v>
      </c>
      <c r="L23" s="399">
        <f ca="1">SUMIFS('Overview of employees'!M:M,'Overview of employees'!$B:$B,'Overview reports'!$B$22,'Overview of employees'!$A:$A,'Overview reports'!$A23)</f>
        <v>0</v>
      </c>
      <c r="M23" s="399">
        <f ca="1">SUMIFS('Overview of employees'!N:N,'Overview of employees'!$B:$B,'Overview reports'!$B$22,'Overview of employees'!$A:$A,'Overview reports'!$A23)</f>
        <v>0</v>
      </c>
      <c r="N23" s="399">
        <f ca="1">SUMIFS('Overview of employees'!O:O,'Overview of employees'!$B:$B,'Overview reports'!$B$22,'Overview of employees'!$A:$A,'Overview reports'!$A23)</f>
        <v>0</v>
      </c>
      <c r="O23" s="399">
        <f ca="1">SUMIFS('Overview of employees'!P:P,'Overview of employees'!$B:$B,'Overview reports'!$B$22,'Overview of employees'!$A:$A,'Overview reports'!$A23)</f>
        <v>0</v>
      </c>
      <c r="P23" s="399">
        <f ca="1">SUMIFS('Overview of employees'!Q:Q,'Overview of employees'!$B:$B,'Overview reports'!$B$22,'Overview of employees'!$A:$A,'Overview reports'!$A23)</f>
        <v>0</v>
      </c>
      <c r="Q23" s="399">
        <f ca="1">SUMIFS('Overview of employees'!R:R,'Overview of employees'!$B:$B,'Overview reports'!$B$22,'Overview of employees'!$A:$A,'Overview reports'!$A23)</f>
        <v>0</v>
      </c>
      <c r="R23" s="399">
        <f ca="1">SUMIFS('Overview of employees'!S:S,'Overview of employees'!$B:$B,'Overview reports'!$B$22,'Overview of employees'!$A:$A,'Overview reports'!$A23)</f>
        <v>0</v>
      </c>
      <c r="S23" s="396">
        <f t="shared" ca="1" si="0"/>
        <v>0</v>
      </c>
    </row>
    <row r="24" spans="1:19">
      <c r="A24" s="392" t="s">
        <v>56</v>
      </c>
      <c r="B24" s="599"/>
      <c r="C24" s="398">
        <f ca="1">SUMIFS('Overview of employees'!D:D,'Overview of employees'!B:B,'Overview reports'!$B$22,'Overview of employees'!A:A,'Overview reports'!$A24)</f>
        <v>0</v>
      </c>
      <c r="D24" s="399">
        <f ca="1">SUMIFS('Overview of employees'!E:E,'Overview of employees'!$B:$B,'Overview reports'!$B$22,'Overview of employees'!$A:$A,'Overview reports'!$A24)</f>
        <v>0</v>
      </c>
      <c r="E24" s="399">
        <f ca="1">SUMIFS('Overview of employees'!F:F,'Overview of employees'!$B:$B,'Overview reports'!$B$22,'Overview of employees'!$A:$A,'Overview reports'!$A24)</f>
        <v>0</v>
      </c>
      <c r="F24" s="399">
        <f ca="1">SUMIFS('Overview of employees'!G:G,'Overview of employees'!$B:$B,'Overview reports'!$B$22,'Overview of employees'!$A:$A,'Overview reports'!$A24)</f>
        <v>0</v>
      </c>
      <c r="G24" s="399">
        <f ca="1">SUMIFS('Overview of employees'!H:H,'Overview of employees'!$B:$B,'Overview reports'!$B$22,'Overview of employees'!$A:$A,'Overview reports'!$A24)</f>
        <v>0</v>
      </c>
      <c r="H24" s="399">
        <f ca="1">SUMIFS('Overview of employees'!I:I,'Overview of employees'!$B:$B,'Overview reports'!$B$22,'Overview of employees'!$A:$A,'Overview reports'!$A24)</f>
        <v>0</v>
      </c>
      <c r="I24" s="399">
        <f ca="1">SUMIFS('Overview of employees'!J:J,'Overview of employees'!$B:$B,'Overview reports'!$B$22,'Overview of employees'!$A:$A,'Overview reports'!$A24)</f>
        <v>0</v>
      </c>
      <c r="J24" s="399">
        <f ca="1">SUMIFS('Overview of employees'!K:K,'Overview of employees'!$B:$B,'Overview reports'!$B$22,'Overview of employees'!$A:$A,'Overview reports'!$A24)</f>
        <v>0</v>
      </c>
      <c r="K24" s="399">
        <f ca="1">SUMIFS('Overview of employees'!L:L,'Overview of employees'!$B:$B,'Overview reports'!$B$22,'Overview of employees'!$A:$A,'Overview reports'!$A24)</f>
        <v>0</v>
      </c>
      <c r="L24" s="399">
        <f ca="1">SUMIFS('Overview of employees'!M:M,'Overview of employees'!$B:$B,'Overview reports'!$B$22,'Overview of employees'!$A:$A,'Overview reports'!$A24)</f>
        <v>0</v>
      </c>
      <c r="M24" s="399">
        <f ca="1">SUMIFS('Overview of employees'!N:N,'Overview of employees'!$B:$B,'Overview reports'!$B$22,'Overview of employees'!$A:$A,'Overview reports'!$A24)</f>
        <v>0</v>
      </c>
      <c r="N24" s="399">
        <f ca="1">SUMIFS('Overview of employees'!O:O,'Overview of employees'!$B:$B,'Overview reports'!$B$22,'Overview of employees'!$A:$A,'Overview reports'!$A24)</f>
        <v>0</v>
      </c>
      <c r="O24" s="399">
        <f ca="1">SUMIFS('Overview of employees'!P:P,'Overview of employees'!$B:$B,'Overview reports'!$B$22,'Overview of employees'!$A:$A,'Overview reports'!$A24)</f>
        <v>0</v>
      </c>
      <c r="P24" s="399">
        <f ca="1">SUMIFS('Overview of employees'!Q:Q,'Overview of employees'!$B:$B,'Overview reports'!$B$22,'Overview of employees'!$A:$A,'Overview reports'!$A24)</f>
        <v>0</v>
      </c>
      <c r="Q24" s="399">
        <f ca="1">SUMIFS('Overview of employees'!R:R,'Overview of employees'!$B:$B,'Overview reports'!$B$22,'Overview of employees'!$A:$A,'Overview reports'!$A24)</f>
        <v>0</v>
      </c>
      <c r="R24" s="399">
        <f ca="1">SUMIFS('Overview of employees'!S:S,'Overview of employees'!$B:$B,'Overview reports'!$B$22,'Overview of employees'!$A:$A,'Overview reports'!$A24)</f>
        <v>0</v>
      </c>
      <c r="S24" s="396">
        <f t="shared" ca="1" si="0"/>
        <v>0</v>
      </c>
    </row>
    <row r="25" spans="1:19">
      <c r="A25" s="392" t="s">
        <v>55</v>
      </c>
      <c r="B25" s="599"/>
      <c r="C25" s="398">
        <f ca="1">SUMIFS('Overview of employees'!D:D,'Overview of employees'!B:B,'Overview reports'!$B$22,'Overview of employees'!A:A,'Overview reports'!$A25)</f>
        <v>0</v>
      </c>
      <c r="D25" s="399">
        <f ca="1">SUMIFS('Overview of employees'!E:E,'Overview of employees'!$B:$B,'Overview reports'!$B$22,'Overview of employees'!$A:$A,'Overview reports'!$A25)</f>
        <v>0</v>
      </c>
      <c r="E25" s="399">
        <f ca="1">SUMIFS('Overview of employees'!F:F,'Overview of employees'!$B:$B,'Overview reports'!$B$22,'Overview of employees'!$A:$A,'Overview reports'!$A25)</f>
        <v>0</v>
      </c>
      <c r="F25" s="399">
        <f ca="1">SUMIFS('Overview of employees'!G:G,'Overview of employees'!$B:$B,'Overview reports'!$B$22,'Overview of employees'!$A:$A,'Overview reports'!$A25)</f>
        <v>0</v>
      </c>
      <c r="G25" s="399">
        <f ca="1">SUMIFS('Overview of employees'!H:H,'Overview of employees'!$B:$B,'Overview reports'!$B$22,'Overview of employees'!$A:$A,'Overview reports'!$A25)</f>
        <v>0</v>
      </c>
      <c r="H25" s="399">
        <f ca="1">SUMIFS('Overview of employees'!I:I,'Overview of employees'!$B:$B,'Overview reports'!$B$22,'Overview of employees'!$A:$A,'Overview reports'!$A25)</f>
        <v>0</v>
      </c>
      <c r="I25" s="399">
        <f ca="1">SUMIFS('Overview of employees'!J:J,'Overview of employees'!$B:$B,'Overview reports'!$B$22,'Overview of employees'!$A:$A,'Overview reports'!$A25)</f>
        <v>0</v>
      </c>
      <c r="J25" s="399">
        <f ca="1">SUMIFS('Overview of employees'!K:K,'Overview of employees'!$B:$B,'Overview reports'!$B$22,'Overview of employees'!$A:$A,'Overview reports'!$A25)</f>
        <v>0</v>
      </c>
      <c r="K25" s="399">
        <f ca="1">SUMIFS('Overview of employees'!L:L,'Overview of employees'!$B:$B,'Overview reports'!$B$22,'Overview of employees'!$A:$A,'Overview reports'!$A25)</f>
        <v>0</v>
      </c>
      <c r="L25" s="399">
        <f ca="1">SUMIFS('Overview of employees'!M:M,'Overview of employees'!$B:$B,'Overview reports'!$B$22,'Overview of employees'!$A:$A,'Overview reports'!$A25)</f>
        <v>0</v>
      </c>
      <c r="M25" s="399">
        <f ca="1">SUMIFS('Overview of employees'!N:N,'Overview of employees'!$B:$B,'Overview reports'!$B$22,'Overview of employees'!$A:$A,'Overview reports'!$A25)</f>
        <v>0</v>
      </c>
      <c r="N25" s="399">
        <f ca="1">SUMIFS('Overview of employees'!O:O,'Overview of employees'!$B:$B,'Overview reports'!$B$22,'Overview of employees'!$A:$A,'Overview reports'!$A25)</f>
        <v>0</v>
      </c>
      <c r="O25" s="399">
        <f ca="1">SUMIFS('Overview of employees'!P:P,'Overview of employees'!$B:$B,'Overview reports'!$B$22,'Overview of employees'!$A:$A,'Overview reports'!$A25)</f>
        <v>0</v>
      </c>
      <c r="P25" s="399">
        <f ca="1">SUMIFS('Overview of employees'!Q:Q,'Overview of employees'!$B:$B,'Overview reports'!$B$22,'Overview of employees'!$A:$A,'Overview reports'!$A25)</f>
        <v>0</v>
      </c>
      <c r="Q25" s="399">
        <f ca="1">SUMIFS('Overview of employees'!R:R,'Overview of employees'!$B:$B,'Overview reports'!$B$22,'Overview of employees'!$A:$A,'Overview reports'!$A25)</f>
        <v>0</v>
      </c>
      <c r="R25" s="399">
        <f ca="1">SUMIFS('Overview of employees'!S:S,'Overview of employees'!$B:$B,'Overview reports'!$B$22,'Overview of employees'!$A:$A,'Overview reports'!$A25)</f>
        <v>0</v>
      </c>
      <c r="S25" s="396">
        <f t="shared" ca="1" si="0"/>
        <v>0</v>
      </c>
    </row>
    <row r="26" spans="1:19">
      <c r="A26" s="400" t="s">
        <v>504</v>
      </c>
      <c r="B26" s="599"/>
      <c r="C26" s="398">
        <f ca="1">SUMIFS('Overview of employees'!D:D,'Overview of employees'!B:B,'Overview reports'!$B$22,'Overview of employees'!A:A,'Overview reports'!$A26)</f>
        <v>0</v>
      </c>
      <c r="D26" s="399">
        <f ca="1">SUMIFS('Overview of employees'!E:E,'Overview of employees'!$B:$B,'Overview reports'!$B$22,'Overview of employees'!$A:$A,'Overview reports'!$A26)</f>
        <v>0</v>
      </c>
      <c r="E26" s="399">
        <f ca="1">SUMIFS('Overview of employees'!F:F,'Overview of employees'!$B:$B,'Overview reports'!$B$22,'Overview of employees'!$A:$A,'Overview reports'!$A26)</f>
        <v>0</v>
      </c>
      <c r="F26" s="399">
        <f ca="1">SUMIFS('Overview of employees'!G:G,'Overview of employees'!$B:$B,'Overview reports'!$B$22,'Overview of employees'!$A:$A,'Overview reports'!$A26)</f>
        <v>0</v>
      </c>
      <c r="G26" s="399">
        <f ca="1">SUMIFS('Overview of employees'!H:H,'Overview of employees'!$B:$B,'Overview reports'!$B$22,'Overview of employees'!$A:$A,'Overview reports'!$A26)</f>
        <v>0</v>
      </c>
      <c r="H26" s="399">
        <f ca="1">SUMIFS('Overview of employees'!I:I,'Overview of employees'!$B:$B,'Overview reports'!$B$22,'Overview of employees'!$A:$A,'Overview reports'!$A26)</f>
        <v>0</v>
      </c>
      <c r="I26" s="399">
        <f ca="1">SUMIFS('Overview of employees'!J:J,'Overview of employees'!$B:$B,'Overview reports'!$B$22,'Overview of employees'!$A:$A,'Overview reports'!$A26)</f>
        <v>0</v>
      </c>
      <c r="J26" s="399">
        <f ca="1">SUMIFS('Overview of employees'!K:K,'Overview of employees'!$B:$B,'Overview reports'!$B$22,'Overview of employees'!$A:$A,'Overview reports'!$A26)</f>
        <v>0</v>
      </c>
      <c r="K26" s="399">
        <f ca="1">SUMIFS('Overview of employees'!L:L,'Overview of employees'!$B:$B,'Overview reports'!$B$22,'Overview of employees'!$A:$A,'Overview reports'!$A26)</f>
        <v>0</v>
      </c>
      <c r="L26" s="399">
        <f ca="1">SUMIFS('Overview of employees'!M:M,'Overview of employees'!$B:$B,'Overview reports'!$B$22,'Overview of employees'!$A:$A,'Overview reports'!$A26)</f>
        <v>0</v>
      </c>
      <c r="M26" s="399">
        <f ca="1">SUMIFS('Overview of employees'!N:N,'Overview of employees'!$B:$B,'Overview reports'!$B$22,'Overview of employees'!$A:$A,'Overview reports'!$A26)</f>
        <v>0</v>
      </c>
      <c r="N26" s="399">
        <f ca="1">SUMIFS('Overview of employees'!O:O,'Overview of employees'!$B:$B,'Overview reports'!$B$22,'Overview of employees'!$A:$A,'Overview reports'!$A26)</f>
        <v>0</v>
      </c>
      <c r="O26" s="399">
        <f ca="1">SUMIFS('Overview of employees'!P:P,'Overview of employees'!$B:$B,'Overview reports'!$B$22,'Overview of employees'!$A:$A,'Overview reports'!$A26)</f>
        <v>0</v>
      </c>
      <c r="P26" s="399">
        <f ca="1">SUMIFS('Overview of employees'!Q:Q,'Overview of employees'!$B:$B,'Overview reports'!$B$22,'Overview of employees'!$A:$A,'Overview reports'!$A26)</f>
        <v>0</v>
      </c>
      <c r="Q26" s="399">
        <f ca="1">SUMIFS('Overview of employees'!R:R,'Overview of employees'!$B:$B,'Overview reports'!$B$22,'Overview of employees'!$A:$A,'Overview reports'!$A26)</f>
        <v>0</v>
      </c>
      <c r="R26" s="399">
        <f ca="1">SUMIFS('Overview of employees'!S:S,'Overview of employees'!$B:$B,'Overview reports'!$B$22,'Overview of employees'!$A:$A,'Overview reports'!$A26)</f>
        <v>0</v>
      </c>
      <c r="S26" s="396">
        <f t="shared" ca="1" si="0"/>
        <v>0</v>
      </c>
    </row>
    <row r="27" spans="1:19" s="378" customFormat="1" ht="16.399999999999999" thickBot="1">
      <c r="A27" s="401" t="s">
        <v>488</v>
      </c>
      <c r="B27" s="600"/>
      <c r="C27" s="402">
        <f ca="1">SUM(C22:C26)</f>
        <v>0</v>
      </c>
      <c r="D27" s="403">
        <f ca="1">SUM(D22:D26)</f>
        <v>0</v>
      </c>
      <c r="E27" s="403">
        <f t="shared" ref="E27:R27" ca="1" si="4">SUM(E22:E26)</f>
        <v>0</v>
      </c>
      <c r="F27" s="403">
        <f t="shared" ca="1" si="4"/>
        <v>0</v>
      </c>
      <c r="G27" s="403">
        <f t="shared" ca="1" si="4"/>
        <v>0</v>
      </c>
      <c r="H27" s="403">
        <f t="shared" ca="1" si="4"/>
        <v>0</v>
      </c>
      <c r="I27" s="403">
        <f t="shared" ca="1" si="4"/>
        <v>0</v>
      </c>
      <c r="J27" s="403">
        <f t="shared" ca="1" si="4"/>
        <v>0</v>
      </c>
      <c r="K27" s="403">
        <f t="shared" ca="1" si="4"/>
        <v>0</v>
      </c>
      <c r="L27" s="403">
        <f t="shared" ca="1" si="4"/>
        <v>0</v>
      </c>
      <c r="M27" s="403">
        <f t="shared" ca="1" si="4"/>
        <v>0</v>
      </c>
      <c r="N27" s="403">
        <f t="shared" ca="1" si="4"/>
        <v>0</v>
      </c>
      <c r="O27" s="403">
        <f t="shared" ca="1" si="4"/>
        <v>0</v>
      </c>
      <c r="P27" s="403">
        <f t="shared" ca="1" si="4"/>
        <v>0</v>
      </c>
      <c r="Q27" s="403">
        <f t="shared" ca="1" si="4"/>
        <v>0</v>
      </c>
      <c r="R27" s="403">
        <f t="shared" ca="1" si="4"/>
        <v>0</v>
      </c>
      <c r="S27" s="404">
        <f t="shared" ca="1" si="0"/>
        <v>0</v>
      </c>
    </row>
    <row r="28" spans="1:19" ht="16.399999999999999" thickTop="1">
      <c r="A28" s="392" t="s">
        <v>39</v>
      </c>
      <c r="B28" s="608" t="s">
        <v>277</v>
      </c>
      <c r="C28" s="405">
        <f ca="1">SUMIFS('Overview of employees'!D:D,'Overview of employees'!B:B,'Overview reports'!$B$28,'Overview of employees'!A:A,'Overview reports'!$A28)</f>
        <v>0</v>
      </c>
      <c r="D28" s="406">
        <f ca="1">SUMIFS('Overview of employees'!E:E,'Overview of employees'!$B:$B,'Overview reports'!$B$28,'Overview of employees'!$A:$A,'Overview reports'!$A28)</f>
        <v>0</v>
      </c>
      <c r="E28" s="406">
        <f ca="1">SUMIFS('Overview of employees'!F:F,'Overview of employees'!$B:$B,'Overview reports'!$B$28,'Overview of employees'!$A:$A,'Overview reports'!$A28)</f>
        <v>0</v>
      </c>
      <c r="F28" s="406">
        <f ca="1">SUMIFS('Overview of employees'!G:G,'Overview of employees'!$B:$B,'Overview reports'!$B$28,'Overview of employees'!$A:$A,'Overview reports'!$A28)</f>
        <v>0</v>
      </c>
      <c r="G28" s="406">
        <f ca="1">SUMIFS('Overview of employees'!H:H,'Overview of employees'!$B:$B,'Overview reports'!$B$28,'Overview of employees'!$A:$A,'Overview reports'!$A28)</f>
        <v>0</v>
      </c>
      <c r="H28" s="406">
        <f ca="1">SUMIFS('Overview of employees'!I:I,'Overview of employees'!$B:$B,'Overview reports'!$B$28,'Overview of employees'!$A:$A,'Overview reports'!$A28)</f>
        <v>0</v>
      </c>
      <c r="I28" s="406">
        <f ca="1">SUMIFS('Overview of employees'!J:J,'Overview of employees'!$B:$B,'Overview reports'!$B$28,'Overview of employees'!$A:$A,'Overview reports'!$A28)</f>
        <v>0</v>
      </c>
      <c r="J28" s="406">
        <f ca="1">SUMIFS('Overview of employees'!K:K,'Overview of employees'!$B:$B,'Overview reports'!$B$28,'Overview of employees'!$A:$A,'Overview reports'!$A28)</f>
        <v>0</v>
      </c>
      <c r="K28" s="406">
        <f ca="1">SUMIFS('Overview of employees'!L:L,'Overview of employees'!$B:$B,'Overview reports'!$B$28,'Overview of employees'!$A:$A,'Overview reports'!$A28)</f>
        <v>0</v>
      </c>
      <c r="L28" s="406">
        <f ca="1">SUMIFS('Overview of employees'!M:M,'Overview of employees'!$B:$B,'Overview reports'!$B$28,'Overview of employees'!$A:$A,'Overview reports'!$A28)</f>
        <v>0</v>
      </c>
      <c r="M28" s="406">
        <f ca="1">SUMIFS('Overview of employees'!N:N,'Overview of employees'!$B:$B,'Overview reports'!$B$28,'Overview of employees'!$A:$A,'Overview reports'!$A28)</f>
        <v>0</v>
      </c>
      <c r="N28" s="406">
        <f ca="1">SUMIFS('Overview of employees'!O:O,'Overview of employees'!$B:$B,'Overview reports'!$B$28,'Overview of employees'!$A:$A,'Overview reports'!$A28)</f>
        <v>0</v>
      </c>
      <c r="O28" s="406">
        <f ca="1">SUMIFS('Overview of employees'!P:P,'Overview of employees'!$B:$B,'Overview reports'!$B$28,'Overview of employees'!$A:$A,'Overview reports'!$A28)</f>
        <v>0</v>
      </c>
      <c r="P28" s="406">
        <f ca="1">SUMIFS('Overview of employees'!Q:Q,'Overview of employees'!$B:$B,'Overview reports'!$B$28,'Overview of employees'!$A:$A,'Overview reports'!$A28)</f>
        <v>0</v>
      </c>
      <c r="Q28" s="406">
        <f ca="1">SUMIFS('Overview of employees'!R:R,'Overview of employees'!$B:$B,'Overview reports'!$B$28,'Overview of employees'!$A:$A,'Overview reports'!$A28)</f>
        <v>0</v>
      </c>
      <c r="R28" s="406">
        <f ca="1">SUMIFS('Overview of employees'!S:S,'Overview of employees'!$B:$B,'Overview reports'!$B$28,'Overview of employees'!$A:$A,'Overview reports'!$A28)</f>
        <v>0</v>
      </c>
      <c r="S28" s="407">
        <f t="shared" ca="1" si="0"/>
        <v>0</v>
      </c>
    </row>
    <row r="29" spans="1:19">
      <c r="A29" s="397" t="s">
        <v>503</v>
      </c>
      <c r="B29" s="609"/>
      <c r="C29" s="398">
        <f ca="1">SUMIFS('Overview of employees'!D:D,'Overview of employees'!B:B,'Overview reports'!$B$28,'Overview of employees'!A:A,'Overview reports'!$A29)</f>
        <v>0</v>
      </c>
      <c r="D29" s="399">
        <f ca="1">SUMIFS('Overview of employees'!E:E,'Overview of employees'!$B:$B,'Overview reports'!$B$28,'Overview of employees'!$A:$A,'Overview reports'!$A29)</f>
        <v>0</v>
      </c>
      <c r="E29" s="399">
        <f ca="1">SUMIFS('Overview of employees'!F:F,'Overview of employees'!$B:$B,'Overview reports'!$B$28,'Overview of employees'!$A:$A,'Overview reports'!$A29)</f>
        <v>0</v>
      </c>
      <c r="F29" s="399">
        <f ca="1">SUMIFS('Overview of employees'!G:G,'Overview of employees'!$B:$B,'Overview reports'!$B$28,'Overview of employees'!$A:$A,'Overview reports'!$A29)</f>
        <v>0</v>
      </c>
      <c r="G29" s="399">
        <f ca="1">SUMIFS('Overview of employees'!H:H,'Overview of employees'!$B:$B,'Overview reports'!$B$28,'Overview of employees'!$A:$A,'Overview reports'!$A29)</f>
        <v>0</v>
      </c>
      <c r="H29" s="399">
        <f ca="1">SUMIFS('Overview of employees'!I:I,'Overview of employees'!$B:$B,'Overview reports'!$B$28,'Overview of employees'!$A:$A,'Overview reports'!$A29)</f>
        <v>0</v>
      </c>
      <c r="I29" s="399">
        <f ca="1">SUMIFS('Overview of employees'!J:J,'Overview of employees'!$B:$B,'Overview reports'!$B$28,'Overview of employees'!$A:$A,'Overview reports'!$A29)</f>
        <v>0</v>
      </c>
      <c r="J29" s="399">
        <f ca="1">SUMIFS('Overview of employees'!K:K,'Overview of employees'!$B:$B,'Overview reports'!$B$28,'Overview of employees'!$A:$A,'Overview reports'!$A29)</f>
        <v>0</v>
      </c>
      <c r="K29" s="399">
        <f ca="1">SUMIFS('Overview of employees'!L:L,'Overview of employees'!$B:$B,'Overview reports'!$B$28,'Overview of employees'!$A:$A,'Overview reports'!$A29)</f>
        <v>0</v>
      </c>
      <c r="L29" s="399">
        <f ca="1">SUMIFS('Overview of employees'!M:M,'Overview of employees'!$B:$B,'Overview reports'!$B$28,'Overview of employees'!$A:$A,'Overview reports'!$A29)</f>
        <v>0</v>
      </c>
      <c r="M29" s="399">
        <f ca="1">SUMIFS('Overview of employees'!N:N,'Overview of employees'!$B:$B,'Overview reports'!$B$28,'Overview of employees'!$A:$A,'Overview reports'!$A29)</f>
        <v>0</v>
      </c>
      <c r="N29" s="399">
        <f ca="1">SUMIFS('Overview of employees'!O:O,'Overview of employees'!$B:$B,'Overview reports'!$B$28,'Overview of employees'!$A:$A,'Overview reports'!$A29)</f>
        <v>0</v>
      </c>
      <c r="O29" s="399">
        <f ca="1">SUMIFS('Overview of employees'!P:P,'Overview of employees'!$B:$B,'Overview reports'!$B$28,'Overview of employees'!$A:$A,'Overview reports'!$A29)</f>
        <v>0</v>
      </c>
      <c r="P29" s="399">
        <f ca="1">SUMIFS('Overview of employees'!Q:Q,'Overview of employees'!$B:$B,'Overview reports'!$B$28,'Overview of employees'!$A:$A,'Overview reports'!$A29)</f>
        <v>0</v>
      </c>
      <c r="Q29" s="399">
        <f ca="1">SUMIFS('Overview of employees'!R:R,'Overview of employees'!$B:$B,'Overview reports'!$B$28,'Overview of employees'!$A:$A,'Overview reports'!$A29)</f>
        <v>0</v>
      </c>
      <c r="R29" s="399">
        <f ca="1">SUMIFS('Overview of employees'!S:S,'Overview of employees'!$B:$B,'Overview reports'!$B$28,'Overview of employees'!$A:$A,'Overview reports'!$A29)</f>
        <v>0</v>
      </c>
      <c r="S29" s="396">
        <f t="shared" ca="1" si="0"/>
        <v>0</v>
      </c>
    </row>
    <row r="30" spans="1:19">
      <c r="A30" s="392" t="s">
        <v>56</v>
      </c>
      <c r="B30" s="609"/>
      <c r="C30" s="398">
        <f ca="1">SUMIFS('Overview of employees'!D:D,'Overview of employees'!B:B,'Overview reports'!$B$28,'Overview of employees'!A:A,'Overview reports'!$A30)</f>
        <v>0</v>
      </c>
      <c r="D30" s="399">
        <f ca="1">SUMIFS('Overview of employees'!E:E,'Overview of employees'!$B:$B,'Overview reports'!$B$28,'Overview of employees'!$A:$A,'Overview reports'!$A30)</f>
        <v>0</v>
      </c>
      <c r="E30" s="399">
        <f ca="1">SUMIFS('Overview of employees'!F:F,'Overview of employees'!$B:$B,'Overview reports'!$B$28,'Overview of employees'!$A:$A,'Overview reports'!$A30)</f>
        <v>0</v>
      </c>
      <c r="F30" s="399">
        <f ca="1">SUMIFS('Overview of employees'!G:G,'Overview of employees'!$B:$B,'Overview reports'!$B$28,'Overview of employees'!$A:$A,'Overview reports'!$A30)</f>
        <v>0</v>
      </c>
      <c r="G30" s="399">
        <f ca="1">SUMIFS('Overview of employees'!H:H,'Overview of employees'!$B:$B,'Overview reports'!$B$28,'Overview of employees'!$A:$A,'Overview reports'!$A30)</f>
        <v>0</v>
      </c>
      <c r="H30" s="399">
        <f ca="1">SUMIFS('Overview of employees'!I:I,'Overview of employees'!$B:$B,'Overview reports'!$B$28,'Overview of employees'!$A:$A,'Overview reports'!$A30)</f>
        <v>0</v>
      </c>
      <c r="I30" s="399">
        <f ca="1">SUMIFS('Overview of employees'!J:J,'Overview of employees'!$B:$B,'Overview reports'!$B$28,'Overview of employees'!$A:$A,'Overview reports'!$A30)</f>
        <v>0</v>
      </c>
      <c r="J30" s="399">
        <f ca="1">SUMIFS('Overview of employees'!K:K,'Overview of employees'!$B:$B,'Overview reports'!$B$28,'Overview of employees'!$A:$A,'Overview reports'!$A30)</f>
        <v>0</v>
      </c>
      <c r="K30" s="399">
        <f ca="1">SUMIFS('Overview of employees'!L:L,'Overview of employees'!$B:$B,'Overview reports'!$B$28,'Overview of employees'!$A:$A,'Overview reports'!$A30)</f>
        <v>0</v>
      </c>
      <c r="L30" s="399">
        <f ca="1">SUMIFS('Overview of employees'!M:M,'Overview of employees'!$B:$B,'Overview reports'!$B$28,'Overview of employees'!$A:$A,'Overview reports'!$A30)</f>
        <v>0</v>
      </c>
      <c r="M30" s="399">
        <f ca="1">SUMIFS('Overview of employees'!N:N,'Overview of employees'!$B:$B,'Overview reports'!$B$28,'Overview of employees'!$A:$A,'Overview reports'!$A30)</f>
        <v>0</v>
      </c>
      <c r="N30" s="399">
        <f ca="1">SUMIFS('Overview of employees'!O:O,'Overview of employees'!$B:$B,'Overview reports'!$B$28,'Overview of employees'!$A:$A,'Overview reports'!$A30)</f>
        <v>0</v>
      </c>
      <c r="O30" s="399">
        <f ca="1">SUMIFS('Overview of employees'!P:P,'Overview of employees'!$B:$B,'Overview reports'!$B$28,'Overview of employees'!$A:$A,'Overview reports'!$A30)</f>
        <v>0</v>
      </c>
      <c r="P30" s="399">
        <f ca="1">SUMIFS('Overview of employees'!Q:Q,'Overview of employees'!$B:$B,'Overview reports'!$B$28,'Overview of employees'!$A:$A,'Overview reports'!$A30)</f>
        <v>0</v>
      </c>
      <c r="Q30" s="399">
        <f ca="1">SUMIFS('Overview of employees'!R:R,'Overview of employees'!$B:$B,'Overview reports'!$B$28,'Overview of employees'!$A:$A,'Overview reports'!$A30)</f>
        <v>0</v>
      </c>
      <c r="R30" s="399">
        <f ca="1">SUMIFS('Overview of employees'!S:S,'Overview of employees'!$B:$B,'Overview reports'!$B$28,'Overview of employees'!$A:$A,'Overview reports'!$A30)</f>
        <v>0</v>
      </c>
      <c r="S30" s="396">
        <f t="shared" ca="1" si="0"/>
        <v>0</v>
      </c>
    </row>
    <row r="31" spans="1:19">
      <c r="A31" s="392" t="s">
        <v>55</v>
      </c>
      <c r="B31" s="609"/>
      <c r="C31" s="398">
        <f ca="1">SUMIFS('Overview of employees'!D:D,'Overview of employees'!B:B,'Overview reports'!$B$28,'Overview of employees'!A:A,'Overview reports'!$A31)</f>
        <v>0</v>
      </c>
      <c r="D31" s="399">
        <f ca="1">SUMIFS('Overview of employees'!E:E,'Overview of employees'!$B:$B,'Overview reports'!$B$28,'Overview of employees'!$A:$A,'Overview reports'!$A31)</f>
        <v>0</v>
      </c>
      <c r="E31" s="399">
        <f ca="1">SUMIFS('Overview of employees'!F:F,'Overview of employees'!$B:$B,'Overview reports'!$B$28,'Overview of employees'!$A:$A,'Overview reports'!$A31)</f>
        <v>0</v>
      </c>
      <c r="F31" s="399">
        <f ca="1">SUMIFS('Overview of employees'!G:G,'Overview of employees'!$B:$B,'Overview reports'!$B$28,'Overview of employees'!$A:$A,'Overview reports'!$A31)</f>
        <v>0</v>
      </c>
      <c r="G31" s="399">
        <f ca="1">SUMIFS('Overview of employees'!H:H,'Overview of employees'!$B:$B,'Overview reports'!$B$28,'Overview of employees'!$A:$A,'Overview reports'!$A31)</f>
        <v>0</v>
      </c>
      <c r="H31" s="399">
        <f ca="1">SUMIFS('Overview of employees'!I:I,'Overview of employees'!$B:$B,'Overview reports'!$B$28,'Overview of employees'!$A:$A,'Overview reports'!$A31)</f>
        <v>0</v>
      </c>
      <c r="I31" s="399">
        <f ca="1">SUMIFS('Overview of employees'!J:J,'Overview of employees'!$B:$B,'Overview reports'!$B$28,'Overview of employees'!$A:$A,'Overview reports'!$A31)</f>
        <v>0</v>
      </c>
      <c r="J31" s="399">
        <f ca="1">SUMIFS('Overview of employees'!K:K,'Overview of employees'!$B:$B,'Overview reports'!$B$28,'Overview of employees'!$A:$A,'Overview reports'!$A31)</f>
        <v>0</v>
      </c>
      <c r="K31" s="399">
        <f ca="1">SUMIFS('Overview of employees'!L:L,'Overview of employees'!$B:$B,'Overview reports'!$B$28,'Overview of employees'!$A:$A,'Overview reports'!$A31)</f>
        <v>0</v>
      </c>
      <c r="L31" s="399">
        <f ca="1">SUMIFS('Overview of employees'!M:M,'Overview of employees'!$B:$B,'Overview reports'!$B$28,'Overview of employees'!$A:$A,'Overview reports'!$A31)</f>
        <v>0</v>
      </c>
      <c r="M31" s="399">
        <f ca="1">SUMIFS('Overview of employees'!N:N,'Overview of employees'!$B:$B,'Overview reports'!$B$28,'Overview of employees'!$A:$A,'Overview reports'!$A31)</f>
        <v>0</v>
      </c>
      <c r="N31" s="399">
        <f ca="1">SUMIFS('Overview of employees'!O:O,'Overview of employees'!$B:$B,'Overview reports'!$B$28,'Overview of employees'!$A:$A,'Overview reports'!$A31)</f>
        <v>0</v>
      </c>
      <c r="O31" s="399">
        <f ca="1">SUMIFS('Overview of employees'!P:P,'Overview of employees'!$B:$B,'Overview reports'!$B$28,'Overview of employees'!$A:$A,'Overview reports'!$A31)</f>
        <v>0</v>
      </c>
      <c r="P31" s="399">
        <f ca="1">SUMIFS('Overview of employees'!Q:Q,'Overview of employees'!$B:$B,'Overview reports'!$B$28,'Overview of employees'!$A:$A,'Overview reports'!$A31)</f>
        <v>0</v>
      </c>
      <c r="Q31" s="399">
        <f ca="1">SUMIFS('Overview of employees'!R:R,'Overview of employees'!$B:$B,'Overview reports'!$B$28,'Overview of employees'!$A:$A,'Overview reports'!$A31)</f>
        <v>0</v>
      </c>
      <c r="R31" s="399">
        <f ca="1">SUMIFS('Overview of employees'!S:S,'Overview of employees'!$B:$B,'Overview reports'!$B$28,'Overview of employees'!$A:$A,'Overview reports'!$A31)</f>
        <v>0</v>
      </c>
      <c r="S31" s="396">
        <f t="shared" ca="1" si="0"/>
        <v>0</v>
      </c>
    </row>
    <row r="32" spans="1:19">
      <c r="A32" s="400" t="s">
        <v>504</v>
      </c>
      <c r="B32" s="609"/>
      <c r="C32" s="398">
        <f ca="1">SUMIFS('Overview of employees'!D:D,'Overview of employees'!B:B,'Overview reports'!$B$28,'Overview of employees'!A:A,'Overview reports'!$A32)</f>
        <v>0</v>
      </c>
      <c r="D32" s="399">
        <f ca="1">SUMIFS('Overview of employees'!E:E,'Overview of employees'!$B:$B,'Overview reports'!$B$28,'Overview of employees'!$A:$A,'Overview reports'!$A32)</f>
        <v>0</v>
      </c>
      <c r="E32" s="399">
        <f ca="1">SUMIFS('Overview of employees'!F:F,'Overview of employees'!$B:$B,'Overview reports'!$B$28,'Overview of employees'!$A:$A,'Overview reports'!$A32)</f>
        <v>0</v>
      </c>
      <c r="F32" s="399">
        <f ca="1">SUMIFS('Overview of employees'!G:G,'Overview of employees'!$B:$B,'Overview reports'!$B$28,'Overview of employees'!$A:$A,'Overview reports'!$A32)</f>
        <v>0</v>
      </c>
      <c r="G32" s="399">
        <f ca="1">SUMIFS('Overview of employees'!H:H,'Overview of employees'!$B:$B,'Overview reports'!$B$28,'Overview of employees'!$A:$A,'Overview reports'!$A32)</f>
        <v>0</v>
      </c>
      <c r="H32" s="399">
        <f ca="1">SUMIFS('Overview of employees'!I:I,'Overview of employees'!$B:$B,'Overview reports'!$B$28,'Overview of employees'!$A:$A,'Overview reports'!$A32)</f>
        <v>0</v>
      </c>
      <c r="I32" s="399">
        <f ca="1">SUMIFS('Overview of employees'!J:J,'Overview of employees'!$B:$B,'Overview reports'!$B$28,'Overview of employees'!$A:$A,'Overview reports'!$A32)</f>
        <v>0</v>
      </c>
      <c r="J32" s="399">
        <f ca="1">SUMIFS('Overview of employees'!K:K,'Overview of employees'!$B:$B,'Overview reports'!$B$28,'Overview of employees'!$A:$A,'Overview reports'!$A32)</f>
        <v>0</v>
      </c>
      <c r="K32" s="399">
        <f ca="1">SUMIFS('Overview of employees'!L:L,'Overview of employees'!$B:$B,'Overview reports'!$B$28,'Overview of employees'!$A:$A,'Overview reports'!$A32)</f>
        <v>0</v>
      </c>
      <c r="L32" s="399">
        <f ca="1">SUMIFS('Overview of employees'!M:M,'Overview of employees'!$B:$B,'Overview reports'!$B$28,'Overview of employees'!$A:$A,'Overview reports'!$A32)</f>
        <v>0</v>
      </c>
      <c r="M32" s="399">
        <f ca="1">SUMIFS('Overview of employees'!N:N,'Overview of employees'!$B:$B,'Overview reports'!$B$28,'Overview of employees'!$A:$A,'Overview reports'!$A32)</f>
        <v>0</v>
      </c>
      <c r="N32" s="399">
        <f ca="1">SUMIFS('Overview of employees'!O:O,'Overview of employees'!$B:$B,'Overview reports'!$B$28,'Overview of employees'!$A:$A,'Overview reports'!$A32)</f>
        <v>0</v>
      </c>
      <c r="O32" s="399">
        <f ca="1">SUMIFS('Overview of employees'!P:P,'Overview of employees'!$B:$B,'Overview reports'!$B$28,'Overview of employees'!$A:$A,'Overview reports'!$A32)</f>
        <v>0</v>
      </c>
      <c r="P32" s="399">
        <f ca="1">SUMIFS('Overview of employees'!Q:Q,'Overview of employees'!$B:$B,'Overview reports'!$B$28,'Overview of employees'!$A:$A,'Overview reports'!$A32)</f>
        <v>0</v>
      </c>
      <c r="Q32" s="399">
        <f ca="1">SUMIFS('Overview of employees'!R:R,'Overview of employees'!$B:$B,'Overview reports'!$B$28,'Overview of employees'!$A:$A,'Overview reports'!$A32)</f>
        <v>0</v>
      </c>
      <c r="R32" s="399">
        <f ca="1">SUMIFS('Overview of employees'!S:S,'Overview of employees'!$B:$B,'Overview reports'!$B$28,'Overview of employees'!$A:$A,'Overview reports'!$A32)</f>
        <v>0</v>
      </c>
      <c r="S32" s="396">
        <f t="shared" ca="1" si="0"/>
        <v>0</v>
      </c>
    </row>
    <row r="33" spans="1:19" s="378" customFormat="1" ht="16.399999999999999" thickBot="1">
      <c r="A33" s="401" t="s">
        <v>488</v>
      </c>
      <c r="B33" s="610"/>
      <c r="C33" s="402">
        <f ca="1">SUM(C28:C32)</f>
        <v>0</v>
      </c>
      <c r="D33" s="403">
        <f ca="1">SUM(D28:D32)</f>
        <v>0</v>
      </c>
      <c r="E33" s="403">
        <f t="shared" ref="E33:R33" ca="1" si="5">SUM(E28:E32)</f>
        <v>0</v>
      </c>
      <c r="F33" s="403">
        <f t="shared" ca="1" si="5"/>
        <v>0</v>
      </c>
      <c r="G33" s="403">
        <f t="shared" ca="1" si="5"/>
        <v>0</v>
      </c>
      <c r="H33" s="403">
        <f t="shared" ca="1" si="5"/>
        <v>0</v>
      </c>
      <c r="I33" s="403">
        <f t="shared" ca="1" si="5"/>
        <v>0</v>
      </c>
      <c r="J33" s="403">
        <f t="shared" ca="1" si="5"/>
        <v>0</v>
      </c>
      <c r="K33" s="403">
        <f t="shared" ca="1" si="5"/>
        <v>0</v>
      </c>
      <c r="L33" s="403">
        <f t="shared" ca="1" si="5"/>
        <v>0</v>
      </c>
      <c r="M33" s="403">
        <f t="shared" ca="1" si="5"/>
        <v>0</v>
      </c>
      <c r="N33" s="403">
        <f t="shared" ca="1" si="5"/>
        <v>0</v>
      </c>
      <c r="O33" s="403">
        <f t="shared" ca="1" si="5"/>
        <v>0</v>
      </c>
      <c r="P33" s="403">
        <f t="shared" ca="1" si="5"/>
        <v>0</v>
      </c>
      <c r="Q33" s="403">
        <f t="shared" ca="1" si="5"/>
        <v>0</v>
      </c>
      <c r="R33" s="403">
        <f t="shared" ca="1" si="5"/>
        <v>0</v>
      </c>
      <c r="S33" s="404">
        <f t="shared" ca="1" si="0"/>
        <v>0</v>
      </c>
    </row>
    <row r="34" spans="1:19" ht="16.399999999999999" thickTop="1">
      <c r="A34" s="392" t="s">
        <v>39</v>
      </c>
      <c r="B34" s="608" t="s">
        <v>416</v>
      </c>
      <c r="C34" s="405">
        <f ca="1">SUMIFS('Overview of employees'!D:D,'Overview of employees'!B:B,'Overview reports'!$B$34,'Overview of employees'!A:A,'Overview reports'!$A34)</f>
        <v>0</v>
      </c>
      <c r="D34" s="406">
        <f ca="1">SUMIFS('Overview of employees'!E:E,'Overview of employees'!$B:$B,'Overview reports'!$B$34,'Overview of employees'!$A:$A,'Overview reports'!$A34)</f>
        <v>0</v>
      </c>
      <c r="E34" s="406">
        <f ca="1">SUMIFS('Overview of employees'!F:F,'Overview of employees'!$B:$B,'Overview reports'!$B$34,'Overview of employees'!$A:$A,'Overview reports'!$A34)</f>
        <v>0</v>
      </c>
      <c r="F34" s="406">
        <f ca="1">SUMIFS('Overview of employees'!G:G,'Overview of employees'!$B:$B,'Overview reports'!$B$34,'Overview of employees'!$A:$A,'Overview reports'!$A34)</f>
        <v>0</v>
      </c>
      <c r="G34" s="406">
        <f ca="1">SUMIFS('Overview of employees'!H:H,'Overview of employees'!$B:$B,'Overview reports'!$B$34,'Overview of employees'!$A:$A,'Overview reports'!$A34)</f>
        <v>0</v>
      </c>
      <c r="H34" s="406">
        <f ca="1">SUMIFS('Overview of employees'!I:I,'Overview of employees'!$B:$B,'Overview reports'!$B$34,'Overview of employees'!$A:$A,'Overview reports'!$A34)</f>
        <v>0</v>
      </c>
      <c r="I34" s="406">
        <f ca="1">SUMIFS('Overview of employees'!J:J,'Overview of employees'!$B:$B,'Overview reports'!$B$34,'Overview of employees'!$A:$A,'Overview reports'!$A34)</f>
        <v>0</v>
      </c>
      <c r="J34" s="406">
        <f ca="1">SUMIFS('Overview of employees'!K:K,'Overview of employees'!$B:$B,'Overview reports'!$B$34,'Overview of employees'!$A:$A,'Overview reports'!$A34)</f>
        <v>0</v>
      </c>
      <c r="K34" s="406">
        <f ca="1">SUMIFS('Overview of employees'!L:L,'Overview of employees'!$B:$B,'Overview reports'!$B$34,'Overview of employees'!$A:$A,'Overview reports'!$A34)</f>
        <v>0</v>
      </c>
      <c r="L34" s="406">
        <f ca="1">SUMIFS('Overview of employees'!M:M,'Overview of employees'!$B:$B,'Overview reports'!$B$34,'Overview of employees'!$A:$A,'Overview reports'!$A34)</f>
        <v>0</v>
      </c>
      <c r="M34" s="406">
        <f ca="1">SUMIFS('Overview of employees'!N:N,'Overview of employees'!$B:$B,'Overview reports'!$B$34,'Overview of employees'!$A:$A,'Overview reports'!$A34)</f>
        <v>0</v>
      </c>
      <c r="N34" s="406">
        <f ca="1">SUMIFS('Overview of employees'!O:O,'Overview of employees'!$B:$B,'Overview reports'!$B$34,'Overview of employees'!$A:$A,'Overview reports'!$A34)</f>
        <v>0</v>
      </c>
      <c r="O34" s="406">
        <f ca="1">SUMIFS('Overview of employees'!P:P,'Overview of employees'!$B:$B,'Overview reports'!$B$34,'Overview of employees'!$A:$A,'Overview reports'!$A34)</f>
        <v>0</v>
      </c>
      <c r="P34" s="406">
        <f ca="1">SUMIFS('Overview of employees'!Q:Q,'Overview of employees'!$B:$B,'Overview reports'!$B$34,'Overview of employees'!$A:$A,'Overview reports'!$A34)</f>
        <v>0</v>
      </c>
      <c r="Q34" s="406">
        <f ca="1">SUMIFS('Overview of employees'!R:R,'Overview of employees'!$B:$B,'Overview reports'!$B$34,'Overview of employees'!$A:$A,'Overview reports'!$A34)</f>
        <v>0</v>
      </c>
      <c r="R34" s="406">
        <f ca="1">SUMIFS('Overview of employees'!S:S,'Overview of employees'!$B:$B,'Overview reports'!$B$34,'Overview of employees'!$A:$A,'Overview reports'!$A34)</f>
        <v>0</v>
      </c>
      <c r="S34" s="407">
        <f t="shared" ca="1" si="0"/>
        <v>0</v>
      </c>
    </row>
    <row r="35" spans="1:19">
      <c r="A35" s="397" t="s">
        <v>503</v>
      </c>
      <c r="B35" s="609"/>
      <c r="C35" s="398">
        <f ca="1">SUMIFS('Overview of employees'!D:D,'Overview of employees'!B:B,'Overview reports'!$B$34,'Overview of employees'!A:A,'Overview reports'!$A35)</f>
        <v>0</v>
      </c>
      <c r="D35" s="399">
        <f ca="1">SUMIFS('Overview of employees'!E:E,'Overview of employees'!$B:$B,'Overview reports'!$B$34,'Overview of employees'!$A:$A,'Overview reports'!$A35)</f>
        <v>0</v>
      </c>
      <c r="E35" s="399">
        <f ca="1">SUMIFS('Overview of employees'!F:F,'Overview of employees'!$B:$B,'Overview reports'!$B$34,'Overview of employees'!$A:$A,'Overview reports'!$A35)</f>
        <v>0</v>
      </c>
      <c r="F35" s="399">
        <f ca="1">SUMIFS('Overview of employees'!G:G,'Overview of employees'!$B:$B,'Overview reports'!$B$34,'Overview of employees'!$A:$A,'Overview reports'!$A35)</f>
        <v>0</v>
      </c>
      <c r="G35" s="399">
        <f ca="1">SUMIFS('Overview of employees'!H:H,'Overview of employees'!$B:$B,'Overview reports'!$B$34,'Overview of employees'!$A:$A,'Overview reports'!$A35)</f>
        <v>0</v>
      </c>
      <c r="H35" s="399">
        <f ca="1">SUMIFS('Overview of employees'!I:I,'Overview of employees'!$B:$B,'Overview reports'!$B$34,'Overview of employees'!$A:$A,'Overview reports'!$A35)</f>
        <v>0</v>
      </c>
      <c r="I35" s="399">
        <f ca="1">SUMIFS('Overview of employees'!J:J,'Overview of employees'!$B:$B,'Overview reports'!$B$34,'Overview of employees'!$A:$A,'Overview reports'!$A35)</f>
        <v>0</v>
      </c>
      <c r="J35" s="399">
        <f ca="1">SUMIFS('Overview of employees'!K:K,'Overview of employees'!$B:$B,'Overview reports'!$B$34,'Overview of employees'!$A:$A,'Overview reports'!$A35)</f>
        <v>0</v>
      </c>
      <c r="K35" s="399">
        <f ca="1">SUMIFS('Overview of employees'!L:L,'Overview of employees'!$B:$B,'Overview reports'!$B$34,'Overview of employees'!$A:$A,'Overview reports'!$A35)</f>
        <v>0</v>
      </c>
      <c r="L35" s="399">
        <f ca="1">SUMIFS('Overview of employees'!M:M,'Overview of employees'!$B:$B,'Overview reports'!$B$34,'Overview of employees'!$A:$A,'Overview reports'!$A35)</f>
        <v>0</v>
      </c>
      <c r="M35" s="399">
        <f ca="1">SUMIFS('Overview of employees'!N:N,'Overview of employees'!$B:$B,'Overview reports'!$B$34,'Overview of employees'!$A:$A,'Overview reports'!$A35)</f>
        <v>0</v>
      </c>
      <c r="N35" s="399">
        <f ca="1">SUMIFS('Overview of employees'!O:O,'Overview of employees'!$B:$B,'Overview reports'!$B$34,'Overview of employees'!$A:$A,'Overview reports'!$A35)</f>
        <v>0</v>
      </c>
      <c r="O35" s="399">
        <f ca="1">SUMIFS('Overview of employees'!P:P,'Overview of employees'!$B:$B,'Overview reports'!$B$34,'Overview of employees'!$A:$A,'Overview reports'!$A35)</f>
        <v>0</v>
      </c>
      <c r="P35" s="399">
        <f ca="1">SUMIFS('Overview of employees'!Q:Q,'Overview of employees'!$B:$B,'Overview reports'!$B$34,'Overview of employees'!$A:$A,'Overview reports'!$A35)</f>
        <v>0</v>
      </c>
      <c r="Q35" s="399">
        <f ca="1">SUMIFS('Overview of employees'!R:R,'Overview of employees'!$B:$B,'Overview reports'!$B$34,'Overview of employees'!$A:$A,'Overview reports'!$A35)</f>
        <v>0</v>
      </c>
      <c r="R35" s="399">
        <f ca="1">SUMIFS('Overview of employees'!S:S,'Overview of employees'!$B:$B,'Overview reports'!$B$34,'Overview of employees'!$A:$A,'Overview reports'!$A35)</f>
        <v>0</v>
      </c>
      <c r="S35" s="396">
        <f t="shared" ca="1" si="0"/>
        <v>0</v>
      </c>
    </row>
    <row r="36" spans="1:19">
      <c r="A36" s="392" t="s">
        <v>56</v>
      </c>
      <c r="B36" s="609"/>
      <c r="C36" s="398">
        <f ca="1">SUMIFS('Overview of employees'!D:D,'Overview of employees'!B:B,'Overview reports'!$B$34,'Overview of employees'!A:A,'Overview reports'!$A36)</f>
        <v>0</v>
      </c>
      <c r="D36" s="399">
        <f ca="1">SUMIFS('Overview of employees'!E:E,'Overview of employees'!$B:$B,'Overview reports'!$B$34,'Overview of employees'!$A:$A,'Overview reports'!$A36)</f>
        <v>0</v>
      </c>
      <c r="E36" s="399">
        <f ca="1">SUMIFS('Overview of employees'!F:F,'Overview of employees'!$B:$B,'Overview reports'!$B$34,'Overview of employees'!$A:$A,'Overview reports'!$A36)</f>
        <v>0</v>
      </c>
      <c r="F36" s="399">
        <f ca="1">SUMIFS('Overview of employees'!G:G,'Overview of employees'!$B:$B,'Overview reports'!$B$34,'Overview of employees'!$A:$A,'Overview reports'!$A36)</f>
        <v>0</v>
      </c>
      <c r="G36" s="399">
        <f ca="1">SUMIFS('Overview of employees'!H:H,'Overview of employees'!$B:$B,'Overview reports'!$B$34,'Overview of employees'!$A:$A,'Overview reports'!$A36)</f>
        <v>0</v>
      </c>
      <c r="H36" s="399">
        <f ca="1">SUMIFS('Overview of employees'!I:I,'Overview of employees'!$B:$B,'Overview reports'!$B$34,'Overview of employees'!$A:$A,'Overview reports'!$A36)</f>
        <v>0</v>
      </c>
      <c r="I36" s="399">
        <f ca="1">SUMIFS('Overview of employees'!J:J,'Overview of employees'!$B:$B,'Overview reports'!$B$34,'Overview of employees'!$A:$A,'Overview reports'!$A36)</f>
        <v>0</v>
      </c>
      <c r="J36" s="408">
        <f ca="1">SUMIFS('Overview of employees'!K:K,'Overview of employees'!$B:$B,'Overview reports'!$B$34,'Overview of employees'!$A:$A,'Overview reports'!$A36)</f>
        <v>0</v>
      </c>
      <c r="K36" s="399">
        <f ca="1">SUMIFS('Overview of employees'!L:L,'Overview of employees'!$B:$B,'Overview reports'!$B$34,'Overview of employees'!$A:$A,'Overview reports'!$A36)</f>
        <v>0</v>
      </c>
      <c r="L36" s="399">
        <f ca="1">SUMIFS('Overview of employees'!M:M,'Overview of employees'!$B:$B,'Overview reports'!$B$34,'Overview of employees'!$A:$A,'Overview reports'!$A36)</f>
        <v>0</v>
      </c>
      <c r="M36" s="399">
        <f ca="1">SUMIFS('Overview of employees'!N:N,'Overview of employees'!$B:$B,'Overview reports'!$B$34,'Overview of employees'!$A:$A,'Overview reports'!$A36)</f>
        <v>0</v>
      </c>
      <c r="N36" s="399">
        <f ca="1">SUMIFS('Overview of employees'!O:O,'Overview of employees'!$B:$B,'Overview reports'!$B$34,'Overview of employees'!$A:$A,'Overview reports'!$A36)</f>
        <v>0</v>
      </c>
      <c r="O36" s="399">
        <f ca="1">SUMIFS('Overview of employees'!P:P,'Overview of employees'!$B:$B,'Overview reports'!$B$34,'Overview of employees'!$A:$A,'Overview reports'!$A36)</f>
        <v>0</v>
      </c>
      <c r="P36" s="399">
        <f ca="1">SUMIFS('Overview of employees'!Q:Q,'Overview of employees'!$B:$B,'Overview reports'!$B$34,'Overview of employees'!$A:$A,'Overview reports'!$A36)</f>
        <v>0</v>
      </c>
      <c r="Q36" s="399">
        <f ca="1">SUMIFS('Overview of employees'!R:R,'Overview of employees'!$B:$B,'Overview reports'!$B$34,'Overview of employees'!$A:$A,'Overview reports'!$A36)</f>
        <v>0</v>
      </c>
      <c r="R36" s="399">
        <f ca="1">SUMIFS('Overview of employees'!S:S,'Overview of employees'!$B:$B,'Overview reports'!$B$34,'Overview of employees'!$A:$A,'Overview reports'!$A36)</f>
        <v>0</v>
      </c>
      <c r="S36" s="396">
        <f t="shared" ca="1" si="0"/>
        <v>0</v>
      </c>
    </row>
    <row r="37" spans="1:19">
      <c r="A37" s="392" t="s">
        <v>55</v>
      </c>
      <c r="B37" s="609"/>
      <c r="C37" s="398">
        <f ca="1">SUMIFS('Overview of employees'!D:D,'Overview of employees'!B:B,'Overview reports'!$B$34,'Overview of employees'!A:A,'Overview reports'!$A37)</f>
        <v>0</v>
      </c>
      <c r="D37" s="399">
        <f ca="1">SUMIFS('Overview of employees'!E:E,'Overview of employees'!$B:$B,'Overview reports'!$B$34,'Overview of employees'!$A:$A,'Overview reports'!$A37)</f>
        <v>0</v>
      </c>
      <c r="E37" s="399">
        <f ca="1">SUMIFS('Overview of employees'!F:F,'Overview of employees'!$B:$B,'Overview reports'!$B$34,'Overview of employees'!$A:$A,'Overview reports'!$A37)</f>
        <v>0</v>
      </c>
      <c r="F37" s="399">
        <f ca="1">SUMIFS('Overview of employees'!G:G,'Overview of employees'!$B:$B,'Overview reports'!$B$34,'Overview of employees'!$A:$A,'Overview reports'!$A37)</f>
        <v>0</v>
      </c>
      <c r="G37" s="399">
        <f ca="1">SUMIFS('Overview of employees'!H:H,'Overview of employees'!$B:$B,'Overview reports'!$B$34,'Overview of employees'!$A:$A,'Overview reports'!$A37)</f>
        <v>0</v>
      </c>
      <c r="H37" s="399">
        <f ca="1">SUMIFS('Overview of employees'!I:I,'Overview of employees'!$B:$B,'Overview reports'!$B$34,'Overview of employees'!$A:$A,'Overview reports'!$A37)</f>
        <v>0</v>
      </c>
      <c r="I37" s="399">
        <f ca="1">SUMIFS('Overview of employees'!J:J,'Overview of employees'!$B:$B,'Overview reports'!$B$34,'Overview of employees'!$A:$A,'Overview reports'!$A37)</f>
        <v>0</v>
      </c>
      <c r="J37" s="399">
        <f ca="1">SUMIFS('Overview of employees'!K:K,'Overview of employees'!$B:$B,'Overview reports'!$B$34,'Overview of employees'!$A:$A,'Overview reports'!$A37)</f>
        <v>0</v>
      </c>
      <c r="K37" s="399">
        <f ca="1">SUMIFS('Overview of employees'!L:L,'Overview of employees'!$B:$B,'Overview reports'!$B$34,'Overview of employees'!$A:$A,'Overview reports'!$A37)</f>
        <v>0</v>
      </c>
      <c r="L37" s="399">
        <f ca="1">SUMIFS('Overview of employees'!M:M,'Overview of employees'!$B:$B,'Overview reports'!$B$34,'Overview of employees'!$A:$A,'Overview reports'!$A37)</f>
        <v>0</v>
      </c>
      <c r="M37" s="399">
        <f ca="1">SUMIFS('Overview of employees'!N:N,'Overview of employees'!$B:$B,'Overview reports'!$B$34,'Overview of employees'!$A:$A,'Overview reports'!$A37)</f>
        <v>0</v>
      </c>
      <c r="N37" s="399">
        <f ca="1">SUMIFS('Overview of employees'!O:O,'Overview of employees'!$B:$B,'Overview reports'!$B$34,'Overview of employees'!$A:$A,'Overview reports'!$A37)</f>
        <v>0</v>
      </c>
      <c r="O37" s="399">
        <f ca="1">SUMIFS('Overview of employees'!P:P,'Overview of employees'!$B:$B,'Overview reports'!$B$34,'Overview of employees'!$A:$A,'Overview reports'!$A37)</f>
        <v>0</v>
      </c>
      <c r="P37" s="399">
        <f ca="1">SUMIFS('Overview of employees'!Q:Q,'Overview of employees'!$B:$B,'Overview reports'!$B$34,'Overview of employees'!$A:$A,'Overview reports'!$A37)</f>
        <v>0</v>
      </c>
      <c r="Q37" s="399">
        <f ca="1">SUMIFS('Overview of employees'!R:R,'Overview of employees'!$B:$B,'Overview reports'!$B$34,'Overview of employees'!$A:$A,'Overview reports'!$A37)</f>
        <v>0</v>
      </c>
      <c r="R37" s="399">
        <f ca="1">SUMIFS('Overview of employees'!S:S,'Overview of employees'!$B:$B,'Overview reports'!$B$34,'Overview of employees'!$A:$A,'Overview reports'!$A37)</f>
        <v>0</v>
      </c>
      <c r="S37" s="396">
        <f t="shared" ca="1" si="0"/>
        <v>0</v>
      </c>
    </row>
    <row r="38" spans="1:19">
      <c r="A38" s="400" t="s">
        <v>504</v>
      </c>
      <c r="B38" s="609"/>
      <c r="C38" s="398">
        <f ca="1">SUMIFS('Overview of employees'!D:D,'Overview of employees'!B:B,'Overview reports'!$B$34,'Overview of employees'!A:A,'Overview reports'!$A38)</f>
        <v>0</v>
      </c>
      <c r="D38" s="399">
        <f ca="1">SUMIFS('Overview of employees'!E:E,'Overview of employees'!$B:$B,'Overview reports'!$B$34,'Overview of employees'!$A:$A,'Overview reports'!$A38)</f>
        <v>0</v>
      </c>
      <c r="E38" s="399">
        <f ca="1">SUMIFS('Overview of employees'!F:F,'Overview of employees'!$B:$B,'Overview reports'!$B$34,'Overview of employees'!$A:$A,'Overview reports'!$A38)</f>
        <v>0</v>
      </c>
      <c r="F38" s="399">
        <f ca="1">SUMIFS('Overview of employees'!G:G,'Overview of employees'!$B:$B,'Overview reports'!$B$34,'Overview of employees'!$A:$A,'Overview reports'!$A38)</f>
        <v>0</v>
      </c>
      <c r="G38" s="399">
        <f ca="1">SUMIFS('Overview of employees'!H:H,'Overview of employees'!$B:$B,'Overview reports'!$B$34,'Overview of employees'!$A:$A,'Overview reports'!$A38)</f>
        <v>0</v>
      </c>
      <c r="H38" s="399">
        <f ca="1">SUMIFS('Overview of employees'!I:I,'Overview of employees'!$B:$B,'Overview reports'!$B$34,'Overview of employees'!$A:$A,'Overview reports'!$A38)</f>
        <v>0</v>
      </c>
      <c r="I38" s="399">
        <f ca="1">SUMIFS('Overview of employees'!J:J,'Overview of employees'!$B:$B,'Overview reports'!$B$34,'Overview of employees'!$A:$A,'Overview reports'!$A38)</f>
        <v>0</v>
      </c>
      <c r="J38" s="399">
        <f ca="1">SUMIFS('Overview of employees'!K:K,'Overview of employees'!$B:$B,'Overview reports'!$B$34,'Overview of employees'!$A:$A,'Overview reports'!$A38)</f>
        <v>0</v>
      </c>
      <c r="K38" s="399">
        <f ca="1">SUMIFS('Overview of employees'!L:L,'Overview of employees'!$B:$B,'Overview reports'!$B$34,'Overview of employees'!$A:$A,'Overview reports'!$A38)</f>
        <v>0</v>
      </c>
      <c r="L38" s="399">
        <f ca="1">SUMIFS('Overview of employees'!M:M,'Overview of employees'!$B:$B,'Overview reports'!$B$34,'Overview of employees'!$A:$A,'Overview reports'!$A38)</f>
        <v>0</v>
      </c>
      <c r="M38" s="399">
        <f ca="1">SUMIFS('Overview of employees'!N:N,'Overview of employees'!$B:$B,'Overview reports'!$B$34,'Overview of employees'!$A:$A,'Overview reports'!$A38)</f>
        <v>0</v>
      </c>
      <c r="N38" s="399">
        <f ca="1">SUMIFS('Overview of employees'!O:O,'Overview of employees'!$B:$B,'Overview reports'!$B$34,'Overview of employees'!$A:$A,'Overview reports'!$A38)</f>
        <v>0</v>
      </c>
      <c r="O38" s="399">
        <f ca="1">SUMIFS('Overview of employees'!P:P,'Overview of employees'!$B:$B,'Overview reports'!$B$34,'Overview of employees'!$A:$A,'Overview reports'!$A38)</f>
        <v>0</v>
      </c>
      <c r="P38" s="399">
        <f ca="1">SUMIFS('Overview of employees'!Q:Q,'Overview of employees'!$B:$B,'Overview reports'!$B$34,'Overview of employees'!$A:$A,'Overview reports'!$A38)</f>
        <v>0</v>
      </c>
      <c r="Q38" s="399">
        <f ca="1">SUMIFS('Overview of employees'!R:R,'Overview of employees'!$B:$B,'Overview reports'!$B$34,'Overview of employees'!$A:$A,'Overview reports'!$A38)</f>
        <v>0</v>
      </c>
      <c r="R38" s="399">
        <f ca="1">SUMIFS('Overview of employees'!S:S,'Overview of employees'!$B:$B,'Overview reports'!$B$34,'Overview of employees'!$A:$A,'Overview reports'!$A38)</f>
        <v>0</v>
      </c>
      <c r="S38" s="396">
        <f t="shared" ca="1" si="0"/>
        <v>0</v>
      </c>
    </row>
    <row r="39" spans="1:19" s="378" customFormat="1" ht="16.399999999999999" thickBot="1">
      <c r="A39" s="401" t="s">
        <v>488</v>
      </c>
      <c r="B39" s="610"/>
      <c r="C39" s="402">
        <f ca="1">SUM(C34:C38)</f>
        <v>0</v>
      </c>
      <c r="D39" s="403">
        <f ca="1">SUM(D34:D38)</f>
        <v>0</v>
      </c>
      <c r="E39" s="403">
        <f t="shared" ref="E39:R39" ca="1" si="6">SUM(E34:E38)</f>
        <v>0</v>
      </c>
      <c r="F39" s="403">
        <f t="shared" ca="1" si="6"/>
        <v>0</v>
      </c>
      <c r="G39" s="403">
        <f t="shared" ca="1" si="6"/>
        <v>0</v>
      </c>
      <c r="H39" s="403">
        <f t="shared" ca="1" si="6"/>
        <v>0</v>
      </c>
      <c r="I39" s="403">
        <f t="shared" ca="1" si="6"/>
        <v>0</v>
      </c>
      <c r="J39" s="403">
        <f t="shared" ca="1" si="6"/>
        <v>0</v>
      </c>
      <c r="K39" s="403">
        <f t="shared" ca="1" si="6"/>
        <v>0</v>
      </c>
      <c r="L39" s="403">
        <f t="shared" ca="1" si="6"/>
        <v>0</v>
      </c>
      <c r="M39" s="403">
        <f t="shared" ca="1" si="6"/>
        <v>0</v>
      </c>
      <c r="N39" s="403">
        <f t="shared" ca="1" si="6"/>
        <v>0</v>
      </c>
      <c r="O39" s="403">
        <f t="shared" ca="1" si="6"/>
        <v>0</v>
      </c>
      <c r="P39" s="403">
        <f t="shared" ca="1" si="6"/>
        <v>0</v>
      </c>
      <c r="Q39" s="403">
        <f t="shared" ca="1" si="6"/>
        <v>0</v>
      </c>
      <c r="R39" s="403">
        <f t="shared" ca="1" si="6"/>
        <v>0</v>
      </c>
      <c r="S39" s="404">
        <f t="shared" ca="1" si="0"/>
        <v>0</v>
      </c>
    </row>
    <row r="40" spans="1:19" ht="16.399999999999999" thickTop="1">
      <c r="A40" s="392" t="s">
        <v>39</v>
      </c>
      <c r="B40" s="611" t="s">
        <v>278</v>
      </c>
      <c r="C40" s="405">
        <f ca="1">SUMIFS('Overview of employees'!D:D,'Overview of employees'!B:B,'Overview reports'!$B$40,'Overview of employees'!A:A,'Overview reports'!$A40)</f>
        <v>0</v>
      </c>
      <c r="D40" s="406">
        <f ca="1">SUMIFS('Overview of employees'!E:E,'Overview of employees'!$B:$B,'Overview reports'!$B$40,'Overview of employees'!$A:$A,'Overview reports'!$A40)</f>
        <v>0</v>
      </c>
      <c r="E40" s="406">
        <f ca="1">SUMIFS('Overview of employees'!F:F,'Overview of employees'!$B:$B,'Overview reports'!$B$40,'Overview of employees'!$A:$A,'Overview reports'!$A40)</f>
        <v>0</v>
      </c>
      <c r="F40" s="406">
        <f ca="1">SUMIFS('Overview of employees'!G:G,'Overview of employees'!$B:$B,'Overview reports'!$B$40,'Overview of employees'!$A:$A,'Overview reports'!$A40)</f>
        <v>0</v>
      </c>
      <c r="G40" s="406">
        <f ca="1">SUMIFS('Overview of employees'!H:H,'Overview of employees'!$B:$B,'Overview reports'!$B$40,'Overview of employees'!$A:$A,'Overview reports'!$A40)</f>
        <v>0</v>
      </c>
      <c r="H40" s="406">
        <f ca="1">SUMIFS('Overview of employees'!I:I,'Overview of employees'!$B:$B,'Overview reports'!$B$40,'Overview of employees'!$A:$A,'Overview reports'!$A40)</f>
        <v>0</v>
      </c>
      <c r="I40" s="406">
        <f ca="1">SUMIFS('Overview of employees'!J:J,'Overview of employees'!$B:$B,'Overview reports'!$B$40,'Overview of employees'!$A:$A,'Overview reports'!$A40)</f>
        <v>0</v>
      </c>
      <c r="J40" s="406">
        <f ca="1">SUMIFS('Overview of employees'!K:K,'Overview of employees'!$B:$B,'Overview reports'!$B$40,'Overview of employees'!$A:$A,'Overview reports'!$A40)</f>
        <v>0</v>
      </c>
      <c r="K40" s="406">
        <f ca="1">SUMIFS('Overview of employees'!L:L,'Overview of employees'!$B:$B,'Overview reports'!$B$40,'Overview of employees'!$A:$A,'Overview reports'!$A40)</f>
        <v>0</v>
      </c>
      <c r="L40" s="406">
        <f ca="1">SUMIFS('Overview of employees'!M:M,'Overview of employees'!$B:$B,'Overview reports'!$B$40,'Overview of employees'!$A:$A,'Overview reports'!$A40)</f>
        <v>0</v>
      </c>
      <c r="M40" s="406">
        <f ca="1">SUMIFS('Overview of employees'!N:N,'Overview of employees'!$B:$B,'Overview reports'!$B$40,'Overview of employees'!$A:$A,'Overview reports'!$A40)</f>
        <v>0</v>
      </c>
      <c r="N40" s="406">
        <f ca="1">SUMIFS('Overview of employees'!O:O,'Overview of employees'!$B:$B,'Overview reports'!$B$40,'Overview of employees'!$A:$A,'Overview reports'!$A40)</f>
        <v>0</v>
      </c>
      <c r="O40" s="406">
        <f ca="1">SUMIFS('Overview of employees'!P:P,'Overview of employees'!$B:$B,'Overview reports'!$B$40,'Overview of employees'!$A:$A,'Overview reports'!$A40)</f>
        <v>0</v>
      </c>
      <c r="P40" s="406">
        <f ca="1">SUMIFS('Overview of employees'!Q:Q,'Overview of employees'!$B:$B,'Overview reports'!$B$40,'Overview of employees'!$A:$A,'Overview reports'!$A40)</f>
        <v>0</v>
      </c>
      <c r="Q40" s="406">
        <f ca="1">SUMIFS('Overview of employees'!R:R,'Overview of employees'!$B:$B,'Overview reports'!$B$40,'Overview of employees'!$A:$A,'Overview reports'!$A40)</f>
        <v>0</v>
      </c>
      <c r="R40" s="406">
        <f ca="1">SUMIFS('Overview of employees'!S:S,'Overview of employees'!$B:$B,'Overview reports'!$B$40,'Overview of employees'!$A:$A,'Overview reports'!$A40)</f>
        <v>0</v>
      </c>
      <c r="S40" s="407">
        <f t="shared" ca="1" si="0"/>
        <v>0</v>
      </c>
    </row>
    <row r="41" spans="1:19">
      <c r="A41" s="397" t="s">
        <v>503</v>
      </c>
      <c r="B41" s="612"/>
      <c r="C41" s="398">
        <f ca="1">SUMIFS('Overview of employees'!D:D,'Overview of employees'!B:B,'Overview reports'!$B$40,'Overview of employees'!A:A,'Overview reports'!$A41)</f>
        <v>0</v>
      </c>
      <c r="D41" s="399">
        <f ca="1">SUMIFS('Overview of employees'!E:E,'Overview of employees'!$B:$B,'Overview reports'!$B$40,'Overview of employees'!$A:$A,'Overview reports'!$A41)</f>
        <v>0</v>
      </c>
      <c r="E41" s="399">
        <f ca="1">SUMIFS('Overview of employees'!F:F,'Overview of employees'!$B:$B,'Overview reports'!$B$40,'Overview of employees'!$A:$A,'Overview reports'!$A41)</f>
        <v>0</v>
      </c>
      <c r="F41" s="399">
        <f ca="1">SUMIFS('Overview of employees'!G:G,'Overview of employees'!$B:$B,'Overview reports'!$B$40,'Overview of employees'!$A:$A,'Overview reports'!$A41)</f>
        <v>0</v>
      </c>
      <c r="G41" s="399">
        <f ca="1">SUMIFS('Overview of employees'!H:H,'Overview of employees'!$B:$B,'Overview reports'!$B$40,'Overview of employees'!$A:$A,'Overview reports'!$A41)</f>
        <v>0</v>
      </c>
      <c r="H41" s="399">
        <f ca="1">SUMIFS('Overview of employees'!I:I,'Overview of employees'!$B:$B,'Overview reports'!$B$40,'Overview of employees'!$A:$A,'Overview reports'!$A41)</f>
        <v>0</v>
      </c>
      <c r="I41" s="399">
        <f ca="1">SUMIFS('Overview of employees'!J:J,'Overview of employees'!$B:$B,'Overview reports'!$B$40,'Overview of employees'!$A:$A,'Overview reports'!$A41)</f>
        <v>0</v>
      </c>
      <c r="J41" s="399">
        <f ca="1">SUMIFS('Overview of employees'!K:K,'Overview of employees'!$B:$B,'Overview reports'!$B$40,'Overview of employees'!$A:$A,'Overview reports'!$A41)</f>
        <v>0</v>
      </c>
      <c r="K41" s="399">
        <f ca="1">SUMIFS('Overview of employees'!L:L,'Overview of employees'!$B:$B,'Overview reports'!$B$40,'Overview of employees'!$A:$A,'Overview reports'!$A41)</f>
        <v>0</v>
      </c>
      <c r="L41" s="399">
        <f ca="1">SUMIFS('Overview of employees'!M:M,'Overview of employees'!$B:$B,'Overview reports'!$B$40,'Overview of employees'!$A:$A,'Overview reports'!$A41)</f>
        <v>0</v>
      </c>
      <c r="M41" s="399">
        <f ca="1">SUMIFS('Overview of employees'!N:N,'Overview of employees'!$B:$B,'Overview reports'!$B$40,'Overview of employees'!$A:$A,'Overview reports'!$A41)</f>
        <v>0</v>
      </c>
      <c r="N41" s="399">
        <f ca="1">SUMIFS('Overview of employees'!O:O,'Overview of employees'!$B:$B,'Overview reports'!$B$40,'Overview of employees'!$A:$A,'Overview reports'!$A41)</f>
        <v>0</v>
      </c>
      <c r="O41" s="399">
        <f ca="1">SUMIFS('Overview of employees'!P:P,'Overview of employees'!$B:$B,'Overview reports'!$B$40,'Overview of employees'!$A:$A,'Overview reports'!$A41)</f>
        <v>0</v>
      </c>
      <c r="P41" s="399">
        <f ca="1">SUMIFS('Overview of employees'!Q:Q,'Overview of employees'!$B:$B,'Overview reports'!$B$40,'Overview of employees'!$A:$A,'Overview reports'!$A41)</f>
        <v>0</v>
      </c>
      <c r="Q41" s="399">
        <f ca="1">SUMIFS('Overview of employees'!R:R,'Overview of employees'!$B:$B,'Overview reports'!$B$40,'Overview of employees'!$A:$A,'Overview reports'!$A41)</f>
        <v>0</v>
      </c>
      <c r="R41" s="399">
        <f ca="1">SUMIFS('Overview of employees'!S:S,'Overview of employees'!$B:$B,'Overview reports'!$B$40,'Overview of employees'!$A:$A,'Overview reports'!$A41)</f>
        <v>0</v>
      </c>
      <c r="S41" s="396">
        <f t="shared" ca="1" si="0"/>
        <v>0</v>
      </c>
    </row>
    <row r="42" spans="1:19">
      <c r="A42" s="392" t="s">
        <v>56</v>
      </c>
      <c r="B42" s="612"/>
      <c r="C42" s="398">
        <f ca="1">SUMIFS('Overview of employees'!D:D,'Overview of employees'!B:B,'Overview reports'!$B$40,'Overview of employees'!A:A,'Overview reports'!$A42)</f>
        <v>0</v>
      </c>
      <c r="D42" s="399">
        <f ca="1">SUMIFS('Overview of employees'!E:E,'Overview of employees'!$B:$B,'Overview reports'!$B$40,'Overview of employees'!$A:$A,'Overview reports'!$A42)</f>
        <v>0</v>
      </c>
      <c r="E42" s="399">
        <f ca="1">SUMIFS('Overview of employees'!F:F,'Overview of employees'!$B:$B,'Overview reports'!$B$40,'Overview of employees'!$A:$A,'Overview reports'!$A42)</f>
        <v>0</v>
      </c>
      <c r="F42" s="399">
        <f ca="1">SUMIFS('Overview of employees'!G:G,'Overview of employees'!$B:$B,'Overview reports'!$B$40,'Overview of employees'!$A:$A,'Overview reports'!$A42)</f>
        <v>0</v>
      </c>
      <c r="G42" s="399">
        <f ca="1">SUMIFS('Overview of employees'!H:H,'Overview of employees'!$B:$B,'Overview reports'!$B$40,'Overview of employees'!$A:$A,'Overview reports'!$A42)</f>
        <v>0</v>
      </c>
      <c r="H42" s="399">
        <f ca="1">SUMIFS('Overview of employees'!I:I,'Overview of employees'!$B:$B,'Overview reports'!$B$40,'Overview of employees'!$A:$A,'Overview reports'!$A42)</f>
        <v>0</v>
      </c>
      <c r="I42" s="399">
        <f ca="1">SUMIFS('Overview of employees'!J:J,'Overview of employees'!$B:$B,'Overview reports'!$B$40,'Overview of employees'!$A:$A,'Overview reports'!$A42)</f>
        <v>0</v>
      </c>
      <c r="J42" s="399">
        <f ca="1">SUMIFS('Overview of employees'!K:K,'Overview of employees'!$B:$B,'Overview reports'!$B$40,'Overview of employees'!$A:$A,'Overview reports'!$A42)</f>
        <v>0</v>
      </c>
      <c r="K42" s="399">
        <f ca="1">SUMIFS('Overview of employees'!L:L,'Overview of employees'!$B:$B,'Overview reports'!$B$40,'Overview of employees'!$A:$A,'Overview reports'!$A42)</f>
        <v>0</v>
      </c>
      <c r="L42" s="399">
        <f ca="1">SUMIFS('Overview of employees'!M:M,'Overview of employees'!$B:$B,'Overview reports'!$B$40,'Overview of employees'!$A:$A,'Overview reports'!$A42)</f>
        <v>0</v>
      </c>
      <c r="M42" s="399">
        <f ca="1">SUMIFS('Overview of employees'!N:N,'Overview of employees'!$B:$B,'Overview reports'!$B$40,'Overview of employees'!$A:$A,'Overview reports'!$A42)</f>
        <v>0</v>
      </c>
      <c r="N42" s="399">
        <f ca="1">SUMIFS('Overview of employees'!O:O,'Overview of employees'!$B:$B,'Overview reports'!$B$40,'Overview of employees'!$A:$A,'Overview reports'!$A42)</f>
        <v>0</v>
      </c>
      <c r="O42" s="399">
        <f ca="1">SUMIFS('Overview of employees'!P:P,'Overview of employees'!$B:$B,'Overview reports'!$B$40,'Overview of employees'!$A:$A,'Overview reports'!$A42)</f>
        <v>0</v>
      </c>
      <c r="P42" s="399">
        <f ca="1">SUMIFS('Overview of employees'!Q:Q,'Overview of employees'!$B:$B,'Overview reports'!$B$40,'Overview of employees'!$A:$A,'Overview reports'!$A42)</f>
        <v>0</v>
      </c>
      <c r="Q42" s="399">
        <f ca="1">SUMIFS('Overview of employees'!R:R,'Overview of employees'!$B:$B,'Overview reports'!$B$40,'Overview of employees'!$A:$A,'Overview reports'!$A42)</f>
        <v>0</v>
      </c>
      <c r="R42" s="399">
        <f ca="1">SUMIFS('Overview of employees'!S:S,'Overview of employees'!$B:$B,'Overview reports'!$B$40,'Overview of employees'!$A:$A,'Overview reports'!$A42)</f>
        <v>0</v>
      </c>
      <c r="S42" s="396">
        <f t="shared" ca="1" si="0"/>
        <v>0</v>
      </c>
    </row>
    <row r="43" spans="1:19">
      <c r="A43" s="392" t="s">
        <v>55</v>
      </c>
      <c r="B43" s="612"/>
      <c r="C43" s="398">
        <f ca="1">SUMIFS('Overview of employees'!D:D,'Overview of employees'!B:B,'Overview reports'!$B$40,'Overview of employees'!A:A,'Overview reports'!$A43)</f>
        <v>0</v>
      </c>
      <c r="D43" s="399">
        <f ca="1">SUMIFS('Overview of employees'!E:E,'Overview of employees'!$B:$B,'Overview reports'!$B$40,'Overview of employees'!$A:$A,'Overview reports'!$A43)</f>
        <v>0</v>
      </c>
      <c r="E43" s="399">
        <f ca="1">SUMIFS('Overview of employees'!F:F,'Overview of employees'!$B:$B,'Overview reports'!$B$40,'Overview of employees'!$A:$A,'Overview reports'!$A43)</f>
        <v>0</v>
      </c>
      <c r="F43" s="399">
        <f ca="1">SUMIFS('Overview of employees'!G:G,'Overview of employees'!$B:$B,'Overview reports'!$B$40,'Overview of employees'!$A:$A,'Overview reports'!$A43)</f>
        <v>0</v>
      </c>
      <c r="G43" s="399">
        <f ca="1">SUMIFS('Overview of employees'!H:H,'Overview of employees'!$B:$B,'Overview reports'!$B$40,'Overview of employees'!$A:$A,'Overview reports'!$A43)</f>
        <v>0</v>
      </c>
      <c r="H43" s="399">
        <f ca="1">SUMIFS('Overview of employees'!I:I,'Overview of employees'!$B:$B,'Overview reports'!$B$40,'Overview of employees'!$A:$A,'Overview reports'!$A43)</f>
        <v>0</v>
      </c>
      <c r="I43" s="399">
        <f ca="1">SUMIFS('Overview of employees'!J:J,'Overview of employees'!$B:$B,'Overview reports'!$B$40,'Overview of employees'!$A:$A,'Overview reports'!$A43)</f>
        <v>0</v>
      </c>
      <c r="J43" s="399">
        <f ca="1">SUMIFS('Overview of employees'!K:K,'Overview of employees'!$B:$B,'Overview reports'!$B$40,'Overview of employees'!$A:$A,'Overview reports'!$A43)</f>
        <v>0</v>
      </c>
      <c r="K43" s="399">
        <f ca="1">SUMIFS('Overview of employees'!L:L,'Overview of employees'!$B:$B,'Overview reports'!$B$40,'Overview of employees'!$A:$A,'Overview reports'!$A43)</f>
        <v>0</v>
      </c>
      <c r="L43" s="399">
        <f ca="1">SUMIFS('Overview of employees'!M:M,'Overview of employees'!$B:$B,'Overview reports'!$B$40,'Overview of employees'!$A:$A,'Overview reports'!$A43)</f>
        <v>0</v>
      </c>
      <c r="M43" s="399">
        <f ca="1">SUMIFS('Overview of employees'!N:N,'Overview of employees'!$B:$B,'Overview reports'!$B$40,'Overview of employees'!$A:$A,'Overview reports'!$A43)</f>
        <v>0</v>
      </c>
      <c r="N43" s="399">
        <f ca="1">SUMIFS('Overview of employees'!O:O,'Overview of employees'!$B:$B,'Overview reports'!$B$40,'Overview of employees'!$A:$A,'Overview reports'!$A43)</f>
        <v>0</v>
      </c>
      <c r="O43" s="399">
        <f ca="1">SUMIFS('Overview of employees'!P:P,'Overview of employees'!$B:$B,'Overview reports'!$B$40,'Overview of employees'!$A:$A,'Overview reports'!$A43)</f>
        <v>0</v>
      </c>
      <c r="P43" s="399">
        <f ca="1">SUMIFS('Overview of employees'!Q:Q,'Overview of employees'!$B:$B,'Overview reports'!$B$40,'Overview of employees'!$A:$A,'Overview reports'!$A43)</f>
        <v>0</v>
      </c>
      <c r="Q43" s="399">
        <f ca="1">SUMIFS('Overview of employees'!R:R,'Overview of employees'!$B:$B,'Overview reports'!$B$40,'Overview of employees'!$A:$A,'Overview reports'!$A43)</f>
        <v>0</v>
      </c>
      <c r="R43" s="399">
        <f ca="1">SUMIFS('Overview of employees'!S:S,'Overview of employees'!$B:$B,'Overview reports'!$B$40,'Overview of employees'!$A:$A,'Overview reports'!$A43)</f>
        <v>0</v>
      </c>
      <c r="S43" s="396">
        <f t="shared" ca="1" si="0"/>
        <v>0</v>
      </c>
    </row>
    <row r="44" spans="1:19">
      <c r="A44" s="400" t="s">
        <v>504</v>
      </c>
      <c r="B44" s="612"/>
      <c r="C44" s="398">
        <f ca="1">SUMIFS('Overview of employees'!D:D,'Overview of employees'!B:B,'Overview reports'!$B$40,'Overview of employees'!A:A,'Overview reports'!$A44)</f>
        <v>0</v>
      </c>
      <c r="D44" s="399">
        <f ca="1">SUMIFS('Overview of employees'!E:E,'Overview of employees'!$B:$B,'Overview reports'!$B$40,'Overview of employees'!$A:$A,'Overview reports'!$A44)</f>
        <v>0</v>
      </c>
      <c r="E44" s="399">
        <f ca="1">SUMIFS('Overview of employees'!F:F,'Overview of employees'!$B:$B,'Overview reports'!$B$40,'Overview of employees'!$A:$A,'Overview reports'!$A44)</f>
        <v>0</v>
      </c>
      <c r="F44" s="399">
        <f ca="1">SUMIFS('Overview of employees'!G:G,'Overview of employees'!$B:$B,'Overview reports'!$B$40,'Overview of employees'!$A:$A,'Overview reports'!$A44)</f>
        <v>0</v>
      </c>
      <c r="G44" s="399">
        <f ca="1">SUMIFS('Overview of employees'!H:H,'Overview of employees'!$B:$B,'Overview reports'!$B$40,'Overview of employees'!$A:$A,'Overview reports'!$A44)</f>
        <v>0</v>
      </c>
      <c r="H44" s="399">
        <f ca="1">SUMIFS('Overview of employees'!I:I,'Overview of employees'!$B:$B,'Overview reports'!$B$40,'Overview of employees'!$A:$A,'Overview reports'!$A44)</f>
        <v>0</v>
      </c>
      <c r="I44" s="399">
        <f ca="1">SUMIFS('Overview of employees'!J:J,'Overview of employees'!$B:$B,'Overview reports'!$B$40,'Overview of employees'!$A:$A,'Overview reports'!$A44)</f>
        <v>0</v>
      </c>
      <c r="J44" s="399">
        <f ca="1">SUMIFS('Overview of employees'!K:K,'Overview of employees'!$B:$B,'Overview reports'!$B$40,'Overview of employees'!$A:$A,'Overview reports'!$A44)</f>
        <v>0</v>
      </c>
      <c r="K44" s="399">
        <f ca="1">SUMIFS('Overview of employees'!L:L,'Overview of employees'!$B:$B,'Overview reports'!$B$40,'Overview of employees'!$A:$A,'Overview reports'!$A44)</f>
        <v>0</v>
      </c>
      <c r="L44" s="399">
        <f ca="1">SUMIFS('Overview of employees'!M:M,'Overview of employees'!$B:$B,'Overview reports'!$B$40,'Overview of employees'!$A:$A,'Overview reports'!$A44)</f>
        <v>0</v>
      </c>
      <c r="M44" s="399">
        <f ca="1">SUMIFS('Overview of employees'!N:N,'Overview of employees'!$B:$B,'Overview reports'!$B$40,'Overview of employees'!$A:$A,'Overview reports'!$A44)</f>
        <v>0</v>
      </c>
      <c r="N44" s="399">
        <f ca="1">SUMIFS('Overview of employees'!O:O,'Overview of employees'!$B:$B,'Overview reports'!$B$40,'Overview of employees'!$A:$A,'Overview reports'!$A44)</f>
        <v>0</v>
      </c>
      <c r="O44" s="399">
        <f ca="1">SUMIFS('Overview of employees'!P:P,'Overview of employees'!$B:$B,'Overview reports'!$B$40,'Overview of employees'!$A:$A,'Overview reports'!$A44)</f>
        <v>0</v>
      </c>
      <c r="P44" s="399">
        <f ca="1">SUMIFS('Overview of employees'!Q:Q,'Overview of employees'!$B:$B,'Overview reports'!$B$40,'Overview of employees'!$A:$A,'Overview reports'!$A44)</f>
        <v>0</v>
      </c>
      <c r="Q44" s="399">
        <f ca="1">SUMIFS('Overview of employees'!R:R,'Overview of employees'!$B:$B,'Overview reports'!$B$40,'Overview of employees'!$A:$A,'Overview reports'!$A44)</f>
        <v>0</v>
      </c>
      <c r="R44" s="399">
        <f ca="1">SUMIFS('Overview of employees'!S:S,'Overview of employees'!$B:$B,'Overview reports'!$B$40,'Overview of employees'!$A:$A,'Overview reports'!$A44)</f>
        <v>0</v>
      </c>
      <c r="S44" s="396">
        <f t="shared" ca="1" si="0"/>
        <v>0</v>
      </c>
    </row>
    <row r="45" spans="1:19" s="378" customFormat="1" ht="16.399999999999999" thickBot="1">
      <c r="A45" s="401" t="s">
        <v>488</v>
      </c>
      <c r="B45" s="613"/>
      <c r="C45" s="402">
        <f ca="1">SUM(C40:C44)</f>
        <v>0</v>
      </c>
      <c r="D45" s="403">
        <f ca="1">SUM(D40:D44)</f>
        <v>0</v>
      </c>
      <c r="E45" s="403">
        <f t="shared" ref="E45:R45" ca="1" si="7">SUM(E40:E44)</f>
        <v>0</v>
      </c>
      <c r="F45" s="403">
        <f t="shared" ca="1" si="7"/>
        <v>0</v>
      </c>
      <c r="G45" s="403">
        <f t="shared" ca="1" si="7"/>
        <v>0</v>
      </c>
      <c r="H45" s="403">
        <f t="shared" ca="1" si="7"/>
        <v>0</v>
      </c>
      <c r="I45" s="403">
        <f t="shared" ca="1" si="7"/>
        <v>0</v>
      </c>
      <c r="J45" s="403">
        <f t="shared" ca="1" si="7"/>
        <v>0</v>
      </c>
      <c r="K45" s="403">
        <f t="shared" ca="1" si="7"/>
        <v>0</v>
      </c>
      <c r="L45" s="403">
        <f t="shared" ca="1" si="7"/>
        <v>0</v>
      </c>
      <c r="M45" s="403">
        <f t="shared" ca="1" si="7"/>
        <v>0</v>
      </c>
      <c r="N45" s="403">
        <f t="shared" ca="1" si="7"/>
        <v>0</v>
      </c>
      <c r="O45" s="403">
        <f t="shared" ca="1" si="7"/>
        <v>0</v>
      </c>
      <c r="P45" s="403">
        <f t="shared" ca="1" si="7"/>
        <v>0</v>
      </c>
      <c r="Q45" s="403">
        <f t="shared" ca="1" si="7"/>
        <v>0</v>
      </c>
      <c r="R45" s="403">
        <f t="shared" ca="1" si="7"/>
        <v>0</v>
      </c>
      <c r="S45" s="404">
        <f t="shared" ca="1" si="0"/>
        <v>0</v>
      </c>
    </row>
    <row r="46" spans="1:19" ht="16.399999999999999" thickTop="1">
      <c r="A46" s="392" t="s">
        <v>39</v>
      </c>
      <c r="B46" s="611" t="s">
        <v>505</v>
      </c>
      <c r="C46" s="405">
        <f>SUMIFS('Overview of employees'!D:D,'Overview of employees'!B:B,'Overview reports'!$B$46,'Overview of employees'!A:A,'Overview reports'!$A46)</f>
        <v>0</v>
      </c>
      <c r="D46" s="406">
        <f>SUMIFS('Overview of employees'!E:E,'Overview of employees'!$B:$B,'Overview reports'!$B$46,'Overview of employees'!$A:$A,'Overview reports'!$A46)</f>
        <v>0</v>
      </c>
      <c r="E46" s="406">
        <f>SUMIFS('Overview of employees'!F:F,'Overview of employees'!$B:$B,'Overview reports'!$B$46,'Overview of employees'!$A:$A,'Overview reports'!$A46)</f>
        <v>0</v>
      </c>
      <c r="F46" s="406">
        <f>SUMIFS('Overview of employees'!G:G,'Overview of employees'!$B:$B,'Overview reports'!$B$46,'Overview of employees'!$A:$A,'Overview reports'!$A46)</f>
        <v>0</v>
      </c>
      <c r="G46" s="406">
        <f>SUMIFS('Overview of employees'!H:H,'Overview of employees'!$B:$B,'Overview reports'!$B$46,'Overview of employees'!$A:$A,'Overview reports'!$A46)</f>
        <v>0</v>
      </c>
      <c r="H46" s="406">
        <f>SUMIFS('Overview of employees'!I:I,'Overview of employees'!$B:$B,'Overview reports'!$B$46,'Overview of employees'!$A:$A,'Overview reports'!$A46)</f>
        <v>0</v>
      </c>
      <c r="I46" s="406">
        <f>SUMIFS('Overview of employees'!J:J,'Overview of employees'!$B:$B,'Overview reports'!$B$46,'Overview of employees'!$A:$A,'Overview reports'!$A46)</f>
        <v>0</v>
      </c>
      <c r="J46" s="406">
        <f>SUMIFS('Overview of employees'!K:K,'Overview of employees'!$B:$B,'Overview reports'!$B$46,'Overview of employees'!$A:$A,'Overview reports'!$A46)</f>
        <v>0</v>
      </c>
      <c r="K46" s="406">
        <f>SUMIFS('Overview of employees'!L:L,'Overview of employees'!$B:$B,'Overview reports'!$B$46,'Overview of employees'!$A:$A,'Overview reports'!$A46)</f>
        <v>0</v>
      </c>
      <c r="L46" s="406">
        <f>SUMIFS('Overview of employees'!M:M,'Overview of employees'!$B:$B,'Overview reports'!$B$46,'Overview of employees'!$A:$A,'Overview reports'!$A46)</f>
        <v>0</v>
      </c>
      <c r="M46" s="406">
        <f>SUMIFS('Overview of employees'!N:N,'Overview of employees'!$B:$B,'Overview reports'!$B$46,'Overview of employees'!$A:$A,'Overview reports'!$A46)</f>
        <v>0</v>
      </c>
      <c r="N46" s="406">
        <f>SUMIFS('Overview of employees'!O:O,'Overview of employees'!$B:$B,'Overview reports'!$B$46,'Overview of employees'!$A:$A,'Overview reports'!$A46)</f>
        <v>0</v>
      </c>
      <c r="O46" s="406">
        <f>SUMIFS('Overview of employees'!P:P,'Overview of employees'!$B:$B,'Overview reports'!$B$46,'Overview of employees'!$A:$A,'Overview reports'!$A46)</f>
        <v>0</v>
      </c>
      <c r="P46" s="406">
        <f>SUMIFS('Overview of employees'!Q:Q,'Overview of employees'!$B:$B,'Overview reports'!$B$46,'Overview of employees'!$A:$A,'Overview reports'!$A46)</f>
        <v>0</v>
      </c>
      <c r="Q46" s="406">
        <f>SUMIFS('Overview of employees'!R:R,'Overview of employees'!$B:$B,'Overview reports'!$B$46,'Overview of employees'!$A:$A,'Overview reports'!$A46)</f>
        <v>0</v>
      </c>
      <c r="R46" s="406">
        <f>SUMIFS('Overview of employees'!S:S,'Overview of employees'!$B:$B,'Overview reports'!$B$46,'Overview of employees'!$A:$A,'Overview reports'!$A46)</f>
        <v>0</v>
      </c>
      <c r="S46" s="407">
        <f t="shared" si="0"/>
        <v>0</v>
      </c>
    </row>
    <row r="47" spans="1:19">
      <c r="A47" s="397" t="s">
        <v>503</v>
      </c>
      <c r="B47" s="612"/>
      <c r="C47" s="398">
        <f>SUMIFS('Overview of employees'!D:D,'Overview of employees'!B:B,'Overview reports'!$B$46,'Overview of employees'!A:A,'Overview reports'!$A47)</f>
        <v>0</v>
      </c>
      <c r="D47" s="399">
        <f>SUMIFS('Overview of employees'!E:E,'Overview of employees'!$B:$B,'Overview reports'!$B$46,'Overview of employees'!$A:$A,'Overview reports'!$A47)</f>
        <v>0</v>
      </c>
      <c r="E47" s="399">
        <f>SUMIFS('Overview of employees'!F:F,'Overview of employees'!$B:$B,'Overview reports'!$B$46,'Overview of employees'!$A:$A,'Overview reports'!$A47)</f>
        <v>0</v>
      </c>
      <c r="F47" s="399">
        <f>SUMIFS('Overview of employees'!G:G,'Overview of employees'!$B:$B,'Overview reports'!$B$46,'Overview of employees'!$A:$A,'Overview reports'!$A47)</f>
        <v>0</v>
      </c>
      <c r="G47" s="399">
        <f>SUMIFS('Overview of employees'!H:H,'Overview of employees'!$B:$B,'Overview reports'!$B$46,'Overview of employees'!$A:$A,'Overview reports'!$A47)</f>
        <v>0</v>
      </c>
      <c r="H47" s="399">
        <f>SUMIFS('Overview of employees'!I:I,'Overview of employees'!$B:$B,'Overview reports'!$B$46,'Overview of employees'!$A:$A,'Overview reports'!$A47)</f>
        <v>0</v>
      </c>
      <c r="I47" s="399">
        <f>SUMIFS('Overview of employees'!J:J,'Overview of employees'!$B:$B,'Overview reports'!$B$46,'Overview of employees'!$A:$A,'Overview reports'!$A47)</f>
        <v>0</v>
      </c>
      <c r="J47" s="399">
        <f>SUMIFS('Overview of employees'!K:K,'Overview of employees'!$B:$B,'Overview reports'!$B$46,'Overview of employees'!$A:$A,'Overview reports'!$A47)</f>
        <v>0</v>
      </c>
      <c r="K47" s="399">
        <f>SUMIFS('Overview of employees'!L:L,'Overview of employees'!$B:$B,'Overview reports'!$B$46,'Overview of employees'!$A:$A,'Overview reports'!$A47)</f>
        <v>0</v>
      </c>
      <c r="L47" s="399">
        <f>SUMIFS('Overview of employees'!M:M,'Overview of employees'!$B:$B,'Overview reports'!$B$46,'Overview of employees'!$A:$A,'Overview reports'!$A47)</f>
        <v>0</v>
      </c>
      <c r="M47" s="399">
        <f>SUMIFS('Overview of employees'!N:N,'Overview of employees'!$B:$B,'Overview reports'!$B$46,'Overview of employees'!$A:$A,'Overview reports'!$A47)</f>
        <v>0</v>
      </c>
      <c r="N47" s="399">
        <f>SUMIFS('Overview of employees'!O:O,'Overview of employees'!$B:$B,'Overview reports'!$B$46,'Overview of employees'!$A:$A,'Overview reports'!$A47)</f>
        <v>0</v>
      </c>
      <c r="O47" s="399">
        <f>SUMIFS('Overview of employees'!P:P,'Overview of employees'!$B:$B,'Overview reports'!$B$46,'Overview of employees'!$A:$A,'Overview reports'!$A47)</f>
        <v>0</v>
      </c>
      <c r="P47" s="399">
        <f>SUMIFS('Overview of employees'!Q:Q,'Overview of employees'!$B:$B,'Overview reports'!$B$46,'Overview of employees'!$A:$A,'Overview reports'!$A47)</f>
        <v>0</v>
      </c>
      <c r="Q47" s="399">
        <f>SUMIFS('Overview of employees'!R:R,'Overview of employees'!$B:$B,'Overview reports'!$B$46,'Overview of employees'!$A:$A,'Overview reports'!$A47)</f>
        <v>0</v>
      </c>
      <c r="R47" s="399">
        <f>SUMIFS('Overview of employees'!S:S,'Overview of employees'!$B:$B,'Overview reports'!$B$46,'Overview of employees'!$A:$A,'Overview reports'!$A47)</f>
        <v>0</v>
      </c>
      <c r="S47" s="396">
        <f t="shared" si="0"/>
        <v>0</v>
      </c>
    </row>
    <row r="48" spans="1:19">
      <c r="A48" s="392" t="s">
        <v>56</v>
      </c>
      <c r="B48" s="612"/>
      <c r="C48" s="398">
        <f>SUMIFS('Overview of employees'!D:D,'Overview of employees'!B:B,'Overview reports'!$B$46,'Overview of employees'!A:A,'Overview reports'!$A48)</f>
        <v>0</v>
      </c>
      <c r="D48" s="399">
        <f>SUMIFS('Overview of employees'!E:E,'Overview of employees'!$B:$B,'Overview reports'!$B$46,'Overview of employees'!$A:$A,'Overview reports'!$A48)</f>
        <v>0</v>
      </c>
      <c r="E48" s="399">
        <f>SUMIFS('Overview of employees'!F:F,'Overview of employees'!$B:$B,'Overview reports'!$B$46,'Overview of employees'!$A:$A,'Overview reports'!$A48)</f>
        <v>0</v>
      </c>
      <c r="F48" s="399">
        <f>SUMIFS('Overview of employees'!G:G,'Overview of employees'!$B:$B,'Overview reports'!$B$46,'Overview of employees'!$A:$A,'Overview reports'!$A48)</f>
        <v>0</v>
      </c>
      <c r="G48" s="399">
        <f>SUMIFS('Overview of employees'!H:H,'Overview of employees'!$B:$B,'Overview reports'!$B$46,'Overview of employees'!$A:$A,'Overview reports'!$A48)</f>
        <v>0</v>
      </c>
      <c r="H48" s="399">
        <f>SUMIFS('Overview of employees'!I:I,'Overview of employees'!$B:$B,'Overview reports'!$B$46,'Overview of employees'!$A:$A,'Overview reports'!$A48)</f>
        <v>0</v>
      </c>
      <c r="I48" s="399">
        <f>SUMIFS('Overview of employees'!J:J,'Overview of employees'!$B:$B,'Overview reports'!$B$46,'Overview of employees'!$A:$A,'Overview reports'!$A48)</f>
        <v>0</v>
      </c>
      <c r="J48" s="399">
        <f>SUMIFS('Overview of employees'!K:K,'Overview of employees'!$B:$B,'Overview reports'!$B$46,'Overview of employees'!$A:$A,'Overview reports'!$A48)</f>
        <v>0</v>
      </c>
      <c r="K48" s="399">
        <f>SUMIFS('Overview of employees'!L:L,'Overview of employees'!$B:$B,'Overview reports'!$B$46,'Overview of employees'!$A:$A,'Overview reports'!$A48)</f>
        <v>0</v>
      </c>
      <c r="L48" s="399">
        <f>SUMIFS('Overview of employees'!M:M,'Overview of employees'!$B:$B,'Overview reports'!$B$46,'Overview of employees'!$A:$A,'Overview reports'!$A48)</f>
        <v>0</v>
      </c>
      <c r="M48" s="399">
        <f>SUMIFS('Overview of employees'!N:N,'Overview of employees'!$B:$B,'Overview reports'!$B$46,'Overview of employees'!$A:$A,'Overview reports'!$A48)</f>
        <v>0</v>
      </c>
      <c r="N48" s="399">
        <f>SUMIFS('Overview of employees'!O:O,'Overview of employees'!$B:$B,'Overview reports'!$B$46,'Overview of employees'!$A:$A,'Overview reports'!$A48)</f>
        <v>0</v>
      </c>
      <c r="O48" s="399">
        <f>SUMIFS('Overview of employees'!P:P,'Overview of employees'!$B:$B,'Overview reports'!$B$46,'Overview of employees'!$A:$A,'Overview reports'!$A48)</f>
        <v>0</v>
      </c>
      <c r="P48" s="399">
        <f>SUMIFS('Overview of employees'!Q:Q,'Overview of employees'!$B:$B,'Overview reports'!$B$46,'Overview of employees'!$A:$A,'Overview reports'!$A48)</f>
        <v>0</v>
      </c>
      <c r="Q48" s="399">
        <f>SUMIFS('Overview of employees'!R:R,'Overview of employees'!$B:$B,'Overview reports'!$B$46,'Overview of employees'!$A:$A,'Overview reports'!$A48)</f>
        <v>0</v>
      </c>
      <c r="R48" s="399">
        <f>SUMIFS('Overview of employees'!S:S,'Overview of employees'!$B:$B,'Overview reports'!$B$46,'Overview of employees'!$A:$A,'Overview reports'!$A48)</f>
        <v>0</v>
      </c>
      <c r="S48" s="396">
        <f t="shared" si="0"/>
        <v>0</v>
      </c>
    </row>
    <row r="49" spans="1:19">
      <c r="A49" s="392" t="s">
        <v>55</v>
      </c>
      <c r="B49" s="612"/>
      <c r="C49" s="398">
        <f>SUMIFS('Overview of employees'!D:D,'Overview of employees'!B:B,'Overview reports'!$B$46,'Overview of employees'!A:A,'Overview reports'!$A49)</f>
        <v>0</v>
      </c>
      <c r="D49" s="399">
        <f>SUMIFS('Overview of employees'!E:E,'Overview of employees'!$B:$B,'Overview reports'!$B$46,'Overview of employees'!$A:$A,'Overview reports'!$A49)</f>
        <v>0</v>
      </c>
      <c r="E49" s="399">
        <f>SUMIFS('Overview of employees'!F:F,'Overview of employees'!$B:$B,'Overview reports'!$B$46,'Overview of employees'!$A:$A,'Overview reports'!$A49)</f>
        <v>0</v>
      </c>
      <c r="F49" s="399">
        <f>SUMIFS('Overview of employees'!G:G,'Overview of employees'!$B:$B,'Overview reports'!$B$46,'Overview of employees'!$A:$A,'Overview reports'!$A49)</f>
        <v>0</v>
      </c>
      <c r="G49" s="399">
        <f>SUMIFS('Overview of employees'!H:H,'Overview of employees'!$B:$B,'Overview reports'!$B$46,'Overview of employees'!$A:$A,'Overview reports'!$A49)</f>
        <v>0</v>
      </c>
      <c r="H49" s="399">
        <f>SUMIFS('Overview of employees'!I:I,'Overview of employees'!$B:$B,'Overview reports'!$B$46,'Overview of employees'!$A:$A,'Overview reports'!$A49)</f>
        <v>0</v>
      </c>
      <c r="I49" s="399">
        <f>SUMIFS('Overview of employees'!J:J,'Overview of employees'!$B:$B,'Overview reports'!$B$46,'Overview of employees'!$A:$A,'Overview reports'!$A49)</f>
        <v>0</v>
      </c>
      <c r="J49" s="399">
        <f>SUMIFS('Overview of employees'!K:K,'Overview of employees'!$B:$B,'Overview reports'!$B$46,'Overview of employees'!$A:$A,'Overview reports'!$A49)</f>
        <v>0</v>
      </c>
      <c r="K49" s="399">
        <f>SUMIFS('Overview of employees'!L:L,'Overview of employees'!$B:$B,'Overview reports'!$B$46,'Overview of employees'!$A:$A,'Overview reports'!$A49)</f>
        <v>0</v>
      </c>
      <c r="L49" s="399">
        <f>SUMIFS('Overview of employees'!M:M,'Overview of employees'!$B:$B,'Overview reports'!$B$46,'Overview of employees'!$A:$A,'Overview reports'!$A49)</f>
        <v>0</v>
      </c>
      <c r="M49" s="399">
        <f>SUMIFS('Overview of employees'!N:N,'Overview of employees'!$B:$B,'Overview reports'!$B$46,'Overview of employees'!$A:$A,'Overview reports'!$A49)</f>
        <v>0</v>
      </c>
      <c r="N49" s="399">
        <f>SUMIFS('Overview of employees'!O:O,'Overview of employees'!$B:$B,'Overview reports'!$B$46,'Overview of employees'!$A:$A,'Overview reports'!$A49)</f>
        <v>0</v>
      </c>
      <c r="O49" s="399">
        <f>SUMIFS('Overview of employees'!P:P,'Overview of employees'!$B:$B,'Overview reports'!$B$46,'Overview of employees'!$A:$A,'Overview reports'!$A49)</f>
        <v>0</v>
      </c>
      <c r="P49" s="399">
        <f>SUMIFS('Overview of employees'!Q:Q,'Overview of employees'!$B:$B,'Overview reports'!$B$46,'Overview of employees'!$A:$A,'Overview reports'!$A49)</f>
        <v>0</v>
      </c>
      <c r="Q49" s="399">
        <f>SUMIFS('Overview of employees'!R:R,'Overview of employees'!$B:$B,'Overview reports'!$B$46,'Overview of employees'!$A:$A,'Overview reports'!$A49)</f>
        <v>0</v>
      </c>
      <c r="R49" s="399">
        <f>SUMIFS('Overview of employees'!S:S,'Overview of employees'!$B:$B,'Overview reports'!$B$46,'Overview of employees'!$A:$A,'Overview reports'!$A49)</f>
        <v>0</v>
      </c>
      <c r="S49" s="396">
        <f t="shared" si="0"/>
        <v>0</v>
      </c>
    </row>
    <row r="50" spans="1:19">
      <c r="A50" s="400" t="s">
        <v>504</v>
      </c>
      <c r="B50" s="612"/>
      <c r="C50" s="398">
        <f>SUMIFS('Overview of employees'!D:D,'Overview of employees'!B:B,'Overview reports'!$B$46,'Overview of employees'!A:A,'Overview reports'!$A50)</f>
        <v>0</v>
      </c>
      <c r="D50" s="399">
        <f>SUMIFS('Overview of employees'!E:E,'Overview of employees'!$B:$B,'Overview reports'!$B$46,'Overview of employees'!$A:$A,'Overview reports'!$A50)</f>
        <v>0</v>
      </c>
      <c r="E50" s="399">
        <f>SUMIFS('Overview of employees'!F:F,'Overview of employees'!$B:$B,'Overview reports'!$B$46,'Overview of employees'!$A:$A,'Overview reports'!$A50)</f>
        <v>0</v>
      </c>
      <c r="F50" s="399">
        <f>SUMIFS('Overview of employees'!G:G,'Overview of employees'!$B:$B,'Overview reports'!$B$46,'Overview of employees'!$A:$A,'Overview reports'!$A50)</f>
        <v>0</v>
      </c>
      <c r="G50" s="399">
        <f>SUMIFS('Overview of employees'!H:H,'Overview of employees'!$B:$B,'Overview reports'!$B$46,'Overview of employees'!$A:$A,'Overview reports'!$A50)</f>
        <v>0</v>
      </c>
      <c r="H50" s="399">
        <f>SUMIFS('Overview of employees'!I:I,'Overview of employees'!$B:$B,'Overview reports'!$B$46,'Overview of employees'!$A:$A,'Overview reports'!$A50)</f>
        <v>0</v>
      </c>
      <c r="I50" s="399">
        <f>SUMIFS('Overview of employees'!J:J,'Overview of employees'!$B:$B,'Overview reports'!$B$46,'Overview of employees'!$A:$A,'Overview reports'!$A50)</f>
        <v>0</v>
      </c>
      <c r="J50" s="399">
        <f>SUMIFS('Overview of employees'!K:K,'Overview of employees'!$B:$B,'Overview reports'!$B$46,'Overview of employees'!$A:$A,'Overview reports'!$A50)</f>
        <v>0</v>
      </c>
      <c r="K50" s="399">
        <f>SUMIFS('Overview of employees'!L:L,'Overview of employees'!$B:$B,'Overview reports'!$B$46,'Overview of employees'!$A:$A,'Overview reports'!$A50)</f>
        <v>0</v>
      </c>
      <c r="L50" s="399">
        <f>SUMIFS('Overview of employees'!M:M,'Overview of employees'!$B:$B,'Overview reports'!$B$46,'Overview of employees'!$A:$A,'Overview reports'!$A50)</f>
        <v>0</v>
      </c>
      <c r="M50" s="399">
        <f>SUMIFS('Overview of employees'!N:N,'Overview of employees'!$B:$B,'Overview reports'!$B$46,'Overview of employees'!$A:$A,'Overview reports'!$A50)</f>
        <v>0</v>
      </c>
      <c r="N50" s="399">
        <f>SUMIFS('Overview of employees'!O:O,'Overview of employees'!$B:$B,'Overview reports'!$B$46,'Overview of employees'!$A:$A,'Overview reports'!$A50)</f>
        <v>0</v>
      </c>
      <c r="O50" s="399">
        <f>SUMIFS('Overview of employees'!P:P,'Overview of employees'!$B:$B,'Overview reports'!$B$46,'Overview of employees'!$A:$A,'Overview reports'!$A50)</f>
        <v>0</v>
      </c>
      <c r="P50" s="399">
        <f>SUMIFS('Overview of employees'!Q:Q,'Overview of employees'!$B:$B,'Overview reports'!$B$46,'Overview of employees'!$A:$A,'Overview reports'!$A50)</f>
        <v>0</v>
      </c>
      <c r="Q50" s="399">
        <f>SUMIFS('Overview of employees'!R:R,'Overview of employees'!$B:$B,'Overview reports'!$B$46,'Overview of employees'!$A:$A,'Overview reports'!$A50)</f>
        <v>0</v>
      </c>
      <c r="R50" s="399">
        <f>SUMIFS('Overview of employees'!S:S,'Overview of employees'!$B:$B,'Overview reports'!$B$46,'Overview of employees'!$A:$A,'Overview reports'!$A50)</f>
        <v>0</v>
      </c>
      <c r="S50" s="396">
        <f t="shared" si="0"/>
        <v>0</v>
      </c>
    </row>
    <row r="51" spans="1:19" s="378" customFormat="1" ht="16.399999999999999" thickBot="1">
      <c r="A51" s="401" t="s">
        <v>488</v>
      </c>
      <c r="B51" s="613"/>
      <c r="C51" s="402">
        <f>SUM(C46:C50)</f>
        <v>0</v>
      </c>
      <c r="D51" s="403">
        <f>SUM(D46:D50)</f>
        <v>0</v>
      </c>
      <c r="E51" s="403">
        <f t="shared" ref="E51:R51" si="8">SUM(E46:E50)</f>
        <v>0</v>
      </c>
      <c r="F51" s="403">
        <f t="shared" si="8"/>
        <v>0</v>
      </c>
      <c r="G51" s="403">
        <f t="shared" si="8"/>
        <v>0</v>
      </c>
      <c r="H51" s="403">
        <f t="shared" si="8"/>
        <v>0</v>
      </c>
      <c r="I51" s="403">
        <f t="shared" si="8"/>
        <v>0</v>
      </c>
      <c r="J51" s="403">
        <f t="shared" si="8"/>
        <v>0</v>
      </c>
      <c r="K51" s="403">
        <f t="shared" si="8"/>
        <v>0</v>
      </c>
      <c r="L51" s="403">
        <f t="shared" si="8"/>
        <v>0</v>
      </c>
      <c r="M51" s="403">
        <f t="shared" si="8"/>
        <v>0</v>
      </c>
      <c r="N51" s="403">
        <f t="shared" si="8"/>
        <v>0</v>
      </c>
      <c r="O51" s="403">
        <f t="shared" si="8"/>
        <v>0</v>
      </c>
      <c r="P51" s="403">
        <f t="shared" si="8"/>
        <v>0</v>
      </c>
      <c r="Q51" s="403">
        <f t="shared" si="8"/>
        <v>0</v>
      </c>
      <c r="R51" s="403">
        <f t="shared" si="8"/>
        <v>0</v>
      </c>
      <c r="S51" s="404">
        <f t="shared" si="0"/>
        <v>0</v>
      </c>
    </row>
    <row r="52" spans="1:19" ht="16.399999999999999" thickTop="1">
      <c r="A52" s="392" t="s">
        <v>39</v>
      </c>
      <c r="B52" s="614" t="s">
        <v>279</v>
      </c>
      <c r="C52" s="405">
        <f ca="1">SUMIFS('Overview of employees'!D:D,'Overview of employees'!B:B,'Overview reports'!$B$52,'Overview of employees'!A:A,'Overview reports'!$A52)</f>
        <v>0</v>
      </c>
      <c r="D52" s="406">
        <f ca="1">SUMIFS('Overview of employees'!E:E,'Overview of employees'!$B:$B,'Overview reports'!$B$52,'Overview of employees'!$A:$A,'Overview reports'!$A52)</f>
        <v>0</v>
      </c>
      <c r="E52" s="406">
        <f ca="1">SUMIFS('Overview of employees'!F:F,'Overview of employees'!$B:$B,'Overview reports'!$B$52,'Overview of employees'!$A:$A,'Overview reports'!$A52)</f>
        <v>0</v>
      </c>
      <c r="F52" s="406">
        <f ca="1">SUMIFS('Overview of employees'!G:G,'Overview of employees'!$B:$B,'Overview reports'!$B$52,'Overview of employees'!$A:$A,'Overview reports'!$A52)</f>
        <v>0</v>
      </c>
      <c r="G52" s="406">
        <f ca="1">SUMIFS('Overview of employees'!H:H,'Overview of employees'!$B:$B,'Overview reports'!$B$52,'Overview of employees'!$A:$A,'Overview reports'!$A52)</f>
        <v>0</v>
      </c>
      <c r="H52" s="406">
        <f ca="1">SUMIFS('Overview of employees'!I:I,'Overview of employees'!$B:$B,'Overview reports'!$B$52,'Overview of employees'!$A:$A,'Overview reports'!$A52)</f>
        <v>0</v>
      </c>
      <c r="I52" s="406">
        <f ca="1">SUMIFS('Overview of employees'!J:J,'Overview of employees'!$B:$B,'Overview reports'!$B$52,'Overview of employees'!$A:$A,'Overview reports'!$A52)</f>
        <v>0</v>
      </c>
      <c r="J52" s="406">
        <f ca="1">SUMIFS('Overview of employees'!K:K,'Overview of employees'!$B:$B,'Overview reports'!$B$52,'Overview of employees'!$A:$A,'Overview reports'!$A52)</f>
        <v>0</v>
      </c>
      <c r="K52" s="406">
        <f ca="1">SUMIFS('Overview of employees'!L:L,'Overview of employees'!$B:$B,'Overview reports'!$B$52,'Overview of employees'!$A:$A,'Overview reports'!$A52)</f>
        <v>0</v>
      </c>
      <c r="L52" s="406">
        <f ca="1">SUMIFS('Overview of employees'!M:M,'Overview of employees'!$B:$B,'Overview reports'!$B$52,'Overview of employees'!$A:$A,'Overview reports'!$A52)</f>
        <v>0</v>
      </c>
      <c r="M52" s="406">
        <f ca="1">SUMIFS('Overview of employees'!N:N,'Overview of employees'!$B:$B,'Overview reports'!$B$52,'Overview of employees'!$A:$A,'Overview reports'!$A52)</f>
        <v>0</v>
      </c>
      <c r="N52" s="406">
        <f ca="1">SUMIFS('Overview of employees'!O:O,'Overview of employees'!$B:$B,'Overview reports'!$B$52,'Overview of employees'!$A:$A,'Overview reports'!$A52)</f>
        <v>0</v>
      </c>
      <c r="O52" s="406">
        <f ca="1">SUMIFS('Overview of employees'!P:P,'Overview of employees'!$B:$B,'Overview reports'!$B$52,'Overview of employees'!$A:$A,'Overview reports'!$A52)</f>
        <v>0</v>
      </c>
      <c r="P52" s="406">
        <f ca="1">SUMIFS('Overview of employees'!Q:Q,'Overview of employees'!$B:$B,'Overview reports'!$B$52,'Overview of employees'!$A:$A,'Overview reports'!$A52)</f>
        <v>0</v>
      </c>
      <c r="Q52" s="406">
        <f ca="1">SUMIFS('Overview of employees'!R:R,'Overview of employees'!$B:$B,'Overview reports'!$B$52,'Overview of employees'!$A:$A,'Overview reports'!$A52)</f>
        <v>0</v>
      </c>
      <c r="R52" s="406">
        <f ca="1">SUMIFS('Overview of employees'!S:S,'Overview of employees'!$B:$B,'Overview reports'!$B$52,'Overview of employees'!$A:$A,'Overview reports'!$A52)</f>
        <v>0</v>
      </c>
      <c r="S52" s="407">
        <f t="shared" ca="1" si="0"/>
        <v>0</v>
      </c>
    </row>
    <row r="53" spans="1:19">
      <c r="A53" s="397" t="s">
        <v>503</v>
      </c>
      <c r="B53" s="615"/>
      <c r="C53" s="398">
        <f ca="1">SUMIFS('Overview of employees'!D:D,'Overview of employees'!B:B,'Overview reports'!$B$52,'Overview of employees'!A:A,'Overview reports'!$A53)</f>
        <v>0</v>
      </c>
      <c r="D53" s="399">
        <f ca="1">SUMIFS('Overview of employees'!E:E,'Overview of employees'!$B:$B,'Overview reports'!$B$52,'Overview of employees'!$A:$A,'Overview reports'!$A53)</f>
        <v>0</v>
      </c>
      <c r="E53" s="399">
        <f ca="1">SUMIFS('Overview of employees'!F:F,'Overview of employees'!$B:$B,'Overview reports'!$B$52,'Overview of employees'!$A:$A,'Overview reports'!$A53)</f>
        <v>0</v>
      </c>
      <c r="F53" s="399">
        <f ca="1">SUMIFS('Overview of employees'!G:G,'Overview of employees'!$B:$B,'Overview reports'!$B$52,'Overview of employees'!$A:$A,'Overview reports'!$A53)</f>
        <v>0</v>
      </c>
      <c r="G53" s="399">
        <f ca="1">SUMIFS('Overview of employees'!H:H,'Overview of employees'!$B:$B,'Overview reports'!$B$52,'Overview of employees'!$A:$A,'Overview reports'!$A53)</f>
        <v>0</v>
      </c>
      <c r="H53" s="399">
        <f ca="1">SUMIFS('Overview of employees'!I:I,'Overview of employees'!$B:$B,'Overview reports'!$B$52,'Overview of employees'!$A:$A,'Overview reports'!$A53)</f>
        <v>0</v>
      </c>
      <c r="I53" s="399">
        <f ca="1">SUMIFS('Overview of employees'!J:J,'Overview of employees'!$B:$B,'Overview reports'!$B$52,'Overview of employees'!$A:$A,'Overview reports'!$A53)</f>
        <v>0</v>
      </c>
      <c r="J53" s="399">
        <f ca="1">SUMIFS('Overview of employees'!K:K,'Overview of employees'!$B:$B,'Overview reports'!$B$52,'Overview of employees'!$A:$A,'Overview reports'!$A53)</f>
        <v>0</v>
      </c>
      <c r="K53" s="399">
        <f ca="1">SUMIFS('Overview of employees'!L:L,'Overview of employees'!$B:$B,'Overview reports'!$B$52,'Overview of employees'!$A:$A,'Overview reports'!$A53)</f>
        <v>0</v>
      </c>
      <c r="L53" s="399">
        <f ca="1">SUMIFS('Overview of employees'!M:M,'Overview of employees'!$B:$B,'Overview reports'!$B$52,'Overview of employees'!$A:$A,'Overview reports'!$A53)</f>
        <v>0</v>
      </c>
      <c r="M53" s="399">
        <f ca="1">SUMIFS('Overview of employees'!N:N,'Overview of employees'!$B:$B,'Overview reports'!$B$52,'Overview of employees'!$A:$A,'Overview reports'!$A53)</f>
        <v>0</v>
      </c>
      <c r="N53" s="399">
        <f ca="1">SUMIFS('Overview of employees'!O:O,'Overview of employees'!$B:$B,'Overview reports'!$B$52,'Overview of employees'!$A:$A,'Overview reports'!$A53)</f>
        <v>0</v>
      </c>
      <c r="O53" s="399">
        <f ca="1">SUMIFS('Overview of employees'!P:P,'Overview of employees'!$B:$B,'Overview reports'!$B$52,'Overview of employees'!$A:$A,'Overview reports'!$A53)</f>
        <v>0</v>
      </c>
      <c r="P53" s="399">
        <f ca="1">SUMIFS('Overview of employees'!Q:Q,'Overview of employees'!$B:$B,'Overview reports'!$B$52,'Overview of employees'!$A:$A,'Overview reports'!$A53)</f>
        <v>0</v>
      </c>
      <c r="Q53" s="399">
        <f ca="1">SUMIFS('Overview of employees'!R:R,'Overview of employees'!$B:$B,'Overview reports'!$B$52,'Overview of employees'!$A:$A,'Overview reports'!$A53)</f>
        <v>0</v>
      </c>
      <c r="R53" s="399">
        <f ca="1">SUMIFS('Overview of employees'!S:S,'Overview of employees'!$B:$B,'Overview reports'!$B$52,'Overview of employees'!$A:$A,'Overview reports'!$A53)</f>
        <v>0</v>
      </c>
      <c r="S53" s="396">
        <f t="shared" ca="1" si="0"/>
        <v>0</v>
      </c>
    </row>
    <row r="54" spans="1:19">
      <c r="A54" s="392" t="s">
        <v>56</v>
      </c>
      <c r="B54" s="615"/>
      <c r="C54" s="398">
        <f ca="1">SUMIFS('Overview of employees'!D:D,'Overview of employees'!B:B,'Overview reports'!$B$52,'Overview of employees'!A:A,'Overview reports'!$A54)</f>
        <v>0</v>
      </c>
      <c r="D54" s="399">
        <f ca="1">SUMIFS('Overview of employees'!E:E,'Overview of employees'!$B:$B,'Overview reports'!$B$52,'Overview of employees'!$A:$A,'Overview reports'!$A54)</f>
        <v>0</v>
      </c>
      <c r="E54" s="399">
        <f ca="1">SUMIFS('Overview of employees'!F:F,'Overview of employees'!$B:$B,'Overview reports'!$B$52,'Overview of employees'!$A:$A,'Overview reports'!$A54)</f>
        <v>0</v>
      </c>
      <c r="F54" s="399">
        <f ca="1">SUMIFS('Overview of employees'!G:G,'Overview of employees'!$B:$B,'Overview reports'!$B$52,'Overview of employees'!$A:$A,'Overview reports'!$A54)</f>
        <v>0</v>
      </c>
      <c r="G54" s="399">
        <f ca="1">SUMIFS('Overview of employees'!H:H,'Overview of employees'!$B:$B,'Overview reports'!$B$52,'Overview of employees'!$A:$A,'Overview reports'!$A54)</f>
        <v>0</v>
      </c>
      <c r="H54" s="399">
        <f ca="1">SUMIFS('Overview of employees'!I:I,'Overview of employees'!$B:$B,'Overview reports'!$B$52,'Overview of employees'!$A:$A,'Overview reports'!$A54)</f>
        <v>0</v>
      </c>
      <c r="I54" s="399">
        <f ca="1">SUMIFS('Overview of employees'!J:J,'Overview of employees'!$B:$B,'Overview reports'!$B$52,'Overview of employees'!$A:$A,'Overview reports'!$A54)</f>
        <v>0</v>
      </c>
      <c r="J54" s="399">
        <f ca="1">SUMIFS('Overview of employees'!K:K,'Overview of employees'!$B:$B,'Overview reports'!$B$52,'Overview of employees'!$A:$A,'Overview reports'!$A54)</f>
        <v>0</v>
      </c>
      <c r="K54" s="399">
        <f ca="1">SUMIFS('Overview of employees'!L:L,'Overview of employees'!$B:$B,'Overview reports'!$B$52,'Overview of employees'!$A:$A,'Overview reports'!$A54)</f>
        <v>0</v>
      </c>
      <c r="L54" s="399">
        <f ca="1">SUMIFS('Overview of employees'!M:M,'Overview of employees'!$B:$B,'Overview reports'!$B$52,'Overview of employees'!$A:$A,'Overview reports'!$A54)</f>
        <v>0</v>
      </c>
      <c r="M54" s="399">
        <f ca="1">SUMIFS('Overview of employees'!N:N,'Overview of employees'!$B:$B,'Overview reports'!$B$52,'Overview of employees'!$A:$A,'Overview reports'!$A54)</f>
        <v>0</v>
      </c>
      <c r="N54" s="399">
        <f ca="1">SUMIFS('Overview of employees'!O:O,'Overview of employees'!$B:$B,'Overview reports'!$B$52,'Overview of employees'!$A:$A,'Overview reports'!$A54)</f>
        <v>0</v>
      </c>
      <c r="O54" s="399">
        <f ca="1">SUMIFS('Overview of employees'!P:P,'Overview of employees'!$B:$B,'Overview reports'!$B$52,'Overview of employees'!$A:$A,'Overview reports'!$A54)</f>
        <v>0</v>
      </c>
      <c r="P54" s="399">
        <f ca="1">SUMIFS('Overview of employees'!Q:Q,'Overview of employees'!$B:$B,'Overview reports'!$B$52,'Overview of employees'!$A:$A,'Overview reports'!$A54)</f>
        <v>0</v>
      </c>
      <c r="Q54" s="399">
        <f ca="1">SUMIFS('Overview of employees'!R:R,'Overview of employees'!$B:$B,'Overview reports'!$B$52,'Overview of employees'!$A:$A,'Overview reports'!$A54)</f>
        <v>0</v>
      </c>
      <c r="R54" s="399">
        <f ca="1">SUMIFS('Overview of employees'!S:S,'Overview of employees'!$B:$B,'Overview reports'!$B$52,'Overview of employees'!$A:$A,'Overview reports'!$A54)</f>
        <v>0</v>
      </c>
      <c r="S54" s="396">
        <f t="shared" ca="1" si="0"/>
        <v>0</v>
      </c>
    </row>
    <row r="55" spans="1:19">
      <c r="A55" s="392" t="s">
        <v>55</v>
      </c>
      <c r="B55" s="615"/>
      <c r="C55" s="398">
        <f ca="1">SUMIFS('Overview of employees'!D:D,'Overview of employees'!B:B,'Overview reports'!$B$52,'Overview of employees'!A:A,'Overview reports'!$A55)</f>
        <v>0</v>
      </c>
      <c r="D55" s="399">
        <f ca="1">SUMIFS('Overview of employees'!E:E,'Overview of employees'!$B:$B,'Overview reports'!$B$52,'Overview of employees'!$A:$A,'Overview reports'!$A55)</f>
        <v>0</v>
      </c>
      <c r="E55" s="399">
        <f ca="1">SUMIFS('Overview of employees'!F:F,'Overview of employees'!$B:$B,'Overview reports'!$B$52,'Overview of employees'!$A:$A,'Overview reports'!$A55)</f>
        <v>0</v>
      </c>
      <c r="F55" s="399">
        <f ca="1">SUMIFS('Overview of employees'!G:G,'Overview of employees'!$B:$B,'Overview reports'!$B$52,'Overview of employees'!$A:$A,'Overview reports'!$A55)</f>
        <v>0</v>
      </c>
      <c r="G55" s="399">
        <f ca="1">SUMIFS('Overview of employees'!H:H,'Overview of employees'!$B:$B,'Overview reports'!$B$52,'Overview of employees'!$A:$A,'Overview reports'!$A55)</f>
        <v>0</v>
      </c>
      <c r="H55" s="399">
        <f ca="1">SUMIFS('Overview of employees'!I:I,'Overview of employees'!$B:$B,'Overview reports'!$B$52,'Overview of employees'!$A:$A,'Overview reports'!$A55)</f>
        <v>0</v>
      </c>
      <c r="I55" s="399">
        <f ca="1">SUMIFS('Overview of employees'!J:J,'Overview of employees'!$B:$B,'Overview reports'!$B$52,'Overview of employees'!$A:$A,'Overview reports'!$A55)</f>
        <v>0</v>
      </c>
      <c r="J55" s="399">
        <f ca="1">SUMIFS('Overview of employees'!K:K,'Overview of employees'!$B:$B,'Overview reports'!$B$52,'Overview of employees'!$A:$A,'Overview reports'!$A55)</f>
        <v>0</v>
      </c>
      <c r="K55" s="399">
        <f ca="1">SUMIFS('Overview of employees'!L:L,'Overview of employees'!$B:$B,'Overview reports'!$B$52,'Overview of employees'!$A:$A,'Overview reports'!$A55)</f>
        <v>0</v>
      </c>
      <c r="L55" s="399">
        <f ca="1">SUMIFS('Overview of employees'!M:M,'Overview of employees'!$B:$B,'Overview reports'!$B$52,'Overview of employees'!$A:$A,'Overview reports'!$A55)</f>
        <v>0</v>
      </c>
      <c r="M55" s="399">
        <f ca="1">SUMIFS('Overview of employees'!N:N,'Overview of employees'!$B:$B,'Overview reports'!$B$52,'Overview of employees'!$A:$A,'Overview reports'!$A55)</f>
        <v>0</v>
      </c>
      <c r="N55" s="399">
        <f ca="1">SUMIFS('Overview of employees'!O:O,'Overview of employees'!$B:$B,'Overview reports'!$B$52,'Overview of employees'!$A:$A,'Overview reports'!$A55)</f>
        <v>0</v>
      </c>
      <c r="O55" s="399">
        <f ca="1">SUMIFS('Overview of employees'!P:P,'Overview of employees'!$B:$B,'Overview reports'!$B$52,'Overview of employees'!$A:$A,'Overview reports'!$A55)</f>
        <v>0</v>
      </c>
      <c r="P55" s="399">
        <f ca="1">SUMIFS('Overview of employees'!Q:Q,'Overview of employees'!$B:$B,'Overview reports'!$B$52,'Overview of employees'!$A:$A,'Overview reports'!$A55)</f>
        <v>0</v>
      </c>
      <c r="Q55" s="399">
        <f ca="1">SUMIFS('Overview of employees'!R:R,'Overview of employees'!$B:$B,'Overview reports'!$B$52,'Overview of employees'!$A:$A,'Overview reports'!$A55)</f>
        <v>0</v>
      </c>
      <c r="R55" s="399">
        <f ca="1">SUMIFS('Overview of employees'!S:S,'Overview of employees'!$B:$B,'Overview reports'!$B$52,'Overview of employees'!$A:$A,'Overview reports'!$A55)</f>
        <v>0</v>
      </c>
      <c r="S55" s="396">
        <f t="shared" ca="1" si="0"/>
        <v>0</v>
      </c>
    </row>
    <row r="56" spans="1:19">
      <c r="A56" s="400" t="s">
        <v>504</v>
      </c>
      <c r="B56" s="615"/>
      <c r="C56" s="398">
        <f ca="1">SUMIFS('Overview of employees'!D:D,'Overview of employees'!B:B,'Overview reports'!$B$52,'Overview of employees'!A:A,'Overview reports'!$A56)</f>
        <v>0</v>
      </c>
      <c r="D56" s="399">
        <f ca="1">SUMIFS('Overview of employees'!E:E,'Overview of employees'!$B:$B,'Overview reports'!$B$52,'Overview of employees'!$A:$A,'Overview reports'!$A56)</f>
        <v>0</v>
      </c>
      <c r="E56" s="399">
        <f ca="1">SUMIFS('Overview of employees'!F:F,'Overview of employees'!$B:$B,'Overview reports'!$B$52,'Overview of employees'!$A:$A,'Overview reports'!$A56)</f>
        <v>0</v>
      </c>
      <c r="F56" s="399">
        <f ca="1">SUMIFS('Overview of employees'!G:G,'Overview of employees'!$B:$B,'Overview reports'!$B$52,'Overview of employees'!$A:$A,'Overview reports'!$A56)</f>
        <v>0</v>
      </c>
      <c r="G56" s="399">
        <f ca="1">SUMIFS('Overview of employees'!H:H,'Overview of employees'!$B:$B,'Overview reports'!$B$52,'Overview of employees'!$A:$A,'Overview reports'!$A56)</f>
        <v>0</v>
      </c>
      <c r="H56" s="399">
        <f ca="1">SUMIFS('Overview of employees'!I:I,'Overview of employees'!$B:$B,'Overview reports'!$B$52,'Overview of employees'!$A:$A,'Overview reports'!$A56)</f>
        <v>0</v>
      </c>
      <c r="I56" s="399">
        <f ca="1">SUMIFS('Overview of employees'!J:J,'Overview of employees'!$B:$B,'Overview reports'!$B$52,'Overview of employees'!$A:$A,'Overview reports'!$A56)</f>
        <v>0</v>
      </c>
      <c r="J56" s="399">
        <f ca="1">SUMIFS('Overview of employees'!K:K,'Overview of employees'!$B:$B,'Overview reports'!$B$52,'Overview of employees'!$A:$A,'Overview reports'!$A56)</f>
        <v>0</v>
      </c>
      <c r="K56" s="399">
        <f ca="1">SUMIFS('Overview of employees'!L:L,'Overview of employees'!$B:$B,'Overview reports'!$B$52,'Overview of employees'!$A:$A,'Overview reports'!$A56)</f>
        <v>0</v>
      </c>
      <c r="L56" s="399">
        <f ca="1">SUMIFS('Overview of employees'!M:M,'Overview of employees'!$B:$B,'Overview reports'!$B$52,'Overview of employees'!$A:$A,'Overview reports'!$A56)</f>
        <v>0</v>
      </c>
      <c r="M56" s="399">
        <f ca="1">SUMIFS('Overview of employees'!N:N,'Overview of employees'!$B:$B,'Overview reports'!$B$52,'Overview of employees'!$A:$A,'Overview reports'!$A56)</f>
        <v>0</v>
      </c>
      <c r="N56" s="399">
        <f ca="1">SUMIFS('Overview of employees'!O:O,'Overview of employees'!$B:$B,'Overview reports'!$B$52,'Overview of employees'!$A:$A,'Overview reports'!$A56)</f>
        <v>0</v>
      </c>
      <c r="O56" s="399">
        <f ca="1">SUMIFS('Overview of employees'!P:P,'Overview of employees'!$B:$B,'Overview reports'!$B$52,'Overview of employees'!$A:$A,'Overview reports'!$A56)</f>
        <v>0</v>
      </c>
      <c r="P56" s="399">
        <f ca="1">SUMIFS('Overview of employees'!Q:Q,'Overview of employees'!$B:$B,'Overview reports'!$B$52,'Overview of employees'!$A:$A,'Overview reports'!$A56)</f>
        <v>0</v>
      </c>
      <c r="Q56" s="399">
        <f ca="1">SUMIFS('Overview of employees'!R:R,'Overview of employees'!$B:$B,'Overview reports'!$B$52,'Overview of employees'!$A:$A,'Overview reports'!$A56)</f>
        <v>0</v>
      </c>
      <c r="R56" s="399">
        <f ca="1">SUMIFS('Overview of employees'!S:S,'Overview of employees'!$B:$B,'Overview reports'!$B$52,'Overview of employees'!$A:$A,'Overview reports'!$A56)</f>
        <v>0</v>
      </c>
      <c r="S56" s="396">
        <f t="shared" ca="1" si="0"/>
        <v>0</v>
      </c>
    </row>
    <row r="57" spans="1:19" s="378" customFormat="1" ht="16.399999999999999" thickBot="1">
      <c r="A57" s="401" t="s">
        <v>488</v>
      </c>
      <c r="B57" s="616"/>
      <c r="C57" s="402">
        <f ca="1">SUM(C52:C56)</f>
        <v>0</v>
      </c>
      <c r="D57" s="403">
        <f ca="1">SUM(D52:D56)</f>
        <v>0</v>
      </c>
      <c r="E57" s="403">
        <f t="shared" ref="E57:R57" ca="1" si="9">SUM(E52:E56)</f>
        <v>0</v>
      </c>
      <c r="F57" s="403">
        <f t="shared" ca="1" si="9"/>
        <v>0</v>
      </c>
      <c r="G57" s="403">
        <f t="shared" ca="1" si="9"/>
        <v>0</v>
      </c>
      <c r="H57" s="403">
        <f t="shared" ca="1" si="9"/>
        <v>0</v>
      </c>
      <c r="I57" s="403">
        <f t="shared" ca="1" si="9"/>
        <v>0</v>
      </c>
      <c r="J57" s="403">
        <f t="shared" ca="1" si="9"/>
        <v>0</v>
      </c>
      <c r="K57" s="403">
        <f t="shared" ca="1" si="9"/>
        <v>0</v>
      </c>
      <c r="L57" s="403">
        <f t="shared" ca="1" si="9"/>
        <v>0</v>
      </c>
      <c r="M57" s="403">
        <f t="shared" ca="1" si="9"/>
        <v>0</v>
      </c>
      <c r="N57" s="403">
        <f t="shared" ca="1" si="9"/>
        <v>0</v>
      </c>
      <c r="O57" s="403">
        <f t="shared" ca="1" si="9"/>
        <v>0</v>
      </c>
      <c r="P57" s="403">
        <f t="shared" ca="1" si="9"/>
        <v>0</v>
      </c>
      <c r="Q57" s="403">
        <f t="shared" ca="1" si="9"/>
        <v>0</v>
      </c>
      <c r="R57" s="403">
        <f t="shared" ca="1" si="9"/>
        <v>0</v>
      </c>
      <c r="S57" s="404">
        <f t="shared" ca="1" si="0"/>
        <v>0</v>
      </c>
    </row>
  </sheetData>
  <mergeCells count="11">
    <mergeCell ref="B28:B33"/>
    <mergeCell ref="B34:B39"/>
    <mergeCell ref="B40:B45"/>
    <mergeCell ref="B46:B51"/>
    <mergeCell ref="B52:B57"/>
    <mergeCell ref="B22:B27"/>
    <mergeCell ref="A2:A3"/>
    <mergeCell ref="B2:B3"/>
    <mergeCell ref="B4:B9"/>
    <mergeCell ref="B10:B15"/>
    <mergeCell ref="B16:B21"/>
  </mergeCells>
  <conditionalFormatting sqref="C4:S57">
    <cfRule type="cellIs" dxfId="1420" priority="1" operator="equal">
      <formula>0</formula>
    </cfRule>
  </conditionalFormatting>
  <pageMargins left="0.7" right="0.7" top="0.78740157500000008" bottom="0.78740157500000008" header="0.3" footer="0.3"/>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DEC1E-98D3-4A80-B4ED-CDEE1ABC4A60}">
  <sheetPr>
    <tabColor rgb="FFFF0000"/>
  </sheetPr>
  <dimension ref="A3:AL180"/>
  <sheetViews>
    <sheetView showGridLines="0" zoomScaleNormal="100" workbookViewId="0">
      <selection activeCell="C17" sqref="C17:K17"/>
    </sheetView>
  </sheetViews>
  <sheetFormatPr defaultColWidth="13" defaultRowHeight="14.3" outlineLevelRow="1" outlineLevelCol="1"/>
  <cols>
    <col min="1" max="2" width="12.5" style="299" customWidth="1"/>
    <col min="3" max="3" width="16.25" style="299" customWidth="1"/>
    <col min="4" max="4" width="16.5" style="299" customWidth="1"/>
    <col min="5" max="5" width="13.375" style="299" customWidth="1"/>
    <col min="6" max="6" width="20.375" style="299" customWidth="1"/>
    <col min="7" max="7" width="16.75" style="299" customWidth="1"/>
    <col min="8" max="8" width="15.125" style="299" customWidth="1"/>
    <col min="9" max="9" width="14.125" style="299" customWidth="1"/>
    <col min="10" max="10" width="15.25" style="299" customWidth="1"/>
    <col min="11" max="11" width="16.75" style="299" customWidth="1"/>
    <col min="12" max="12" width="5.375" style="299" customWidth="1"/>
    <col min="13" max="13" width="10.75" style="299" customWidth="1"/>
    <col min="14" max="14" width="11.25" style="299" customWidth="1"/>
    <col min="15" max="15" width="11.875" style="299" customWidth="1"/>
    <col min="16" max="18" width="11.625" style="299" customWidth="1"/>
    <col min="19" max="28" width="11.625" style="299" hidden="1" customWidth="1" outlineLevel="1"/>
    <col min="29" max="29" width="11.5" style="299" bestFit="1" customWidth="1" collapsed="1"/>
    <col min="30" max="30" width="22" style="299" bestFit="1" customWidth="1"/>
    <col min="31" max="31" width="20.125" style="299" customWidth="1"/>
    <col min="32" max="36" width="13" style="299"/>
    <col min="37" max="37" width="0" style="299" hidden="1" customWidth="1"/>
    <col min="38" max="16384" width="13" style="299"/>
  </cols>
  <sheetData>
    <row r="3" spans="3:38" ht="60.8" customHeight="1">
      <c r="C3" s="617" t="s">
        <v>245</v>
      </c>
      <c r="D3" s="617"/>
      <c r="E3" s="617"/>
      <c r="F3" s="617"/>
      <c r="G3" s="617"/>
      <c r="H3" s="617"/>
      <c r="M3" s="618" t="s">
        <v>506</v>
      </c>
      <c r="N3" s="618"/>
      <c r="O3" s="618"/>
      <c r="P3" s="618"/>
      <c r="Q3" s="618"/>
      <c r="R3" s="618"/>
      <c r="S3" s="618"/>
      <c r="T3" s="618"/>
      <c r="U3" s="618"/>
      <c r="V3" s="618"/>
      <c r="W3" s="618"/>
      <c r="X3" s="618"/>
      <c r="Y3" s="618"/>
      <c r="Z3" s="618"/>
      <c r="AA3" s="618"/>
      <c r="AB3" s="618"/>
      <c r="AC3" s="618"/>
      <c r="AD3" s="618"/>
      <c r="AE3" s="618"/>
      <c r="AF3" s="409"/>
      <c r="AG3" s="409"/>
      <c r="AH3" s="409"/>
      <c r="AI3" s="409"/>
      <c r="AJ3" s="409"/>
      <c r="AK3" s="409"/>
      <c r="AL3" s="409"/>
    </row>
    <row r="4" spans="3:38" ht="15" thickBot="1">
      <c r="K4" s="410"/>
      <c r="N4" s="411"/>
    </row>
    <row r="5" spans="3:38" ht="37.450000000000003" customHeight="1">
      <c r="C5" s="412" t="s">
        <v>507</v>
      </c>
      <c r="D5" s="413"/>
      <c r="E5" s="414"/>
      <c r="F5" s="415"/>
      <c r="G5" s="416" t="s">
        <v>508</v>
      </c>
      <c r="H5" s="417"/>
      <c r="N5" s="418" t="s">
        <v>509</v>
      </c>
      <c r="O5" s="418" t="s">
        <v>510</v>
      </c>
      <c r="P5" s="418" t="s">
        <v>511</v>
      </c>
      <c r="Q5" s="418" t="s">
        <v>512</v>
      </c>
      <c r="R5" s="418" t="s">
        <v>513</v>
      </c>
      <c r="S5" s="418" t="s">
        <v>514</v>
      </c>
      <c r="T5" s="418" t="s">
        <v>515</v>
      </c>
      <c r="U5" s="418" t="s">
        <v>516</v>
      </c>
      <c r="V5" s="418" t="s">
        <v>517</v>
      </c>
      <c r="W5" s="418" t="s">
        <v>518</v>
      </c>
      <c r="X5" s="418" t="s">
        <v>519</v>
      </c>
      <c r="Y5" s="418" t="s">
        <v>520</v>
      </c>
      <c r="Z5" s="418" t="s">
        <v>521</v>
      </c>
      <c r="AA5" s="418" t="s">
        <v>522</v>
      </c>
      <c r="AB5" s="418" t="s">
        <v>501</v>
      </c>
      <c r="AC5" s="419" t="s">
        <v>502</v>
      </c>
      <c r="AD5" s="420" t="s">
        <v>523</v>
      </c>
      <c r="AE5" s="421" t="s">
        <v>524</v>
      </c>
      <c r="AK5" s="299" t="s">
        <v>525</v>
      </c>
    </row>
    <row r="6" spans="3:38" ht="18.55" outlineLevel="1">
      <c r="C6" s="422" t="s">
        <v>526</v>
      </c>
      <c r="D6" s="619"/>
      <c r="E6" s="620"/>
      <c r="G6" s="416" t="s">
        <v>527</v>
      </c>
      <c r="H6" s="423"/>
      <c r="M6" s="361" t="s">
        <v>275</v>
      </c>
      <c r="N6" s="424"/>
      <c r="O6" s="425"/>
      <c r="P6" s="425"/>
      <c r="Q6" s="425"/>
      <c r="R6" s="425"/>
      <c r="S6" s="425"/>
      <c r="T6" s="425"/>
      <c r="U6" s="425"/>
      <c r="V6" s="425"/>
      <c r="W6" s="425"/>
      <c r="X6" s="425"/>
      <c r="Y6" s="425"/>
      <c r="Z6" s="425"/>
      <c r="AA6" s="425"/>
      <c r="AB6" s="425"/>
      <c r="AC6" s="426">
        <f t="shared" ref="AC6:AC14" si="0">SUM(N6:AB6)</f>
        <v>0</v>
      </c>
      <c r="AD6" s="427"/>
      <c r="AE6" s="428"/>
      <c r="AK6" s="299" t="s">
        <v>528</v>
      </c>
    </row>
    <row r="7" spans="3:38" ht="18.55" outlineLevel="1">
      <c r="C7" s="429"/>
      <c r="H7" s="430"/>
      <c r="M7" s="365" t="s">
        <v>344</v>
      </c>
      <c r="N7" s="425"/>
      <c r="O7" s="425"/>
      <c r="P7" s="425"/>
      <c r="Q7" s="425"/>
      <c r="R7" s="425"/>
      <c r="S7" s="425"/>
      <c r="T7" s="425"/>
      <c r="U7" s="425"/>
      <c r="V7" s="425"/>
      <c r="W7" s="425"/>
      <c r="X7" s="425"/>
      <c r="Y7" s="425"/>
      <c r="Z7" s="425"/>
      <c r="AA7" s="425"/>
      <c r="AB7" s="425"/>
      <c r="AC7" s="426">
        <f t="shared" si="0"/>
        <v>0</v>
      </c>
      <c r="AD7" s="427"/>
      <c r="AE7" s="428"/>
    </row>
    <row r="8" spans="3:38" ht="18.75" customHeight="1" outlineLevel="1">
      <c r="C8" s="621" t="s">
        <v>529</v>
      </c>
      <c r="D8" s="431" t="s">
        <v>283</v>
      </c>
      <c r="E8" s="431" t="s">
        <v>284</v>
      </c>
      <c r="F8" s="431" t="s">
        <v>530</v>
      </c>
      <c r="G8" s="431" t="s">
        <v>531</v>
      </c>
      <c r="H8" s="431" t="s">
        <v>532</v>
      </c>
      <c r="M8" s="366" t="s">
        <v>276</v>
      </c>
      <c r="N8" s="425"/>
      <c r="O8" s="425"/>
      <c r="P8" s="425"/>
      <c r="Q8" s="425"/>
      <c r="R8" s="425"/>
      <c r="S8" s="425"/>
      <c r="T8" s="425"/>
      <c r="U8" s="425"/>
      <c r="V8" s="425"/>
      <c r="W8" s="425"/>
      <c r="X8" s="425"/>
      <c r="Y8" s="425"/>
      <c r="Z8" s="425"/>
      <c r="AA8" s="425"/>
      <c r="AB8" s="425"/>
      <c r="AC8" s="426">
        <f t="shared" si="0"/>
        <v>0</v>
      </c>
      <c r="AD8" s="427"/>
      <c r="AE8" s="428"/>
    </row>
    <row r="9" spans="3:38" ht="18.55" outlineLevel="1">
      <c r="C9" s="622"/>
      <c r="D9" s="432"/>
      <c r="E9" s="432"/>
      <c r="F9" s="433"/>
      <c r="G9" s="434"/>
      <c r="H9" s="434"/>
      <c r="M9" s="367" t="s">
        <v>380</v>
      </c>
      <c r="N9" s="425"/>
      <c r="O9" s="425"/>
      <c r="P9" s="425"/>
      <c r="Q9" s="425"/>
      <c r="R9" s="425"/>
      <c r="S9" s="425"/>
      <c r="T9" s="425"/>
      <c r="U9" s="425"/>
      <c r="V9" s="425"/>
      <c r="W9" s="425"/>
      <c r="X9" s="425"/>
      <c r="Y9" s="425"/>
      <c r="Z9" s="425"/>
      <c r="AA9" s="425"/>
      <c r="AB9" s="425"/>
      <c r="AC9" s="426">
        <f t="shared" si="0"/>
        <v>0</v>
      </c>
      <c r="AD9" s="427"/>
      <c r="AE9" s="428"/>
    </row>
    <row r="10" spans="3:38" ht="18.55" outlineLevel="1">
      <c r="C10" s="622"/>
      <c r="D10" s="432"/>
      <c r="E10" s="432"/>
      <c r="F10" s="433"/>
      <c r="G10" s="434"/>
      <c r="H10" s="434"/>
      <c r="M10" s="368" t="s">
        <v>277</v>
      </c>
      <c r="N10" s="425"/>
      <c r="O10" s="425"/>
      <c r="P10" s="425"/>
      <c r="Q10" s="425"/>
      <c r="R10" s="425"/>
      <c r="S10" s="425"/>
      <c r="T10" s="425"/>
      <c r="U10" s="425"/>
      <c r="V10" s="425"/>
      <c r="W10" s="425"/>
      <c r="X10" s="425"/>
      <c r="Y10" s="425"/>
      <c r="Z10" s="425"/>
      <c r="AA10" s="425"/>
      <c r="AB10" s="425"/>
      <c r="AC10" s="426">
        <f t="shared" si="0"/>
        <v>0</v>
      </c>
      <c r="AD10" s="427"/>
      <c r="AE10" s="428"/>
    </row>
    <row r="11" spans="3:38" ht="18.55" outlineLevel="1">
      <c r="C11" s="622"/>
      <c r="D11" s="432"/>
      <c r="E11" s="432"/>
      <c r="F11" s="435"/>
      <c r="G11" s="434"/>
      <c r="H11" s="434"/>
      <c r="M11" s="369" t="s">
        <v>416</v>
      </c>
      <c r="N11" s="425"/>
      <c r="O11" s="425"/>
      <c r="P11" s="425"/>
      <c r="Q11" s="425"/>
      <c r="R11" s="425"/>
      <c r="S11" s="425"/>
      <c r="T11" s="425"/>
      <c r="U11" s="425"/>
      <c r="V11" s="425"/>
      <c r="W11" s="425"/>
      <c r="X11" s="425"/>
      <c r="Y11" s="425"/>
      <c r="Z11" s="425"/>
      <c r="AA11" s="425"/>
      <c r="AB11" s="425"/>
      <c r="AC11" s="426">
        <f t="shared" si="0"/>
        <v>0</v>
      </c>
      <c r="AD11" s="427"/>
      <c r="AE11" s="428"/>
    </row>
    <row r="12" spans="3:38" ht="18.55" outlineLevel="1">
      <c r="C12" s="622"/>
      <c r="D12" s="434"/>
      <c r="E12" s="434"/>
      <c r="F12" s="435"/>
      <c r="G12" s="434"/>
      <c r="H12" s="434"/>
      <c r="M12" s="370" t="s">
        <v>278</v>
      </c>
      <c r="N12" s="425"/>
      <c r="O12" s="425"/>
      <c r="P12" s="425"/>
      <c r="Q12" s="425"/>
      <c r="R12" s="425"/>
      <c r="S12" s="425"/>
      <c r="T12" s="425"/>
      <c r="U12" s="425"/>
      <c r="V12" s="425"/>
      <c r="W12" s="425"/>
      <c r="X12" s="425"/>
      <c r="Y12" s="425"/>
      <c r="Z12" s="425"/>
      <c r="AA12" s="425"/>
      <c r="AB12" s="425"/>
      <c r="AC12" s="426">
        <f t="shared" si="0"/>
        <v>0</v>
      </c>
      <c r="AD12" s="427"/>
      <c r="AE12" s="428"/>
    </row>
    <row r="13" spans="3:38" ht="18.55" outlineLevel="1">
      <c r="C13" s="623"/>
      <c r="D13" s="434"/>
      <c r="E13" s="434"/>
      <c r="F13" s="435"/>
      <c r="G13" s="434"/>
      <c r="H13" s="434"/>
      <c r="M13" s="370" t="s">
        <v>452</v>
      </c>
      <c r="N13" s="425"/>
      <c r="O13" s="425"/>
      <c r="P13" s="425"/>
      <c r="Q13" s="425"/>
      <c r="R13" s="425"/>
      <c r="S13" s="425"/>
      <c r="T13" s="425"/>
      <c r="U13" s="425"/>
      <c r="V13" s="425"/>
      <c r="W13" s="425"/>
      <c r="X13" s="425"/>
      <c r="Y13" s="425"/>
      <c r="Z13" s="425"/>
      <c r="AA13" s="425"/>
      <c r="AB13" s="425"/>
      <c r="AC13" s="426">
        <f t="shared" si="0"/>
        <v>0</v>
      </c>
      <c r="AD13" s="427"/>
      <c r="AE13" s="428"/>
    </row>
    <row r="14" spans="3:38" ht="18.75" customHeight="1" outlineLevel="1" thickBot="1">
      <c r="C14" s="624" t="s">
        <v>533</v>
      </c>
      <c r="D14" s="625" t="s">
        <v>528</v>
      </c>
      <c r="E14" s="436"/>
      <c r="F14" s="437"/>
      <c r="G14" s="436"/>
      <c r="H14" s="436"/>
      <c r="M14" s="371" t="s">
        <v>279</v>
      </c>
      <c r="N14" s="425"/>
      <c r="O14" s="425"/>
      <c r="P14" s="425"/>
      <c r="Q14" s="425"/>
      <c r="R14" s="425"/>
      <c r="S14" s="425"/>
      <c r="T14" s="425"/>
      <c r="U14" s="425"/>
      <c r="V14" s="425"/>
      <c r="W14" s="425"/>
      <c r="X14" s="425"/>
      <c r="Y14" s="425"/>
      <c r="Z14" s="425"/>
      <c r="AA14" s="425"/>
      <c r="AB14" s="425"/>
      <c r="AC14" s="426">
        <f t="shared" si="0"/>
        <v>0</v>
      </c>
      <c r="AD14" s="438"/>
      <c r="AE14" s="428"/>
    </row>
    <row r="15" spans="3:38" outlineLevel="1">
      <c r="C15" s="624"/>
      <c r="D15" s="625"/>
      <c r="E15" s="439"/>
      <c r="F15" s="326"/>
      <c r="G15" s="326"/>
      <c r="H15" s="440"/>
      <c r="I15" s="326"/>
      <c r="J15" s="326"/>
      <c r="K15" s="326"/>
      <c r="M15" s="441"/>
      <c r="N15" s="442"/>
      <c r="O15" s="442"/>
      <c r="P15" s="442"/>
      <c r="Q15" s="442"/>
      <c r="R15" s="442"/>
      <c r="S15" s="443"/>
      <c r="T15" s="443"/>
      <c r="U15" s="443"/>
      <c r="V15" s="443"/>
      <c r="W15" s="443"/>
      <c r="X15" s="443"/>
      <c r="Y15" s="443"/>
      <c r="Z15" s="443"/>
      <c r="AA15" s="443"/>
      <c r="AB15" s="443"/>
      <c r="AC15" s="444"/>
      <c r="AD15" s="445"/>
      <c r="AE15" s="446"/>
    </row>
    <row r="16" spans="3:38" outlineLevel="1">
      <c r="E16" s="439"/>
      <c r="F16" s="326"/>
      <c r="G16" s="326"/>
      <c r="H16" s="440"/>
      <c r="I16" s="326"/>
      <c r="J16" s="326"/>
      <c r="K16" s="326"/>
      <c r="M16" s="441"/>
      <c r="N16" s="442"/>
      <c r="O16" s="442"/>
      <c r="P16" s="442"/>
      <c r="Q16" s="442"/>
      <c r="R16" s="442"/>
      <c r="S16" s="443"/>
      <c r="T16" s="443"/>
      <c r="U16" s="443"/>
      <c r="V16" s="443"/>
      <c r="W16" s="443"/>
      <c r="X16" s="443"/>
      <c r="Y16" s="443"/>
      <c r="Z16" s="443"/>
      <c r="AA16" s="443"/>
      <c r="AB16" s="443"/>
      <c r="AC16" s="444"/>
      <c r="AD16" s="445"/>
      <c r="AE16" s="446"/>
    </row>
    <row r="17" spans="1:31" ht="29.95" customHeight="1" outlineLevel="1">
      <c r="B17" s="447"/>
      <c r="C17" s="639" t="s">
        <v>534</v>
      </c>
      <c r="D17" s="639"/>
      <c r="E17" s="639"/>
      <c r="F17" s="639"/>
      <c r="G17" s="639"/>
      <c r="H17" s="639"/>
      <c r="I17" s="639"/>
      <c r="J17" s="639"/>
      <c r="K17" s="639"/>
      <c r="M17" s="618" t="s">
        <v>535</v>
      </c>
      <c r="N17" s="618"/>
      <c r="O17" s="618"/>
      <c r="P17" s="618"/>
      <c r="Q17" s="618"/>
      <c r="R17" s="618"/>
      <c r="S17" s="618"/>
      <c r="T17" s="618"/>
      <c r="U17" s="618"/>
      <c r="V17" s="618"/>
      <c r="W17" s="618"/>
      <c r="X17" s="618"/>
      <c r="Y17" s="618"/>
      <c r="Z17" s="618"/>
      <c r="AA17" s="618"/>
      <c r="AB17" s="618"/>
      <c r="AC17" s="618"/>
      <c r="AD17" s="618"/>
      <c r="AE17" s="618"/>
    </row>
    <row r="18" spans="1:31" ht="33" customHeight="1" thickBot="1">
      <c r="E18" s="448"/>
      <c r="K18" s="410"/>
      <c r="M18" s="618"/>
      <c r="N18" s="618"/>
      <c r="O18" s="618"/>
      <c r="P18" s="618"/>
      <c r="Q18" s="618"/>
      <c r="R18" s="618"/>
      <c r="S18" s="618"/>
      <c r="T18" s="618"/>
      <c r="U18" s="618"/>
      <c r="V18" s="618"/>
      <c r="W18" s="618"/>
      <c r="X18" s="618"/>
      <c r="Y18" s="618"/>
      <c r="Z18" s="618"/>
      <c r="AA18" s="618"/>
      <c r="AB18" s="618"/>
      <c r="AC18" s="618"/>
      <c r="AD18" s="618"/>
      <c r="AE18" s="618"/>
    </row>
    <row r="19" spans="1:31">
      <c r="C19" s="640" t="s">
        <v>536</v>
      </c>
      <c r="D19" s="641"/>
      <c r="E19" s="642"/>
      <c r="G19" s="643" t="s">
        <v>537</v>
      </c>
      <c r="H19" s="644"/>
      <c r="I19" s="645"/>
      <c r="K19" s="410"/>
      <c r="N19" s="411"/>
    </row>
    <row r="20" spans="1:31" ht="60.25" customHeight="1">
      <c r="A20" s="626" t="s">
        <v>538</v>
      </c>
      <c r="B20" s="627"/>
      <c r="C20" s="449" t="s">
        <v>539</v>
      </c>
      <c r="D20" s="450" t="s">
        <v>540</v>
      </c>
      <c r="E20" s="451" t="s">
        <v>541</v>
      </c>
      <c r="F20" s="452" t="s">
        <v>542</v>
      </c>
      <c r="G20" s="453" t="s">
        <v>543</v>
      </c>
      <c r="H20" s="450" t="s">
        <v>544</v>
      </c>
      <c r="I20" s="451" t="s">
        <v>545</v>
      </c>
      <c r="J20" s="454" t="s">
        <v>546</v>
      </c>
      <c r="K20" s="450" t="s">
        <v>547</v>
      </c>
      <c r="N20" s="344" t="s">
        <v>509</v>
      </c>
      <c r="O20" s="344" t="s">
        <v>510</v>
      </c>
      <c r="P20" s="344" t="s">
        <v>511</v>
      </c>
      <c r="Q20" s="344" t="s">
        <v>512</v>
      </c>
      <c r="R20" s="344" t="s">
        <v>513</v>
      </c>
      <c r="S20" s="344" t="s">
        <v>514</v>
      </c>
      <c r="T20" s="344" t="s">
        <v>515</v>
      </c>
      <c r="U20" s="344" t="s">
        <v>516</v>
      </c>
      <c r="V20" s="344" t="s">
        <v>517</v>
      </c>
      <c r="W20" s="344" t="s">
        <v>518</v>
      </c>
      <c r="X20" s="344" t="s">
        <v>519</v>
      </c>
      <c r="Y20" s="344" t="s">
        <v>520</v>
      </c>
      <c r="Z20" s="344" t="s">
        <v>521</v>
      </c>
      <c r="AA20" s="344" t="s">
        <v>522</v>
      </c>
      <c r="AB20" s="344" t="s">
        <v>501</v>
      </c>
      <c r="AC20" s="455" t="s">
        <v>502</v>
      </c>
      <c r="AD20" s="344" t="s">
        <v>548</v>
      </c>
    </row>
    <row r="21" spans="1:31" ht="19.45" customHeight="1" outlineLevel="1">
      <c r="A21" s="628" t="str">
        <f>'Project basic information'!D12</f>
        <v/>
      </c>
      <c r="B21" s="630" t="str">
        <f>'Project basic information'!E12</f>
        <v/>
      </c>
      <c r="C21" s="632">
        <f>IFERROR(SUMIF(B:B,M21,G:G),0)</f>
        <v>0</v>
      </c>
      <c r="D21" s="634">
        <f>MROUND(SUMIF(B:B,M21,F:F),0.5)</f>
        <v>0</v>
      </c>
      <c r="E21" s="646">
        <f>IFERROR(C21/D21,0)</f>
        <v>0</v>
      </c>
      <c r="F21" s="648">
        <f>E21*MROUND(J21,0.5)</f>
        <v>0</v>
      </c>
      <c r="G21" s="650">
        <f>SUMIF(B:B,M21,J:J)</f>
        <v>0</v>
      </c>
      <c r="H21" s="652">
        <f>IFERROR(G21-F21,0)</f>
        <v>0</v>
      </c>
      <c r="I21" s="654">
        <f>(SUMIF(B:B,M21,I:I))</f>
        <v>0</v>
      </c>
      <c r="J21" s="636">
        <f>IFERROR(((SUMIF(B:B,M21,AC:AC))/$H$6),0)</f>
        <v>0</v>
      </c>
      <c r="K21" s="634">
        <f>D21-J21</f>
        <v>0</v>
      </c>
      <c r="M21" s="361" t="s">
        <v>275</v>
      </c>
      <c r="N21" s="458">
        <f>IFERROR(IF(($I21&lt;$J21),(SUMIF($B:$B,$M21,N:N)/SUMIF($B:$B,$M21,$AC:$AC)*$I21),(SUMIF($B:$B,$M21,N:N)/SUMIF($B:$B,$M21,$AC:$AC)*$J21)),0)</f>
        <v>0</v>
      </c>
      <c r="O21" s="458">
        <f t="shared" ref="O21:AB29" si="1">IFERROR(IF(($I21&lt;$J21),(SUMIF($B:$B,$M21,O:O)/SUMIF($B:$B,$M21,$AC:$AC)*$I21),(SUMIF($B:$B,$M21,O:O)/SUMIF($B:$B,$M21,$AC:$AC)*$J21)),0)</f>
        <v>0</v>
      </c>
      <c r="P21" s="458">
        <f t="shared" si="1"/>
        <v>0</v>
      </c>
      <c r="Q21" s="458">
        <f t="shared" si="1"/>
        <v>0</v>
      </c>
      <c r="R21" s="458">
        <f t="shared" si="1"/>
        <v>0</v>
      </c>
      <c r="S21" s="458">
        <f t="shared" si="1"/>
        <v>0</v>
      </c>
      <c r="T21" s="458">
        <f t="shared" si="1"/>
        <v>0</v>
      </c>
      <c r="U21" s="458">
        <f t="shared" si="1"/>
        <v>0</v>
      </c>
      <c r="V21" s="458">
        <f t="shared" si="1"/>
        <v>0</v>
      </c>
      <c r="W21" s="458">
        <f t="shared" si="1"/>
        <v>0</v>
      </c>
      <c r="X21" s="458">
        <f t="shared" si="1"/>
        <v>0</v>
      </c>
      <c r="Y21" s="458">
        <f t="shared" si="1"/>
        <v>0</v>
      </c>
      <c r="Z21" s="458">
        <f t="shared" si="1"/>
        <v>0</v>
      </c>
      <c r="AA21" s="458">
        <f t="shared" si="1"/>
        <v>0</v>
      </c>
      <c r="AB21" s="458">
        <f t="shared" si="1"/>
        <v>0</v>
      </c>
      <c r="AC21" s="459">
        <f>SUM(N21:AB21)</f>
        <v>0</v>
      </c>
      <c r="AD21" s="460">
        <f>ROUND(IF(F21&gt;G21,G21,F21),2)</f>
        <v>0</v>
      </c>
    </row>
    <row r="22" spans="1:31" ht="19.45" customHeight="1" outlineLevel="1">
      <c r="A22" s="629"/>
      <c r="B22" s="631"/>
      <c r="C22" s="633"/>
      <c r="D22" s="635"/>
      <c r="E22" s="647"/>
      <c r="F22" s="649"/>
      <c r="G22" s="651"/>
      <c r="H22" s="653"/>
      <c r="I22" s="655"/>
      <c r="J22" s="637"/>
      <c r="K22" s="638"/>
      <c r="M22" s="365" t="s">
        <v>344</v>
      </c>
      <c r="N22" s="461">
        <f>IFERROR(IF(OR((N6+N7)=N21,N6=0),0,N21-N6-N7),"")</f>
        <v>0</v>
      </c>
      <c r="O22" s="461">
        <f t="shared" ref="O22:AC24" si="2">IFERROR(IF(OR((O6+O7)=O21,O6=0),0,O21-O6-O7),"")</f>
        <v>0</v>
      </c>
      <c r="P22" s="461">
        <f t="shared" si="2"/>
        <v>0</v>
      </c>
      <c r="Q22" s="461">
        <f t="shared" si="2"/>
        <v>0</v>
      </c>
      <c r="R22" s="461">
        <f t="shared" si="2"/>
        <v>0</v>
      </c>
      <c r="S22" s="461">
        <f t="shared" si="2"/>
        <v>0</v>
      </c>
      <c r="T22" s="461">
        <f t="shared" si="2"/>
        <v>0</v>
      </c>
      <c r="U22" s="461">
        <f t="shared" si="2"/>
        <v>0</v>
      </c>
      <c r="V22" s="461">
        <f t="shared" si="2"/>
        <v>0</v>
      </c>
      <c r="W22" s="461">
        <f t="shared" si="2"/>
        <v>0</v>
      </c>
      <c r="X22" s="461">
        <f t="shared" si="2"/>
        <v>0</v>
      </c>
      <c r="Y22" s="461">
        <f t="shared" si="2"/>
        <v>0</v>
      </c>
      <c r="Z22" s="461">
        <f t="shared" si="2"/>
        <v>0</v>
      </c>
      <c r="AA22" s="461">
        <f t="shared" si="2"/>
        <v>0</v>
      </c>
      <c r="AB22" s="461">
        <f t="shared" si="2"/>
        <v>0</v>
      </c>
      <c r="AC22" s="459">
        <f t="shared" si="2"/>
        <v>0</v>
      </c>
      <c r="AD22" s="462">
        <f>IFERROR(IF(OR((AD6+AD7)=AD21,AD6=0),0,AD21-AD6-AD7),"")</f>
        <v>0</v>
      </c>
      <c r="AE22" s="463" t="str">
        <f>IF((AD21)=AD6+AD7,"no adjustment needed",IF(AD6=0,"no adjustment needed","adjustment needed"))</f>
        <v>no adjustment needed</v>
      </c>
    </row>
    <row r="23" spans="1:31" ht="19.45" customHeight="1" outlineLevel="1">
      <c r="A23" s="656" t="str">
        <f>'Project basic information'!D13</f>
        <v/>
      </c>
      <c r="B23" s="658" t="str">
        <f>'Project basic information'!E13</f>
        <v/>
      </c>
      <c r="C23" s="632">
        <f>IFERROR(SUMIF(B:B,M23,G:G),0)</f>
        <v>0</v>
      </c>
      <c r="D23" s="634">
        <f>MROUND(SUMIF(B:B,M23,F:F),0.5)</f>
        <v>0</v>
      </c>
      <c r="E23" s="646">
        <f>IFERROR(C23/D23,0)</f>
        <v>0</v>
      </c>
      <c r="F23" s="648">
        <f>E23*MROUND(J23,0.5)</f>
        <v>0</v>
      </c>
      <c r="G23" s="650">
        <f>SUMIF(B:B,M23,J:J)</f>
        <v>0</v>
      </c>
      <c r="H23" s="652">
        <f>IFERROR(G23-F23,0)</f>
        <v>0</v>
      </c>
      <c r="I23" s="664">
        <f t="shared" ref="I23:I29" si="3">(SUMIF(B:B,M23,I:I))</f>
        <v>0</v>
      </c>
      <c r="J23" s="636">
        <f>IFERROR(((SUMIF(B:B,M23,AC:AC))/$H$6),0)</f>
        <v>0</v>
      </c>
      <c r="K23" s="634">
        <f>D23-J23</f>
        <v>0</v>
      </c>
      <c r="M23" s="366" t="s">
        <v>276</v>
      </c>
      <c r="N23" s="458">
        <f>IFERROR(IF(($I23&lt;$J23),(SUMIF($B:$B,$M23,N:N)/SUMIF($B:$B,$M23,$AC:$AC)*$I23),(SUMIF($B:$B,$M23,N:N)/SUMIF($B:$B,$M23,$AC:$AC)*$J23)),0)</f>
        <v>0</v>
      </c>
      <c r="O23" s="458">
        <f t="shared" si="1"/>
        <v>0</v>
      </c>
      <c r="P23" s="458">
        <f t="shared" si="1"/>
        <v>0</v>
      </c>
      <c r="Q23" s="458">
        <f t="shared" si="1"/>
        <v>0</v>
      </c>
      <c r="R23" s="458">
        <f t="shared" si="1"/>
        <v>0</v>
      </c>
      <c r="S23" s="458">
        <f t="shared" si="1"/>
        <v>0</v>
      </c>
      <c r="T23" s="458">
        <f t="shared" si="1"/>
        <v>0</v>
      </c>
      <c r="U23" s="458">
        <f t="shared" si="1"/>
        <v>0</v>
      </c>
      <c r="V23" s="458">
        <f t="shared" si="1"/>
        <v>0</v>
      </c>
      <c r="W23" s="458">
        <f t="shared" si="1"/>
        <v>0</v>
      </c>
      <c r="X23" s="458">
        <f t="shared" si="1"/>
        <v>0</v>
      </c>
      <c r="Y23" s="458">
        <f t="shared" si="1"/>
        <v>0</v>
      </c>
      <c r="Z23" s="458">
        <f t="shared" si="1"/>
        <v>0</v>
      </c>
      <c r="AA23" s="458">
        <f t="shared" si="1"/>
        <v>0</v>
      </c>
      <c r="AB23" s="458">
        <f t="shared" si="1"/>
        <v>0</v>
      </c>
      <c r="AC23" s="459">
        <f>SUM(N23:AB23)</f>
        <v>0</v>
      </c>
      <c r="AD23" s="460">
        <f>ROUND(IF(F23&gt;G23,G23,F23),2)</f>
        <v>0</v>
      </c>
      <c r="AE23" s="464"/>
    </row>
    <row r="24" spans="1:31" ht="19.45" customHeight="1" outlineLevel="1">
      <c r="A24" s="657"/>
      <c r="B24" s="659"/>
      <c r="C24" s="633"/>
      <c r="D24" s="635"/>
      <c r="E24" s="647"/>
      <c r="F24" s="649"/>
      <c r="G24" s="651"/>
      <c r="H24" s="653"/>
      <c r="I24" s="665"/>
      <c r="J24" s="637"/>
      <c r="K24" s="638"/>
      <c r="M24" s="367" t="s">
        <v>380</v>
      </c>
      <c r="N24" s="461">
        <f>IFERROR(IF(OR((N8+N9)=N23,N8=0),0,N23-N8-N9),"")</f>
        <v>0</v>
      </c>
      <c r="O24" s="461">
        <f t="shared" si="2"/>
        <v>0</v>
      </c>
      <c r="P24" s="461">
        <f t="shared" si="2"/>
        <v>0</v>
      </c>
      <c r="Q24" s="461">
        <f t="shared" si="2"/>
        <v>0</v>
      </c>
      <c r="R24" s="461">
        <f t="shared" si="2"/>
        <v>0</v>
      </c>
      <c r="S24" s="461">
        <f t="shared" si="2"/>
        <v>0</v>
      </c>
      <c r="T24" s="461">
        <f t="shared" si="2"/>
        <v>0</v>
      </c>
      <c r="U24" s="461">
        <f t="shared" si="2"/>
        <v>0</v>
      </c>
      <c r="V24" s="461">
        <f t="shared" si="2"/>
        <v>0</v>
      </c>
      <c r="W24" s="461">
        <f t="shared" si="2"/>
        <v>0</v>
      </c>
      <c r="X24" s="461">
        <f t="shared" si="2"/>
        <v>0</v>
      </c>
      <c r="Y24" s="461">
        <f t="shared" si="2"/>
        <v>0</v>
      </c>
      <c r="Z24" s="461">
        <f t="shared" si="2"/>
        <v>0</v>
      </c>
      <c r="AA24" s="461">
        <f t="shared" si="2"/>
        <v>0</v>
      </c>
      <c r="AB24" s="461">
        <f t="shared" si="2"/>
        <v>0</v>
      </c>
      <c r="AC24" s="459">
        <f t="shared" si="2"/>
        <v>0</v>
      </c>
      <c r="AD24" s="462">
        <f>IFERROR(IF(OR((AD8+AD9)=AD23,AD8=0),0,AD23-AD8-AD9),"")</f>
        <v>0</v>
      </c>
      <c r="AE24" s="463" t="str">
        <f>IF((AD23)=AD8+AD9,"no adjustment needed",IF(AD8=0,"no adjustment needed","adjustment needed"))</f>
        <v>no adjustment needed</v>
      </c>
    </row>
    <row r="25" spans="1:31" ht="19.45" customHeight="1" outlineLevel="1">
      <c r="A25" s="660" t="str">
        <f>'Project basic information'!D14</f>
        <v/>
      </c>
      <c r="B25" s="662" t="str">
        <f>'Project basic information'!E14</f>
        <v/>
      </c>
      <c r="C25" s="632">
        <f>IFERROR(SUMIF(B:B,M25,G:G),0)</f>
        <v>0</v>
      </c>
      <c r="D25" s="634">
        <f>MROUND(SUMIF(B:B,M25,F:F),0.5)</f>
        <v>0</v>
      </c>
      <c r="E25" s="646">
        <f>IFERROR(C25/D25,0)</f>
        <v>0</v>
      </c>
      <c r="F25" s="648">
        <f>E25*MROUND(J25,0.5)</f>
        <v>0</v>
      </c>
      <c r="G25" s="650">
        <f>SUMIF(B:B,M25,J:J)</f>
        <v>0</v>
      </c>
      <c r="H25" s="652">
        <f>IFERROR(G25-F25,0)</f>
        <v>0</v>
      </c>
      <c r="I25" s="664">
        <f t="shared" si="3"/>
        <v>0</v>
      </c>
      <c r="J25" s="636">
        <f>IFERROR(((SUMIF(B:B,M25,AC:AC))/$H$6),0)</f>
        <v>0</v>
      </c>
      <c r="K25" s="634">
        <f t="shared" ref="K25:K29" si="4">D25-J25</f>
        <v>0</v>
      </c>
      <c r="M25" s="368" t="s">
        <v>277</v>
      </c>
      <c r="N25" s="458">
        <f>IFERROR(IF(($I25&lt;$J25),(SUMIF($B:$B,$M25,N:N)/SUMIF($B:$B,$M25,$AC:$AC)*$I25),(SUMIF($B:$B,$M25,N:N)/SUMIF($B:$B,$M25,$AC:$AC)*$J25)),0)</f>
        <v>0</v>
      </c>
      <c r="O25" s="458">
        <f t="shared" si="1"/>
        <v>0</v>
      </c>
      <c r="P25" s="458">
        <f t="shared" si="1"/>
        <v>0</v>
      </c>
      <c r="Q25" s="458">
        <f t="shared" si="1"/>
        <v>0</v>
      </c>
      <c r="R25" s="458">
        <f t="shared" si="1"/>
        <v>0</v>
      </c>
      <c r="S25" s="458">
        <f t="shared" si="1"/>
        <v>0</v>
      </c>
      <c r="T25" s="458">
        <f t="shared" si="1"/>
        <v>0</v>
      </c>
      <c r="U25" s="458">
        <f t="shared" si="1"/>
        <v>0</v>
      </c>
      <c r="V25" s="458">
        <f t="shared" si="1"/>
        <v>0</v>
      </c>
      <c r="W25" s="458">
        <f t="shared" si="1"/>
        <v>0</v>
      </c>
      <c r="X25" s="458">
        <f t="shared" si="1"/>
        <v>0</v>
      </c>
      <c r="Y25" s="458">
        <f t="shared" si="1"/>
        <v>0</v>
      </c>
      <c r="Z25" s="458">
        <f t="shared" si="1"/>
        <v>0</v>
      </c>
      <c r="AA25" s="458">
        <f t="shared" si="1"/>
        <v>0</v>
      </c>
      <c r="AB25" s="458">
        <f t="shared" si="1"/>
        <v>0</v>
      </c>
      <c r="AC25" s="459">
        <f t="shared" ref="AC25:AC59" si="5">SUM(N25:AB25)</f>
        <v>0</v>
      </c>
      <c r="AD25" s="460">
        <f>ROUND(IF(F25&gt;G25,G25,F25),2)</f>
        <v>0</v>
      </c>
      <c r="AE25" s="464"/>
    </row>
    <row r="26" spans="1:31" ht="19.45" customHeight="1" outlineLevel="1">
      <c r="A26" s="661"/>
      <c r="B26" s="663"/>
      <c r="C26" s="633"/>
      <c r="D26" s="635"/>
      <c r="E26" s="647"/>
      <c r="F26" s="649"/>
      <c r="G26" s="651"/>
      <c r="H26" s="653"/>
      <c r="I26" s="665"/>
      <c r="J26" s="637"/>
      <c r="K26" s="638"/>
      <c r="M26" s="369" t="s">
        <v>416</v>
      </c>
      <c r="N26" s="461">
        <f>IFERROR(IF(OR((N10+N11)=N25,N10=0),0,N25-N10-N11),"")</f>
        <v>0</v>
      </c>
      <c r="O26" s="461">
        <f t="shared" ref="O26:AC26" si="6">IFERROR(IF(OR((O10+O11)=O25,O10=0),0,O25-O10-O11),"")</f>
        <v>0</v>
      </c>
      <c r="P26" s="461">
        <f t="shared" si="6"/>
        <v>0</v>
      </c>
      <c r="Q26" s="461">
        <f t="shared" si="6"/>
        <v>0</v>
      </c>
      <c r="R26" s="461">
        <f t="shared" si="6"/>
        <v>0</v>
      </c>
      <c r="S26" s="461">
        <f t="shared" si="6"/>
        <v>0</v>
      </c>
      <c r="T26" s="461">
        <f t="shared" si="6"/>
        <v>0</v>
      </c>
      <c r="U26" s="461">
        <f t="shared" si="6"/>
        <v>0</v>
      </c>
      <c r="V26" s="461">
        <f t="shared" si="6"/>
        <v>0</v>
      </c>
      <c r="W26" s="461">
        <f t="shared" si="6"/>
        <v>0</v>
      </c>
      <c r="X26" s="461">
        <f t="shared" si="6"/>
        <v>0</v>
      </c>
      <c r="Y26" s="461">
        <f t="shared" si="6"/>
        <v>0</v>
      </c>
      <c r="Z26" s="461">
        <f t="shared" si="6"/>
        <v>0</v>
      </c>
      <c r="AA26" s="461">
        <f t="shared" si="6"/>
        <v>0</v>
      </c>
      <c r="AB26" s="461">
        <f t="shared" si="6"/>
        <v>0</v>
      </c>
      <c r="AC26" s="459">
        <f t="shared" si="6"/>
        <v>0</v>
      </c>
      <c r="AD26" s="462">
        <f>IFERROR(IF(OR((AD10+AD11)=AD25,AD10=0),0,AD25-AD10-AD11),"")</f>
        <v>0</v>
      </c>
      <c r="AE26" s="463" t="str">
        <f>IF((AD25)=AD10+AD11,"no adjustment needed",IF(AD10=0,"no adjustment needed","adjustment needed"))</f>
        <v>no adjustment needed</v>
      </c>
    </row>
    <row r="27" spans="1:31" ht="19.45" customHeight="1" outlineLevel="1">
      <c r="A27" s="666" t="str">
        <f>'Project basic information'!D15</f>
        <v/>
      </c>
      <c r="B27" s="668" t="str">
        <f>'Project basic information'!E15</f>
        <v/>
      </c>
      <c r="C27" s="632">
        <f>IFERROR(SUMIF(B:B,M27,G:G),0)</f>
        <v>0</v>
      </c>
      <c r="D27" s="634">
        <f>MROUND(SUMIF(B:B,M27,F:F),0.5)</f>
        <v>0</v>
      </c>
      <c r="E27" s="646">
        <f>IFERROR(C27/D27,0)</f>
        <v>0</v>
      </c>
      <c r="F27" s="648">
        <f>E27*MROUND(J27,0.5)</f>
        <v>0</v>
      </c>
      <c r="G27" s="650">
        <f>SUMIF(B:B,M27,J:J)</f>
        <v>0</v>
      </c>
      <c r="H27" s="652">
        <f>IFERROR(G27-F27,0)</f>
        <v>0</v>
      </c>
      <c r="I27" s="664">
        <f t="shared" si="3"/>
        <v>0</v>
      </c>
      <c r="J27" s="636">
        <f>IFERROR(((SUMIF(B:B,M27,AC:AC))/$H$6),0)</f>
        <v>0</v>
      </c>
      <c r="K27" s="634">
        <f t="shared" si="4"/>
        <v>0</v>
      </c>
      <c r="M27" s="370" t="s">
        <v>278</v>
      </c>
      <c r="N27" s="458">
        <f>IFERROR(IF(($I27&lt;$J27),(SUMIF($B:$B,$M27,N:N)/SUMIF($B:$B,$M27,$AC:$AC)*$I27),(SUMIF($B:$B,$M27,N:N)/SUMIF($B:$B,$M27,$AC:$AC)*$J27)),0)</f>
        <v>0</v>
      </c>
      <c r="O27" s="458">
        <f t="shared" si="1"/>
        <v>0</v>
      </c>
      <c r="P27" s="458">
        <f t="shared" si="1"/>
        <v>0</v>
      </c>
      <c r="Q27" s="458">
        <f t="shared" si="1"/>
        <v>0</v>
      </c>
      <c r="R27" s="458">
        <f t="shared" si="1"/>
        <v>0</v>
      </c>
      <c r="S27" s="458">
        <f t="shared" si="1"/>
        <v>0</v>
      </c>
      <c r="T27" s="458">
        <f t="shared" si="1"/>
        <v>0</v>
      </c>
      <c r="U27" s="458">
        <f t="shared" si="1"/>
        <v>0</v>
      </c>
      <c r="V27" s="458">
        <f t="shared" si="1"/>
        <v>0</v>
      </c>
      <c r="W27" s="458">
        <f t="shared" si="1"/>
        <v>0</v>
      </c>
      <c r="X27" s="458">
        <f t="shared" si="1"/>
        <v>0</v>
      </c>
      <c r="Y27" s="458">
        <f t="shared" si="1"/>
        <v>0</v>
      </c>
      <c r="Z27" s="458">
        <f t="shared" si="1"/>
        <v>0</v>
      </c>
      <c r="AA27" s="458">
        <f t="shared" si="1"/>
        <v>0</v>
      </c>
      <c r="AB27" s="458">
        <f t="shared" si="1"/>
        <v>0</v>
      </c>
      <c r="AC27" s="459">
        <f t="shared" si="5"/>
        <v>0</v>
      </c>
      <c r="AD27" s="460">
        <f>ROUND(IF(F27&gt;G27,G27,F27),2)</f>
        <v>0</v>
      </c>
    </row>
    <row r="28" spans="1:31" ht="19.45" customHeight="1" outlineLevel="1">
      <c r="A28" s="667"/>
      <c r="B28" s="669"/>
      <c r="C28" s="633"/>
      <c r="D28" s="635"/>
      <c r="E28" s="647"/>
      <c r="F28" s="649"/>
      <c r="G28" s="651"/>
      <c r="H28" s="653"/>
      <c r="I28" s="665"/>
      <c r="J28" s="637"/>
      <c r="K28" s="638"/>
      <c r="M28" s="370" t="s">
        <v>452</v>
      </c>
      <c r="N28" s="461">
        <f>IFERROR(IF(OR((N12+N13)=N27,N12=0),0,N27-N12-N13),"")</f>
        <v>0</v>
      </c>
      <c r="O28" s="461">
        <f t="shared" ref="O28:AC28" si="7">IFERROR(IF(OR((O12+O13)=O27,O12=0),0,O27-O12-O13),"")</f>
        <v>0</v>
      </c>
      <c r="P28" s="461">
        <f t="shared" si="7"/>
        <v>0</v>
      </c>
      <c r="Q28" s="461">
        <f t="shared" si="7"/>
        <v>0</v>
      </c>
      <c r="R28" s="461">
        <f t="shared" si="7"/>
        <v>0</v>
      </c>
      <c r="S28" s="461">
        <f t="shared" si="7"/>
        <v>0</v>
      </c>
      <c r="T28" s="461">
        <f t="shared" si="7"/>
        <v>0</v>
      </c>
      <c r="U28" s="461">
        <f t="shared" si="7"/>
        <v>0</v>
      </c>
      <c r="V28" s="461">
        <f t="shared" si="7"/>
        <v>0</v>
      </c>
      <c r="W28" s="461">
        <f t="shared" si="7"/>
        <v>0</v>
      </c>
      <c r="X28" s="461">
        <f t="shared" si="7"/>
        <v>0</v>
      </c>
      <c r="Y28" s="461">
        <f t="shared" si="7"/>
        <v>0</v>
      </c>
      <c r="Z28" s="461">
        <f t="shared" si="7"/>
        <v>0</v>
      </c>
      <c r="AA28" s="461">
        <f t="shared" si="7"/>
        <v>0</v>
      </c>
      <c r="AB28" s="461">
        <f t="shared" si="7"/>
        <v>0</v>
      </c>
      <c r="AC28" s="459">
        <f t="shared" si="7"/>
        <v>0</v>
      </c>
      <c r="AD28" s="462">
        <f>IFERROR(IF(OR((AD12+AD13)=AD27,AD12=0),0,AD27-AD12-AD13),"")</f>
        <v>0</v>
      </c>
      <c r="AE28" s="463" t="str">
        <f>IF((AD27)=AD12+AD13,"no adjustment needed",IF(AD12=0,"no adjustment needed","adjustment needed"))</f>
        <v>no adjustment needed</v>
      </c>
    </row>
    <row r="29" spans="1:31" ht="19.45" customHeight="1" outlineLevel="1" thickBot="1">
      <c r="A29" s="465" t="str">
        <f>'Project basic information'!D16</f>
        <v/>
      </c>
      <c r="B29" s="466" t="str">
        <f>'Project basic information'!E16</f>
        <v/>
      </c>
      <c r="C29" s="467">
        <f>IFERROR(SUMIF(B:B,M29,G:G),0)</f>
        <v>0</v>
      </c>
      <c r="D29" s="468">
        <f>MROUND(SUMIF(A:A,M29,G:G),0.5)</f>
        <v>0</v>
      </c>
      <c r="E29" s="469">
        <f>IFERROR(C29/D29,0)</f>
        <v>0</v>
      </c>
      <c r="F29" s="470">
        <f>E29*MROUND(J29,0.5)</f>
        <v>0</v>
      </c>
      <c r="G29" s="471">
        <f>SUMIF(B:B,M29,J:J)</f>
        <v>0</v>
      </c>
      <c r="H29" s="472">
        <f>IFERROR(G29-F29,0)</f>
        <v>0</v>
      </c>
      <c r="I29" s="473">
        <f t="shared" si="3"/>
        <v>0</v>
      </c>
      <c r="J29" s="457">
        <f>IFERROR(((SUMIF(B:B,M29,AC:AC))/$H$6),0)</f>
        <v>0</v>
      </c>
      <c r="K29" s="456">
        <f t="shared" si="4"/>
        <v>0</v>
      </c>
      <c r="M29" s="371" t="s">
        <v>279</v>
      </c>
      <c r="N29" s="458">
        <f>IFERROR(IF(($I29&lt;$J29),(SUMIF($B:$B,$M29,N:N)/SUMIF($B:$B,$M29,$AC:$AC)*$I29),(SUMIF($B:$B,$M29,N:N)/SUMIF($B:$B,$M29,$AC:$AC)*$J29)),0)</f>
        <v>0</v>
      </c>
      <c r="O29" s="458">
        <f t="shared" si="1"/>
        <v>0</v>
      </c>
      <c r="P29" s="458">
        <f t="shared" si="1"/>
        <v>0</v>
      </c>
      <c r="Q29" s="458">
        <f t="shared" si="1"/>
        <v>0</v>
      </c>
      <c r="R29" s="458">
        <f t="shared" si="1"/>
        <v>0</v>
      </c>
      <c r="S29" s="458">
        <f t="shared" si="1"/>
        <v>0</v>
      </c>
      <c r="T29" s="458">
        <f t="shared" si="1"/>
        <v>0</v>
      </c>
      <c r="U29" s="458">
        <f t="shared" si="1"/>
        <v>0</v>
      </c>
      <c r="V29" s="458">
        <f t="shared" si="1"/>
        <v>0</v>
      </c>
      <c r="W29" s="458">
        <f t="shared" si="1"/>
        <v>0</v>
      </c>
      <c r="X29" s="458">
        <f t="shared" si="1"/>
        <v>0</v>
      </c>
      <c r="Y29" s="458">
        <f t="shared" si="1"/>
        <v>0</v>
      </c>
      <c r="Z29" s="458">
        <f t="shared" si="1"/>
        <v>0</v>
      </c>
      <c r="AA29" s="458">
        <f t="shared" si="1"/>
        <v>0</v>
      </c>
      <c r="AB29" s="458">
        <f t="shared" si="1"/>
        <v>0</v>
      </c>
      <c r="AC29" s="459">
        <f t="shared" si="5"/>
        <v>0</v>
      </c>
      <c r="AD29" s="460">
        <f>ROUND(IF(F29&gt;G29,G29,F29),2)</f>
        <v>0</v>
      </c>
    </row>
    <row r="30" spans="1:31" ht="15.7" outlineLevel="1">
      <c r="A30" s="474"/>
      <c r="B30" s="474"/>
      <c r="C30" s="475"/>
      <c r="D30" s="475"/>
      <c r="E30" s="476"/>
      <c r="F30" s="477"/>
      <c r="G30" s="478"/>
      <c r="H30" s="445"/>
      <c r="J30" s="477"/>
      <c r="K30" s="479"/>
      <c r="M30" s="441"/>
      <c r="N30" s="441"/>
      <c r="O30" s="441"/>
      <c r="P30" s="441"/>
      <c r="Q30" s="441"/>
      <c r="R30" s="441"/>
      <c r="S30" s="441"/>
      <c r="T30" s="441"/>
      <c r="U30" s="441"/>
      <c r="V30" s="441"/>
      <c r="W30" s="441"/>
      <c r="X30" s="441"/>
      <c r="Y30" s="441"/>
      <c r="Z30" s="441"/>
      <c r="AA30" s="441"/>
      <c r="AB30" s="441"/>
      <c r="AC30" s="441"/>
      <c r="AD30" s="441"/>
    </row>
    <row r="31" spans="1:31" outlineLevel="1">
      <c r="A31" s="474"/>
      <c r="B31" s="474"/>
      <c r="C31" s="474"/>
      <c r="D31" s="474"/>
      <c r="E31" s="476"/>
      <c r="F31" s="477"/>
      <c r="G31" s="478"/>
      <c r="H31" s="445"/>
      <c r="K31" s="479"/>
      <c r="M31" s="441"/>
      <c r="N31" s="441"/>
      <c r="O31" s="441"/>
      <c r="P31" s="441"/>
      <c r="Q31" s="441"/>
      <c r="R31" s="441"/>
      <c r="S31" s="441"/>
      <c r="T31" s="441"/>
      <c r="U31" s="441"/>
      <c r="V31" s="441"/>
      <c r="W31" s="441"/>
      <c r="X31" s="441"/>
      <c r="Y31" s="441"/>
      <c r="Z31" s="441"/>
      <c r="AA31" s="441"/>
      <c r="AB31" s="441"/>
      <c r="AC31" s="441"/>
      <c r="AD31" s="441"/>
    </row>
    <row r="32" spans="1:31" ht="31.4">
      <c r="C32" s="639" t="s">
        <v>549</v>
      </c>
      <c r="D32" s="639"/>
      <c r="E32" s="639"/>
      <c r="F32" s="639"/>
      <c r="G32" s="639"/>
      <c r="H32" s="639"/>
      <c r="I32" s="639"/>
      <c r="J32" s="480"/>
      <c r="N32" s="411"/>
    </row>
    <row r="33" spans="1:32">
      <c r="N33" s="411"/>
    </row>
    <row r="34" spans="1:32" ht="47.25" customHeight="1">
      <c r="C34" s="344" t="s">
        <v>550</v>
      </c>
      <c r="D34" s="344" t="s">
        <v>551</v>
      </c>
      <c r="E34" s="344" t="s">
        <v>552</v>
      </c>
      <c r="F34" s="344" t="s">
        <v>553</v>
      </c>
      <c r="G34" s="344" t="s">
        <v>554</v>
      </c>
      <c r="H34" s="481"/>
      <c r="I34" s="482"/>
      <c r="J34" s="482"/>
      <c r="M34" s="411"/>
      <c r="AD34" s="340"/>
    </row>
    <row r="35" spans="1:32" ht="15" customHeight="1" outlineLevel="1">
      <c r="C35" s="483">
        <f>IF('Project basic information'!C5=0,0,DATE(YEAR('Project basic information'!C5),1,1))</f>
        <v>0</v>
      </c>
      <c r="D35" s="484">
        <f>F60</f>
        <v>0</v>
      </c>
      <c r="E35" s="485">
        <f>IFERROR(AC61,0)</f>
        <v>0</v>
      </c>
      <c r="F35" s="486">
        <f t="shared" ref="F35:F41" si="8">D35-E35</f>
        <v>0</v>
      </c>
      <c r="G35" s="487">
        <f>INDEX($B$1:B149,SUMPRODUCT(MAX((B48:B59&lt;&gt;"")*ROW(B48:B59))))</f>
        <v>0</v>
      </c>
      <c r="H35" s="670" t="s">
        <v>555</v>
      </c>
      <c r="I35" s="488"/>
      <c r="J35" s="488"/>
      <c r="K35" s="489"/>
      <c r="L35" s="490"/>
      <c r="M35" s="491"/>
      <c r="AF35" s="348"/>
    </row>
    <row r="36" spans="1:32" outlineLevel="1">
      <c r="C36" s="483" t="str">
        <f>IFERROR(IF(EDATE(C35,12)&lt;=(DATE(YEAR('Project basic information'!$C$6),1,1)),EDATE(C35,12),""),"")</f>
        <v/>
      </c>
      <c r="D36" s="484">
        <f>F75</f>
        <v>0</v>
      </c>
      <c r="E36" s="485">
        <f>IFERROR(AC76,0)</f>
        <v>0</v>
      </c>
      <c r="F36" s="486">
        <f t="shared" si="8"/>
        <v>0</v>
      </c>
      <c r="G36" s="487">
        <f>INDEX(B1:B149,SUMPRODUCT(MAX((B63:B74&lt;&gt;"")*ROW(B63:B74))))</f>
        <v>0</v>
      </c>
      <c r="H36" s="670"/>
      <c r="I36" s="488"/>
      <c r="J36" s="488"/>
      <c r="K36" s="489"/>
      <c r="L36" s="489"/>
      <c r="M36" s="411"/>
    </row>
    <row r="37" spans="1:32" ht="15.7" outlineLevel="1">
      <c r="C37" s="483" t="str">
        <f>IFERROR(IF(EDATE(C36,12)&lt;=(DATE(YEAR('Project basic information'!$C$6),1,1)),EDATE(C36,12),""),"")</f>
        <v/>
      </c>
      <c r="D37" s="484">
        <f>F90</f>
        <v>0</v>
      </c>
      <c r="E37" s="485">
        <f>IFERROR(AC91,0)</f>
        <v>0</v>
      </c>
      <c r="F37" s="486">
        <f t="shared" si="8"/>
        <v>0</v>
      </c>
      <c r="G37" s="487">
        <f>INDEX(B1:B149,SUMPRODUCT(MAX((B78:B89&lt;&gt;"")*ROW(B78:B89))))</f>
        <v>0</v>
      </c>
      <c r="H37" s="670"/>
      <c r="M37" s="296"/>
    </row>
    <row r="38" spans="1:32" outlineLevel="1">
      <c r="C38" s="483" t="str">
        <f>IFERROR(IF(EDATE(C37,12)&lt;=(DATE(YEAR('Project basic information'!$C$6),1,1)),EDATE(C37,12),""),"")</f>
        <v/>
      </c>
      <c r="D38" s="484">
        <f>F105</f>
        <v>0</v>
      </c>
      <c r="E38" s="485">
        <f>IFERROR(AC106,0)</f>
        <v>0</v>
      </c>
      <c r="F38" s="486">
        <f t="shared" si="8"/>
        <v>0</v>
      </c>
      <c r="G38" s="487">
        <f>INDEX(B1:B149,SUMPRODUCT(MAX((B93:B104&lt;&gt;"")*ROW(B93:B104))))</f>
        <v>0</v>
      </c>
      <c r="H38" s="670"/>
      <c r="M38" s="411"/>
    </row>
    <row r="39" spans="1:32" outlineLevel="1">
      <c r="C39" s="483" t="str">
        <f>IFERROR(IF(EDATE(C38,12)&lt;=(DATE(YEAR('Project basic information'!$C$6),1,1)),EDATE(C38,12),""),"")</f>
        <v/>
      </c>
      <c r="D39" s="484">
        <f>F120</f>
        <v>0</v>
      </c>
      <c r="E39" s="485">
        <f>IFERROR(AC121,0)</f>
        <v>0</v>
      </c>
      <c r="F39" s="486">
        <f t="shared" si="8"/>
        <v>0</v>
      </c>
      <c r="G39" s="487">
        <f>INDEX(B1:B149,SUMPRODUCT(MAX((B108:B119&lt;&gt;"")*ROW(B108:B119))))</f>
        <v>0</v>
      </c>
      <c r="H39" s="670"/>
      <c r="M39" s="492"/>
    </row>
    <row r="40" spans="1:32" outlineLevel="1">
      <c r="C40" s="483" t="str">
        <f>IFERROR(IF(EDATE(C39,12)&lt;=(DATE(YEAR('Project basic information'!$C$6),1,1)),EDATE(C39,12),""),"")</f>
        <v/>
      </c>
      <c r="D40" s="484">
        <f>F135</f>
        <v>0</v>
      </c>
      <c r="E40" s="485">
        <f>IFERROR(AC136,0)</f>
        <v>0</v>
      </c>
      <c r="F40" s="486">
        <f t="shared" si="8"/>
        <v>0</v>
      </c>
      <c r="G40" s="487">
        <f>INDEX(B1:B149,SUMPRODUCT(MAX((B123:B134&lt;&gt;"")*ROW(B123:B134))))</f>
        <v>0</v>
      </c>
      <c r="H40" s="670"/>
      <c r="M40" s="411"/>
    </row>
    <row r="41" spans="1:32" outlineLevel="1">
      <c r="C41" s="483" t="str">
        <f>IFERROR(IF(EDATE(C40,12)&lt;=(DATE(YEAR('Project basic information'!$C$6),1,1)),EDATE(C40,12),""),"")</f>
        <v/>
      </c>
      <c r="D41" s="484">
        <f>F150</f>
        <v>0</v>
      </c>
      <c r="E41" s="485">
        <f>IFERROR(AC151,0)</f>
        <v>0</v>
      </c>
      <c r="F41" s="486">
        <f t="shared" si="8"/>
        <v>0</v>
      </c>
      <c r="G41" s="487">
        <f>INDEX(B1:B149,SUMPRODUCT(MAX((B138:B149&lt;&gt;"")*ROW(B138:B149))))</f>
        <v>0</v>
      </c>
      <c r="H41" s="670"/>
      <c r="N41" s="411"/>
    </row>
    <row r="42" spans="1:32" outlineLevel="1">
      <c r="E42" s="493"/>
      <c r="F42" s="494"/>
      <c r="G42" s="444"/>
      <c r="H42" s="495"/>
      <c r="I42" s="496"/>
      <c r="J42" s="497"/>
      <c r="O42" s="411"/>
    </row>
    <row r="43" spans="1:32" ht="24.8" customHeight="1" outlineLevel="1">
      <c r="E43" s="493"/>
      <c r="F43" s="494"/>
      <c r="G43" s="444"/>
      <c r="H43" s="495"/>
      <c r="I43" s="498"/>
      <c r="J43" s="498"/>
      <c r="K43" s="497"/>
      <c r="O43" s="411"/>
    </row>
    <row r="44" spans="1:32" ht="33.5">
      <c r="B44" s="639" t="s">
        <v>556</v>
      </c>
      <c r="C44" s="639"/>
      <c r="D44" s="639"/>
      <c r="E44" s="639"/>
      <c r="F44" s="639"/>
      <c r="G44" s="639"/>
      <c r="H44" s="639"/>
      <c r="I44" s="639"/>
      <c r="J44" s="639"/>
      <c r="K44" s="499"/>
      <c r="M44" s="671" t="s">
        <v>251</v>
      </c>
      <c r="N44" s="671"/>
      <c r="O44" s="671"/>
      <c r="P44" s="671"/>
      <c r="Q44" s="671"/>
      <c r="R44" s="671"/>
      <c r="S44" s="671"/>
      <c r="T44" s="671"/>
      <c r="U44" s="671"/>
      <c r="V44" s="671"/>
      <c r="W44" s="671"/>
      <c r="X44" s="671"/>
      <c r="Y44" s="671"/>
      <c r="Z44" s="671"/>
      <c r="AA44" s="671"/>
      <c r="AB44" s="671"/>
      <c r="AC44" s="671"/>
      <c r="AD44" s="671"/>
      <c r="AE44" s="671"/>
    </row>
    <row r="45" spans="1:32" ht="15" thickBot="1">
      <c r="A45" s="343"/>
      <c r="E45" s="343"/>
    </row>
    <row r="46" spans="1:32" ht="15.7" customHeight="1">
      <c r="B46" s="500"/>
      <c r="C46" s="500"/>
      <c r="D46" s="500"/>
      <c r="E46" s="672" t="s">
        <v>536</v>
      </c>
      <c r="F46" s="673"/>
      <c r="G46" s="674"/>
      <c r="H46" s="672" t="s">
        <v>537</v>
      </c>
      <c r="I46" s="673"/>
      <c r="J46" s="674"/>
      <c r="N46" s="675" t="s">
        <v>557</v>
      </c>
      <c r="O46" s="676"/>
      <c r="P46" s="676"/>
      <c r="Q46" s="676"/>
      <c r="R46" s="676"/>
      <c r="S46" s="676"/>
      <c r="T46" s="676"/>
      <c r="U46" s="676"/>
      <c r="V46" s="676"/>
      <c r="W46" s="676"/>
      <c r="X46" s="676"/>
      <c r="Y46" s="676"/>
      <c r="Z46" s="676"/>
      <c r="AA46" s="676"/>
      <c r="AB46" s="676"/>
      <c r="AC46" s="677"/>
    </row>
    <row r="47" spans="1:32" ht="49.55" customHeight="1">
      <c r="B47" s="501" t="s">
        <v>305</v>
      </c>
      <c r="C47" s="501" t="s">
        <v>269</v>
      </c>
      <c r="D47" s="502" t="s">
        <v>558</v>
      </c>
      <c r="E47" s="503" t="s">
        <v>559</v>
      </c>
      <c r="F47" s="329" t="s">
        <v>560</v>
      </c>
      <c r="G47" s="504" t="s">
        <v>561</v>
      </c>
      <c r="H47" s="505" t="s">
        <v>559</v>
      </c>
      <c r="I47" s="329" t="s">
        <v>560</v>
      </c>
      <c r="J47" s="504" t="s">
        <v>562</v>
      </c>
      <c r="M47" s="329" t="s">
        <v>558</v>
      </c>
      <c r="N47" s="506" t="s">
        <v>563</v>
      </c>
      <c r="O47" s="506" t="s">
        <v>564</v>
      </c>
      <c r="P47" s="506" t="s">
        <v>565</v>
      </c>
      <c r="Q47" s="506" t="s">
        <v>566</v>
      </c>
      <c r="R47" s="506" t="s">
        <v>567</v>
      </c>
      <c r="S47" s="329" t="s">
        <v>568</v>
      </c>
      <c r="T47" s="329" t="s">
        <v>569</v>
      </c>
      <c r="U47" s="329" t="s">
        <v>570</v>
      </c>
      <c r="V47" s="329" t="s">
        <v>571</v>
      </c>
      <c r="W47" s="329" t="s">
        <v>572</v>
      </c>
      <c r="X47" s="329" t="s">
        <v>573</v>
      </c>
      <c r="Y47" s="329" t="s">
        <v>574</v>
      </c>
      <c r="Z47" s="329" t="s">
        <v>575</v>
      </c>
      <c r="AA47" s="329" t="s">
        <v>576</v>
      </c>
      <c r="AB47" s="329" t="s">
        <v>577</v>
      </c>
      <c r="AC47" s="506" t="s">
        <v>578</v>
      </c>
      <c r="AE47" s="507"/>
    </row>
    <row r="48" spans="1:32" outlineLevel="1">
      <c r="B48" s="508" t="str">
        <f>IF(C48&gt;0,IFERROR(_xlfn.IFS(D48&lt;=DATE(YEAR('Project basic information'!$E$12),MONTH('Project basic information'!$E$12),1),'Project basic information'!$A$12,D48&lt;=DATE(YEAR('Project basic information'!$E$13),MONTH('Project basic information'!$E$13),1),'Project basic information'!$A$13,D48&lt;=DATE(YEAR('Project basic information'!$E$14),MONTH('Project basic information'!$E$14),1),'Project basic information'!$A$14,D48&lt;=DATE(YEAR('Project basic information'!$E$15),MONTH('Project basic information'!$E$15),1),'Project basic information'!$A$15,D48&lt;=DATE(YEAR('Project basic information'!$E$16),MONTH('Project basic information'!$E$16),1),'Project basic information'!$A$16),""),"")</f>
        <v/>
      </c>
      <c r="C48" s="508">
        <f>IF(DATE(YEAR('Project basic information'!$C$5),MONTH('Project basic information'!$C$5),1)=D48,1,0)</f>
        <v>0</v>
      </c>
      <c r="D48" s="509">
        <f>IF('Project basic information'!C5=0,0,DATE(YEAR('Project basic information'!$C$5),1,1))</f>
        <v>0</v>
      </c>
      <c r="E48" s="510"/>
      <c r="F48" s="458">
        <f t="shared" ref="F48:F59" si="9">215/12*E48</f>
        <v>0</v>
      </c>
      <c r="G48" s="511"/>
      <c r="H48" s="510"/>
      <c r="I48" s="458">
        <f t="shared" ref="I48:I59" si="10">215/12*H48</f>
        <v>0</v>
      </c>
      <c r="J48" s="512"/>
      <c r="M48" s="509">
        <f t="shared" ref="M48:M105" si="11">D48</f>
        <v>0</v>
      </c>
      <c r="N48" s="513"/>
      <c r="O48" s="514"/>
      <c r="P48" s="514"/>
      <c r="Q48" s="514"/>
      <c r="R48" s="514"/>
      <c r="S48" s="513"/>
      <c r="T48" s="513"/>
      <c r="U48" s="513"/>
      <c r="V48" s="513"/>
      <c r="W48" s="513"/>
      <c r="X48" s="513"/>
      <c r="Y48" s="513"/>
      <c r="Z48" s="513"/>
      <c r="AA48" s="513"/>
      <c r="AB48" s="513"/>
      <c r="AC48" s="515">
        <f t="shared" si="5"/>
        <v>0</v>
      </c>
      <c r="AE48" s="507"/>
    </row>
    <row r="49" spans="2:31" outlineLevel="1">
      <c r="B49" s="508" t="str">
        <f>IF(C49&gt;0,IFERROR(_xlfn.IFS(D49&lt;=DATE(YEAR('Project basic information'!$E$12),MONTH('Project basic information'!$E$12),1),'Project basic information'!$A$12,D49&lt;=DATE(YEAR('Project basic information'!$E$13),MONTH('Project basic information'!$E$13),1),'Project basic information'!$A$13,D49&lt;=DATE(YEAR('Project basic information'!$E$14),MONTH('Project basic information'!$E$14),1),'Project basic information'!$A$14,D49&lt;=DATE(YEAR('Project basic information'!$E$15),MONTH('Project basic information'!$E$15),1),'Project basic information'!$A$15,D49&lt;=DATE(YEAR('Project basic information'!$E$16),MONTH('Project basic information'!$E$16),1),'Project basic information'!$A$16),""),"")</f>
        <v/>
      </c>
      <c r="C49" s="508">
        <f>IF(C48&gt;0,C48+1,IF(DATE(YEAR('Project basic information'!$C$5),MONTH('Project basic information'!$C$5),1)=D49,1,0))</f>
        <v>0</v>
      </c>
      <c r="D49" s="509">
        <f t="shared" ref="D49:D59" si="12">DATE(YEAR(D48),MONTH(D48)+1,DAY(D48))</f>
        <v>31</v>
      </c>
      <c r="E49" s="510"/>
      <c r="F49" s="458">
        <f t="shared" si="9"/>
        <v>0</v>
      </c>
      <c r="G49" s="511"/>
      <c r="H49" s="510"/>
      <c r="I49" s="458">
        <f t="shared" si="10"/>
        <v>0</v>
      </c>
      <c r="J49" s="512"/>
      <c r="M49" s="509">
        <f t="shared" si="11"/>
        <v>31</v>
      </c>
      <c r="N49" s="513"/>
      <c r="O49" s="514"/>
      <c r="P49" s="514"/>
      <c r="Q49" s="514"/>
      <c r="R49" s="514"/>
      <c r="S49" s="513"/>
      <c r="T49" s="513"/>
      <c r="U49" s="513"/>
      <c r="V49" s="513"/>
      <c r="W49" s="513"/>
      <c r="X49" s="513"/>
      <c r="Y49" s="513"/>
      <c r="Z49" s="513"/>
      <c r="AA49" s="513"/>
      <c r="AB49" s="513"/>
      <c r="AC49" s="515">
        <f t="shared" si="5"/>
        <v>0</v>
      </c>
      <c r="AE49" s="507"/>
    </row>
    <row r="50" spans="2:31" outlineLevel="1">
      <c r="B50" s="508" t="str">
        <f>IF(C50&gt;0,IFERROR(_xlfn.IFS(D50&lt;=DATE(YEAR('Project basic information'!$E$12),MONTH('Project basic information'!$E$12),1),'Project basic information'!$A$12,D50&lt;=DATE(YEAR('Project basic information'!$E$13),MONTH('Project basic information'!$E$13),1),'Project basic information'!$A$13,D50&lt;=DATE(YEAR('Project basic information'!$E$14),MONTH('Project basic information'!$E$14),1),'Project basic information'!$A$14,D50&lt;=DATE(YEAR('Project basic information'!$E$15),MONTH('Project basic information'!$E$15),1),'Project basic information'!$A$15,D50&lt;=DATE(YEAR('Project basic information'!$E$16),MONTH('Project basic information'!$E$16),1),'Project basic information'!$A$16),""),"")</f>
        <v/>
      </c>
      <c r="C50" s="508">
        <f>IF(C49&gt;0,C49+1,IF(DATE(YEAR('Project basic information'!$C$5),MONTH('Project basic information'!$C$5),1)=D50,1,0))</f>
        <v>0</v>
      </c>
      <c r="D50" s="509">
        <f t="shared" si="12"/>
        <v>62</v>
      </c>
      <c r="E50" s="510"/>
      <c r="F50" s="458">
        <f t="shared" si="9"/>
        <v>0</v>
      </c>
      <c r="G50" s="511"/>
      <c r="H50" s="510"/>
      <c r="I50" s="458">
        <f t="shared" si="10"/>
        <v>0</v>
      </c>
      <c r="J50" s="512"/>
      <c r="M50" s="509">
        <f t="shared" si="11"/>
        <v>62</v>
      </c>
      <c r="N50" s="513"/>
      <c r="O50" s="514"/>
      <c r="P50" s="514"/>
      <c r="Q50" s="514"/>
      <c r="R50" s="514"/>
      <c r="S50" s="513"/>
      <c r="T50" s="513"/>
      <c r="U50" s="513"/>
      <c r="V50" s="513"/>
      <c r="W50" s="513"/>
      <c r="X50" s="513"/>
      <c r="Y50" s="513"/>
      <c r="Z50" s="513"/>
      <c r="AA50" s="513"/>
      <c r="AB50" s="513"/>
      <c r="AC50" s="515">
        <f t="shared" si="5"/>
        <v>0</v>
      </c>
      <c r="AE50" s="507"/>
    </row>
    <row r="51" spans="2:31" outlineLevel="1">
      <c r="B51" s="508" t="str">
        <f>IF(C51&gt;0,IFERROR(_xlfn.IFS(D51&lt;=DATE(YEAR('Project basic information'!$E$12),MONTH('Project basic information'!$E$12),1),'Project basic information'!$A$12,D51&lt;=DATE(YEAR('Project basic information'!$E$13),MONTH('Project basic information'!$E$13),1),'Project basic information'!$A$13,D51&lt;=DATE(YEAR('Project basic information'!$E$14),MONTH('Project basic information'!$E$14),1),'Project basic information'!$A$14,D51&lt;=DATE(YEAR('Project basic information'!$E$15),MONTH('Project basic information'!$E$15),1),'Project basic information'!$A$15,D51&lt;=DATE(YEAR('Project basic information'!$E$16),MONTH('Project basic information'!$E$16),1),'Project basic information'!$A$16),""),"")</f>
        <v/>
      </c>
      <c r="C51" s="508">
        <f>IF(C50&gt;0,C50+1,IF(DATE(YEAR('Project basic information'!$C$5),MONTH('Project basic information'!$C$5),1)=D51,1,0))</f>
        <v>0</v>
      </c>
      <c r="D51" s="509">
        <f t="shared" si="12"/>
        <v>93</v>
      </c>
      <c r="E51" s="510"/>
      <c r="F51" s="458">
        <f t="shared" si="9"/>
        <v>0</v>
      </c>
      <c r="G51" s="511"/>
      <c r="H51" s="510"/>
      <c r="I51" s="458">
        <f t="shared" si="10"/>
        <v>0</v>
      </c>
      <c r="J51" s="512"/>
      <c r="M51" s="509">
        <f t="shared" si="11"/>
        <v>93</v>
      </c>
      <c r="N51" s="513"/>
      <c r="O51" s="514"/>
      <c r="P51" s="514"/>
      <c r="Q51" s="514"/>
      <c r="R51" s="514"/>
      <c r="S51" s="513"/>
      <c r="T51" s="513"/>
      <c r="U51" s="513"/>
      <c r="V51" s="513"/>
      <c r="W51" s="513"/>
      <c r="X51" s="513"/>
      <c r="Y51" s="513"/>
      <c r="Z51" s="513"/>
      <c r="AA51" s="513"/>
      <c r="AB51" s="513"/>
      <c r="AC51" s="515">
        <f t="shared" si="5"/>
        <v>0</v>
      </c>
      <c r="AD51" s="516"/>
    </row>
    <row r="52" spans="2:31" outlineLevel="1">
      <c r="B52" s="508" t="str">
        <f>IF(C52&gt;0,IFERROR(_xlfn.IFS(D52&lt;=DATE(YEAR('Project basic information'!$E$12),MONTH('Project basic information'!$E$12),1),'Project basic information'!$A$12,D52&lt;=DATE(YEAR('Project basic information'!$E$13),MONTH('Project basic information'!$E$13),1),'Project basic information'!$A$13,D52&lt;=DATE(YEAR('Project basic information'!$E$14),MONTH('Project basic information'!$E$14),1),'Project basic information'!$A$14,D52&lt;=DATE(YEAR('Project basic information'!$E$15),MONTH('Project basic information'!$E$15),1),'Project basic information'!$A$15,D52&lt;=DATE(YEAR('Project basic information'!$E$16),MONTH('Project basic information'!$E$16),1),'Project basic information'!$A$16),""),"")</f>
        <v/>
      </c>
      <c r="C52" s="508">
        <f>IF(C51&gt;0,C51+1,IF(DATE(YEAR('Project basic information'!$C$5),MONTH('Project basic information'!$C$5),1)=D52,1,0))</f>
        <v>0</v>
      </c>
      <c r="D52" s="509">
        <f t="shared" si="12"/>
        <v>123</v>
      </c>
      <c r="E52" s="510"/>
      <c r="F52" s="458">
        <f t="shared" si="9"/>
        <v>0</v>
      </c>
      <c r="G52" s="511"/>
      <c r="H52" s="510"/>
      <c r="I52" s="458">
        <f t="shared" si="10"/>
        <v>0</v>
      </c>
      <c r="J52" s="512"/>
      <c r="M52" s="509">
        <f t="shared" si="11"/>
        <v>123</v>
      </c>
      <c r="N52" s="513"/>
      <c r="O52" s="514"/>
      <c r="P52" s="514"/>
      <c r="Q52" s="514"/>
      <c r="R52" s="514"/>
      <c r="S52" s="513"/>
      <c r="T52" s="513"/>
      <c r="U52" s="513"/>
      <c r="V52" s="513"/>
      <c r="W52" s="513"/>
      <c r="X52" s="513"/>
      <c r="Y52" s="513"/>
      <c r="Z52" s="513"/>
      <c r="AA52" s="513"/>
      <c r="AB52" s="513"/>
      <c r="AC52" s="515">
        <f t="shared" si="5"/>
        <v>0</v>
      </c>
      <c r="AD52" s="516"/>
      <c r="AE52" s="507"/>
    </row>
    <row r="53" spans="2:31" outlineLevel="1">
      <c r="B53" s="508" t="str">
        <f>IF(C53&gt;0,IFERROR(_xlfn.IFS(D53&lt;=DATE(YEAR('Project basic information'!$E$12),MONTH('Project basic information'!$E$12),1),'Project basic information'!$A$12,D53&lt;=DATE(YEAR('Project basic information'!$E$13),MONTH('Project basic information'!$E$13),1),'Project basic information'!$A$13,D53&lt;=DATE(YEAR('Project basic information'!$E$14),MONTH('Project basic information'!$E$14),1),'Project basic information'!$A$14,D53&lt;=DATE(YEAR('Project basic information'!$E$15),MONTH('Project basic information'!$E$15),1),'Project basic information'!$A$15,D53&lt;=DATE(YEAR('Project basic information'!$E$16),MONTH('Project basic information'!$E$16),1),'Project basic information'!$A$16),""),"")</f>
        <v/>
      </c>
      <c r="C53" s="508">
        <f>IF(C52&gt;0,C52+1,IF(DATE(YEAR('Project basic information'!$C$5),MONTH('Project basic information'!$C$5),1)=D53,1,0))</f>
        <v>0</v>
      </c>
      <c r="D53" s="509">
        <f t="shared" si="12"/>
        <v>154</v>
      </c>
      <c r="E53" s="510"/>
      <c r="F53" s="458">
        <f t="shared" si="9"/>
        <v>0</v>
      </c>
      <c r="G53" s="511"/>
      <c r="H53" s="510"/>
      <c r="I53" s="458">
        <f t="shared" si="10"/>
        <v>0</v>
      </c>
      <c r="J53" s="512"/>
      <c r="M53" s="509">
        <f t="shared" si="11"/>
        <v>154</v>
      </c>
      <c r="N53" s="513"/>
      <c r="O53" s="514"/>
      <c r="P53" s="514"/>
      <c r="Q53" s="514"/>
      <c r="R53" s="514"/>
      <c r="S53" s="513"/>
      <c r="T53" s="513"/>
      <c r="U53" s="513"/>
      <c r="V53" s="513"/>
      <c r="W53" s="513"/>
      <c r="X53" s="513"/>
      <c r="Y53" s="513"/>
      <c r="Z53" s="513"/>
      <c r="AA53" s="513"/>
      <c r="AB53" s="513"/>
      <c r="AC53" s="515">
        <f t="shared" si="5"/>
        <v>0</v>
      </c>
      <c r="AD53" s="516"/>
      <c r="AE53" s="507"/>
    </row>
    <row r="54" spans="2:31" outlineLevel="1">
      <c r="B54" s="508" t="str">
        <f>IF(C54&gt;0,IFERROR(_xlfn.IFS(D54&lt;=DATE(YEAR('Project basic information'!$E$12),MONTH('Project basic information'!$E$12),1),'Project basic information'!$A$12,D54&lt;=DATE(YEAR('Project basic information'!$E$13),MONTH('Project basic information'!$E$13),1),'Project basic information'!$A$13,D54&lt;=DATE(YEAR('Project basic information'!$E$14),MONTH('Project basic information'!$E$14),1),'Project basic information'!$A$14,D54&lt;=DATE(YEAR('Project basic information'!$E$15),MONTH('Project basic information'!$E$15),1),'Project basic information'!$A$15,D54&lt;=DATE(YEAR('Project basic information'!$E$16),MONTH('Project basic information'!$E$16),1),'Project basic information'!$A$16),""),"")</f>
        <v/>
      </c>
      <c r="C54" s="508">
        <f>IF(C53&gt;0,C53+1,IF(DATE(YEAR('Project basic information'!$C$5),MONTH('Project basic information'!$C$5),1)=D54,1,0))</f>
        <v>0</v>
      </c>
      <c r="D54" s="509">
        <f t="shared" si="12"/>
        <v>184</v>
      </c>
      <c r="E54" s="510"/>
      <c r="F54" s="458">
        <f t="shared" si="9"/>
        <v>0</v>
      </c>
      <c r="G54" s="511"/>
      <c r="H54" s="510"/>
      <c r="I54" s="458">
        <f t="shared" si="10"/>
        <v>0</v>
      </c>
      <c r="J54" s="512"/>
      <c r="M54" s="509">
        <f t="shared" si="11"/>
        <v>184</v>
      </c>
      <c r="N54" s="513"/>
      <c r="O54" s="514"/>
      <c r="P54" s="514"/>
      <c r="Q54" s="514"/>
      <c r="R54" s="514"/>
      <c r="S54" s="513"/>
      <c r="T54" s="513"/>
      <c r="U54" s="513"/>
      <c r="V54" s="513"/>
      <c r="W54" s="513"/>
      <c r="X54" s="513"/>
      <c r="Y54" s="513"/>
      <c r="Z54" s="513"/>
      <c r="AA54" s="513"/>
      <c r="AB54" s="513"/>
      <c r="AC54" s="515">
        <f t="shared" si="5"/>
        <v>0</v>
      </c>
      <c r="AD54" s="516"/>
      <c r="AE54" s="499"/>
    </row>
    <row r="55" spans="2:31" outlineLevel="1">
      <c r="B55" s="508" t="str">
        <f>IF(C55&gt;0,IFERROR(_xlfn.IFS(D55&lt;=DATE(YEAR('Project basic information'!$E$12),MONTH('Project basic information'!$E$12),1),'Project basic information'!$A$12,D55&lt;=DATE(YEAR('Project basic information'!$E$13),MONTH('Project basic information'!$E$13),1),'Project basic information'!$A$13,D55&lt;=DATE(YEAR('Project basic information'!$E$14),MONTH('Project basic information'!$E$14),1),'Project basic information'!$A$14,D55&lt;=DATE(YEAR('Project basic information'!$E$15),MONTH('Project basic information'!$E$15),1),'Project basic information'!$A$15,D55&lt;=DATE(YEAR('Project basic information'!$E$16),MONTH('Project basic information'!$E$16),1),'Project basic information'!$A$16),""),"")</f>
        <v/>
      </c>
      <c r="C55" s="508">
        <f>IF(C54&gt;0,C54+1,IF(DATE(YEAR('Project basic information'!$C$5),MONTH('Project basic information'!$C$5),1)=D55,1,0))</f>
        <v>0</v>
      </c>
      <c r="D55" s="509">
        <f t="shared" si="12"/>
        <v>215</v>
      </c>
      <c r="E55" s="510"/>
      <c r="F55" s="458">
        <f t="shared" si="9"/>
        <v>0</v>
      </c>
      <c r="G55" s="511"/>
      <c r="H55" s="510"/>
      <c r="I55" s="458">
        <f t="shared" si="10"/>
        <v>0</v>
      </c>
      <c r="J55" s="512"/>
      <c r="M55" s="509">
        <f t="shared" si="11"/>
        <v>215</v>
      </c>
      <c r="N55" s="513"/>
      <c r="O55" s="514"/>
      <c r="P55" s="514"/>
      <c r="Q55" s="514"/>
      <c r="R55" s="514"/>
      <c r="S55" s="513"/>
      <c r="T55" s="513"/>
      <c r="U55" s="513"/>
      <c r="V55" s="513"/>
      <c r="W55" s="513"/>
      <c r="X55" s="513"/>
      <c r="Y55" s="513"/>
      <c r="Z55" s="513"/>
      <c r="AA55" s="513"/>
      <c r="AB55" s="513"/>
      <c r="AC55" s="515">
        <f t="shared" si="5"/>
        <v>0</v>
      </c>
      <c r="AD55" s="516"/>
      <c r="AE55" s="499"/>
    </row>
    <row r="56" spans="2:31" outlineLevel="1">
      <c r="B56" s="508" t="str">
        <f>IF(C56&gt;0,IFERROR(_xlfn.IFS(D56&lt;=DATE(YEAR('Project basic information'!$E$12),MONTH('Project basic information'!$E$12),1),'Project basic information'!$A$12,D56&lt;=DATE(YEAR('Project basic information'!$E$13),MONTH('Project basic information'!$E$13),1),'Project basic information'!$A$13,D56&lt;=DATE(YEAR('Project basic information'!$E$14),MONTH('Project basic information'!$E$14),1),'Project basic information'!$A$14,D56&lt;=DATE(YEAR('Project basic information'!$E$15),MONTH('Project basic information'!$E$15),1),'Project basic information'!$A$15,D56&lt;=DATE(YEAR('Project basic information'!$E$16),MONTH('Project basic information'!$E$16),1),'Project basic information'!$A$16),""),"")</f>
        <v/>
      </c>
      <c r="C56" s="508">
        <f>IF(C55&gt;0,C55+1,IF(DATE(YEAR('Project basic information'!$C$5),MONTH('Project basic information'!$C$5),1)=D56,1,0))</f>
        <v>0</v>
      </c>
      <c r="D56" s="509">
        <f t="shared" si="12"/>
        <v>246</v>
      </c>
      <c r="E56" s="510"/>
      <c r="F56" s="458">
        <f t="shared" si="9"/>
        <v>0</v>
      </c>
      <c r="G56" s="511"/>
      <c r="H56" s="510"/>
      <c r="I56" s="458">
        <f t="shared" si="10"/>
        <v>0</v>
      </c>
      <c r="J56" s="512"/>
      <c r="M56" s="509">
        <f t="shared" si="11"/>
        <v>246</v>
      </c>
      <c r="N56" s="513"/>
      <c r="O56" s="514"/>
      <c r="P56" s="514"/>
      <c r="Q56" s="514"/>
      <c r="R56" s="514"/>
      <c r="S56" s="513"/>
      <c r="T56" s="513"/>
      <c r="U56" s="513"/>
      <c r="V56" s="513"/>
      <c r="W56" s="513"/>
      <c r="X56" s="513"/>
      <c r="Y56" s="513"/>
      <c r="Z56" s="513"/>
      <c r="AA56" s="513"/>
      <c r="AB56" s="513"/>
      <c r="AC56" s="515">
        <f t="shared" si="5"/>
        <v>0</v>
      </c>
      <c r="AD56" s="516"/>
    </row>
    <row r="57" spans="2:31" outlineLevel="1">
      <c r="B57" s="508" t="str">
        <f>IF(C57&gt;0,IFERROR(_xlfn.IFS(D57&lt;=DATE(YEAR('Project basic information'!$E$12),MONTH('Project basic information'!$E$12),1),'Project basic information'!$A$12,D57&lt;=DATE(YEAR('Project basic information'!$E$13),MONTH('Project basic information'!$E$13),1),'Project basic information'!$A$13,D57&lt;=DATE(YEAR('Project basic information'!$E$14),MONTH('Project basic information'!$E$14),1),'Project basic information'!$A$14,D57&lt;=DATE(YEAR('Project basic information'!$E$15),MONTH('Project basic information'!$E$15),1),'Project basic information'!$A$15,D57&lt;=DATE(YEAR('Project basic information'!$E$16),MONTH('Project basic information'!$E$16),1),'Project basic information'!$A$16),""),"")</f>
        <v/>
      </c>
      <c r="C57" s="508">
        <f>IF(C56&gt;0,C56+1,IF(DATE(YEAR('Project basic information'!$C$5),MONTH('Project basic information'!$C$5),1)=D57,1,0))</f>
        <v>0</v>
      </c>
      <c r="D57" s="509">
        <f t="shared" si="12"/>
        <v>276</v>
      </c>
      <c r="E57" s="510"/>
      <c r="F57" s="458">
        <f t="shared" si="9"/>
        <v>0</v>
      </c>
      <c r="G57" s="511"/>
      <c r="H57" s="510"/>
      <c r="I57" s="458">
        <f t="shared" si="10"/>
        <v>0</v>
      </c>
      <c r="J57" s="512"/>
      <c r="M57" s="509">
        <f t="shared" si="11"/>
        <v>276</v>
      </c>
      <c r="N57" s="513"/>
      <c r="O57" s="514"/>
      <c r="P57" s="514"/>
      <c r="Q57" s="514"/>
      <c r="R57" s="514"/>
      <c r="S57" s="513"/>
      <c r="T57" s="513"/>
      <c r="U57" s="513"/>
      <c r="V57" s="513"/>
      <c r="W57" s="513"/>
      <c r="X57" s="513"/>
      <c r="Y57" s="513"/>
      <c r="Z57" s="513"/>
      <c r="AA57" s="513"/>
      <c r="AB57" s="513"/>
      <c r="AC57" s="515">
        <f t="shared" si="5"/>
        <v>0</v>
      </c>
      <c r="AD57" s="516"/>
      <c r="AE57" s="517"/>
    </row>
    <row r="58" spans="2:31" outlineLevel="1">
      <c r="B58" s="508" t="str">
        <f>IF(C58&gt;0,IFERROR(_xlfn.IFS(D58&lt;=DATE(YEAR('Project basic information'!$E$12),MONTH('Project basic information'!$E$12),1),'Project basic information'!$A$12,D58&lt;=DATE(YEAR('Project basic information'!$E$13),MONTH('Project basic information'!$E$13),1),'Project basic information'!$A$13,D58&lt;=DATE(YEAR('Project basic information'!$E$14),MONTH('Project basic information'!$E$14),1),'Project basic information'!$A$14,D58&lt;=DATE(YEAR('Project basic information'!$E$15),MONTH('Project basic information'!$E$15),1),'Project basic information'!$A$15,D58&lt;=DATE(YEAR('Project basic information'!$E$16),MONTH('Project basic information'!$E$16),1),'Project basic information'!$A$16),""),"")</f>
        <v/>
      </c>
      <c r="C58" s="508">
        <f>IF(C57&gt;0,C57+1,IF(DATE(YEAR('Project basic information'!$C$5),MONTH('Project basic information'!$C$5),1)=D58,1,0))</f>
        <v>0</v>
      </c>
      <c r="D58" s="509">
        <f t="shared" si="12"/>
        <v>307</v>
      </c>
      <c r="E58" s="510"/>
      <c r="F58" s="458">
        <f t="shared" si="9"/>
        <v>0</v>
      </c>
      <c r="G58" s="511"/>
      <c r="H58" s="510"/>
      <c r="I58" s="458">
        <f t="shared" si="10"/>
        <v>0</v>
      </c>
      <c r="J58" s="512"/>
      <c r="M58" s="509">
        <f t="shared" si="11"/>
        <v>307</v>
      </c>
      <c r="N58" s="513"/>
      <c r="O58" s="514"/>
      <c r="P58" s="514"/>
      <c r="Q58" s="514"/>
      <c r="R58" s="514"/>
      <c r="S58" s="513"/>
      <c r="T58" s="513"/>
      <c r="U58" s="513"/>
      <c r="V58" s="513"/>
      <c r="W58" s="513"/>
      <c r="X58" s="513"/>
      <c r="Y58" s="513"/>
      <c r="Z58" s="513"/>
      <c r="AA58" s="513"/>
      <c r="AB58" s="513"/>
      <c r="AC58" s="515">
        <f t="shared" si="5"/>
        <v>0</v>
      </c>
      <c r="AD58" s="516"/>
    </row>
    <row r="59" spans="2:31" outlineLevel="1">
      <c r="B59" s="508" t="str">
        <f>IF(C59&gt;0,IFERROR(_xlfn.IFS(D59&lt;=DATE(YEAR('Project basic information'!$E$12),MONTH('Project basic information'!$E$12),1),'Project basic information'!$A$12,D59&lt;=DATE(YEAR('Project basic information'!$E$13),MONTH('Project basic information'!$E$13),1),'Project basic information'!$A$13,D59&lt;=DATE(YEAR('Project basic information'!$E$14),MONTH('Project basic information'!$E$14),1),'Project basic information'!$A$14,D59&lt;=DATE(YEAR('Project basic information'!$E$15),MONTH('Project basic information'!$E$15),1),'Project basic information'!$A$15,D59&lt;=DATE(YEAR('Project basic information'!$E$16),MONTH('Project basic information'!$E$16),1),'Project basic information'!$A$16),""),"")</f>
        <v/>
      </c>
      <c r="C59" s="508">
        <f>IF(C58&gt;0,C58+1,IF(DATE(YEAR('Project basic information'!$C$5),MONTH('Project basic information'!$C$5),1)=D59,1,0))</f>
        <v>0</v>
      </c>
      <c r="D59" s="509">
        <f t="shared" si="12"/>
        <v>337</v>
      </c>
      <c r="E59" s="510"/>
      <c r="F59" s="458">
        <f t="shared" si="9"/>
        <v>0</v>
      </c>
      <c r="G59" s="511"/>
      <c r="H59" s="510"/>
      <c r="I59" s="458">
        <f t="shared" si="10"/>
        <v>0</v>
      </c>
      <c r="J59" s="512"/>
      <c r="M59" s="509">
        <f t="shared" si="11"/>
        <v>337</v>
      </c>
      <c r="N59" s="513"/>
      <c r="O59" s="514"/>
      <c r="P59" s="514"/>
      <c r="Q59" s="514"/>
      <c r="R59" s="514"/>
      <c r="S59" s="513"/>
      <c r="T59" s="513"/>
      <c r="U59" s="513"/>
      <c r="V59" s="513"/>
      <c r="W59" s="513"/>
      <c r="X59" s="513"/>
      <c r="Y59" s="513"/>
      <c r="Z59" s="513"/>
      <c r="AA59" s="513"/>
      <c r="AB59" s="513"/>
      <c r="AC59" s="515">
        <f t="shared" si="5"/>
        <v>0</v>
      </c>
      <c r="AD59" s="516"/>
    </row>
    <row r="60" spans="2:31" ht="15" thickBot="1">
      <c r="B60" s="518"/>
      <c r="C60" s="519"/>
      <c r="D60" s="520">
        <f>D59</f>
        <v>337</v>
      </c>
      <c r="E60" s="521"/>
      <c r="F60" s="522">
        <f>SUM(F48:F59)</f>
        <v>0</v>
      </c>
      <c r="G60" s="523">
        <f>SUM(G48:G59)</f>
        <v>0</v>
      </c>
      <c r="H60" s="524"/>
      <c r="I60" s="522">
        <f>SUM(I48:I59)</f>
        <v>0</v>
      </c>
      <c r="J60" s="523">
        <f>SUM(J48:J59)</f>
        <v>0</v>
      </c>
      <c r="M60" s="520">
        <f t="shared" si="11"/>
        <v>337</v>
      </c>
      <c r="N60" s="525">
        <f>SUM(N48:N59)</f>
        <v>0</v>
      </c>
      <c r="O60" s="526">
        <f>SUM(O48:O59)</f>
        <v>0</v>
      </c>
      <c r="P60" s="527">
        <f>SUM(P48:P59)</f>
        <v>0</v>
      </c>
      <c r="Q60" s="526">
        <f>SUM(Q48:Q59)</f>
        <v>0</v>
      </c>
      <c r="R60" s="526">
        <f>SUM(R48:R59)</f>
        <v>0</v>
      </c>
      <c r="S60" s="528">
        <f t="shared" ref="S60:AB60" si="13">SUM(S48:S59)</f>
        <v>0</v>
      </c>
      <c r="T60" s="528">
        <f t="shared" si="13"/>
        <v>0</v>
      </c>
      <c r="U60" s="528">
        <f t="shared" si="13"/>
        <v>0</v>
      </c>
      <c r="V60" s="528">
        <f t="shared" si="13"/>
        <v>0</v>
      </c>
      <c r="W60" s="528">
        <f t="shared" si="13"/>
        <v>0</v>
      </c>
      <c r="X60" s="528">
        <f t="shared" si="13"/>
        <v>0</v>
      </c>
      <c r="Y60" s="528">
        <f t="shared" si="13"/>
        <v>0</v>
      </c>
      <c r="Z60" s="528">
        <f t="shared" si="13"/>
        <v>0</v>
      </c>
      <c r="AA60" s="528">
        <f t="shared" si="13"/>
        <v>0</v>
      </c>
      <c r="AB60" s="528">
        <f t="shared" si="13"/>
        <v>0</v>
      </c>
      <c r="AC60" s="528">
        <f>SUM(AC48:AC59)</f>
        <v>0</v>
      </c>
      <c r="AD60" s="516"/>
    </row>
    <row r="61" spans="2:31" ht="28.55" customHeight="1">
      <c r="B61" s="448"/>
      <c r="C61" s="448"/>
      <c r="N61" s="527">
        <f>IFERROR(N60/$H$6,0)</f>
        <v>0</v>
      </c>
      <c r="O61" s="527">
        <f>IFERROR(O60/$H$6,0)</f>
        <v>0</v>
      </c>
      <c r="P61" s="527">
        <f>IFERROR(P60/$H$6,0)</f>
        <v>0</v>
      </c>
      <c r="Q61" s="527">
        <f>IFERROR(Q60/$H$6,0)</f>
        <v>0</v>
      </c>
      <c r="R61" s="527">
        <f>IFERROR(R60/$H$6,0)</f>
        <v>0</v>
      </c>
      <c r="S61" s="527">
        <f t="shared" ref="S61:AB61" si="14">IFERROR(S60/$H$6,0)</f>
        <v>0</v>
      </c>
      <c r="T61" s="527">
        <f t="shared" si="14"/>
        <v>0</v>
      </c>
      <c r="U61" s="527">
        <f t="shared" si="14"/>
        <v>0</v>
      </c>
      <c r="V61" s="527">
        <f t="shared" si="14"/>
        <v>0</v>
      </c>
      <c r="W61" s="527">
        <f t="shared" si="14"/>
        <v>0</v>
      </c>
      <c r="X61" s="527">
        <f t="shared" si="14"/>
        <v>0</v>
      </c>
      <c r="Y61" s="527">
        <f t="shared" si="14"/>
        <v>0</v>
      </c>
      <c r="Z61" s="527">
        <f t="shared" si="14"/>
        <v>0</v>
      </c>
      <c r="AA61" s="527">
        <f t="shared" si="14"/>
        <v>0</v>
      </c>
      <c r="AB61" s="527">
        <f t="shared" si="14"/>
        <v>0</v>
      </c>
      <c r="AC61" s="525">
        <f>IFERROR(AC60/$H$6,0)</f>
        <v>0</v>
      </c>
      <c r="AD61" s="529" t="s">
        <v>579</v>
      </c>
    </row>
    <row r="62" spans="2:31" ht="15" thickBot="1">
      <c r="B62" s="448"/>
      <c r="C62" s="448"/>
      <c r="N62" s="530"/>
      <c r="O62" s="530"/>
      <c r="P62" s="530"/>
      <c r="Q62" s="530"/>
      <c r="R62" s="530"/>
      <c r="S62" s="531"/>
      <c r="T62" s="532"/>
      <c r="U62" s="533"/>
      <c r="V62" s="533"/>
      <c r="W62" s="533"/>
      <c r="X62" s="533"/>
      <c r="Y62" s="533"/>
      <c r="Z62" s="533"/>
      <c r="AA62" s="533"/>
      <c r="AB62" s="534"/>
      <c r="AC62" s="535"/>
      <c r="AD62" s="536"/>
    </row>
    <row r="63" spans="2:31" outlineLevel="1">
      <c r="B63" s="508" t="str">
        <f>IF(C63&gt;0,IFERROR(_xlfn.IFS(D63&lt;=DATE(YEAR('Project basic information'!$E$12),MONTH('Project basic information'!$E$12),1),'Project basic information'!$A$12,D63&lt;=DATE(YEAR('Project basic information'!$E$13),MONTH('Project basic information'!$E$13),1),'Project basic information'!$A$13,D63&lt;=DATE(YEAR('Project basic information'!$E$14),MONTH('Project basic information'!$E$14),1),'Project basic information'!$A$14,D63&lt;=DATE(YEAR('Project basic information'!$E$15),MONTH('Project basic information'!$E$15),1),'Project basic information'!$A$15,D63&lt;=DATE(YEAR('Project basic information'!$E$16),MONTH('Project basic information'!$E$16),1),'Project basic information'!$A$16),""),"")</f>
        <v/>
      </c>
      <c r="C63" s="508">
        <f>IF(C59&gt;0,C59+1,IF(DATE(YEAR('Project basic information'!$C$5),MONTH('Project basic information'!$C$5),1)=D63,1,0))</f>
        <v>0</v>
      </c>
      <c r="D63" s="509">
        <f>DATE(YEAR(D59),MONTH(D59)+1,DAY(D59))</f>
        <v>368</v>
      </c>
      <c r="E63" s="510"/>
      <c r="F63" s="537">
        <f t="shared" ref="F63:F74" si="15">215/12*E63</f>
        <v>0</v>
      </c>
      <c r="G63" s="511"/>
      <c r="H63" s="510"/>
      <c r="I63" s="537">
        <f t="shared" ref="I63:I74" si="16">215/12*H63</f>
        <v>0</v>
      </c>
      <c r="J63" s="512"/>
      <c r="M63" s="509">
        <f t="shared" si="11"/>
        <v>368</v>
      </c>
      <c r="N63" s="513"/>
      <c r="O63" s="514"/>
      <c r="P63" s="514"/>
      <c r="Q63" s="514"/>
      <c r="R63" s="514"/>
      <c r="S63" s="513"/>
      <c r="T63" s="513"/>
      <c r="U63" s="513"/>
      <c r="V63" s="513"/>
      <c r="W63" s="513"/>
      <c r="X63" s="513"/>
      <c r="Y63" s="513"/>
      <c r="Z63" s="513"/>
      <c r="AA63" s="513"/>
      <c r="AB63" s="513"/>
      <c r="AC63" s="515">
        <f t="shared" ref="AC63:AC74" si="17">SUM(N63:AB63)</f>
        <v>0</v>
      </c>
      <c r="AD63" s="516"/>
      <c r="AE63" s="517"/>
    </row>
    <row r="64" spans="2:31" outlineLevel="1">
      <c r="B64" s="508" t="str">
        <f>IF(C64&gt;0,IFERROR(_xlfn.IFS(D64&lt;=DATE(YEAR('Project basic information'!$E$12),MONTH('Project basic information'!$E$12),1),'Project basic information'!$A$12,D64&lt;=DATE(YEAR('Project basic information'!$E$13),MONTH('Project basic information'!$E$13),1),'Project basic information'!$A$13,D64&lt;=DATE(YEAR('Project basic information'!$E$14),MONTH('Project basic information'!$E$14),1),'Project basic information'!$A$14,D64&lt;=DATE(YEAR('Project basic information'!$E$15),MONTH('Project basic information'!$E$15),1),'Project basic information'!$A$15,D64&lt;=DATE(YEAR('Project basic information'!$E$16),MONTH('Project basic information'!$E$16),1),'Project basic information'!$A$16),""),"")</f>
        <v/>
      </c>
      <c r="C64" s="508">
        <f>IF(C63&gt;0,C63+1,IF(DATE(YEAR('Project basic information'!$C$5),MONTH('Project basic information'!$C$5),1)=D64,1,0))</f>
        <v>0</v>
      </c>
      <c r="D64" s="509">
        <f t="shared" ref="D64:D74" si="18">DATE(YEAR(D63),MONTH(D63)+1,DAY(D63))</f>
        <v>399</v>
      </c>
      <c r="E64" s="510"/>
      <c r="F64" s="458">
        <f t="shared" si="15"/>
        <v>0</v>
      </c>
      <c r="G64" s="511"/>
      <c r="H64" s="510"/>
      <c r="I64" s="458">
        <f t="shared" si="16"/>
        <v>0</v>
      </c>
      <c r="J64" s="512"/>
      <c r="M64" s="509">
        <f t="shared" si="11"/>
        <v>399</v>
      </c>
      <c r="N64" s="513"/>
      <c r="O64" s="514"/>
      <c r="P64" s="514"/>
      <c r="Q64" s="514"/>
      <c r="R64" s="514"/>
      <c r="S64" s="513"/>
      <c r="T64" s="513"/>
      <c r="U64" s="513"/>
      <c r="V64" s="513"/>
      <c r="W64" s="513"/>
      <c r="X64" s="513"/>
      <c r="Y64" s="513"/>
      <c r="Z64" s="513"/>
      <c r="AA64" s="513"/>
      <c r="AB64" s="513"/>
      <c r="AC64" s="515">
        <f t="shared" si="17"/>
        <v>0</v>
      </c>
      <c r="AD64" s="516"/>
    </row>
    <row r="65" spans="2:30" outlineLevel="1">
      <c r="B65" s="508" t="str">
        <f>IF(C65&gt;0,IFERROR(_xlfn.IFS(D65&lt;=DATE(YEAR('Project basic information'!$E$12),MONTH('Project basic information'!$E$12),1),'Project basic information'!$A$12,D65&lt;=DATE(YEAR('Project basic information'!$E$13),MONTH('Project basic information'!$E$13),1),'Project basic information'!$A$13,D65&lt;=DATE(YEAR('Project basic information'!$E$14),MONTH('Project basic information'!$E$14),1),'Project basic information'!$A$14,D65&lt;=DATE(YEAR('Project basic information'!$E$15),MONTH('Project basic information'!$E$15),1),'Project basic information'!$A$15,D65&lt;=DATE(YEAR('Project basic information'!$E$16),MONTH('Project basic information'!$E$16),1),'Project basic information'!$A$16),""),"")</f>
        <v/>
      </c>
      <c r="C65" s="508">
        <f>IF(C64&gt;0,C64+1,IF(DATE(YEAR('Project basic information'!$C$5),MONTH('Project basic information'!$C$5),1)=D65,1,0))</f>
        <v>0</v>
      </c>
      <c r="D65" s="509">
        <f t="shared" si="18"/>
        <v>427</v>
      </c>
      <c r="E65" s="510"/>
      <c r="F65" s="458">
        <f t="shared" si="15"/>
        <v>0</v>
      </c>
      <c r="G65" s="511"/>
      <c r="H65" s="510"/>
      <c r="I65" s="458">
        <f t="shared" si="16"/>
        <v>0</v>
      </c>
      <c r="J65" s="512"/>
      <c r="M65" s="509">
        <f t="shared" si="11"/>
        <v>427</v>
      </c>
      <c r="N65" s="513"/>
      <c r="O65" s="514"/>
      <c r="P65" s="514"/>
      <c r="Q65" s="514"/>
      <c r="R65" s="514"/>
      <c r="S65" s="513"/>
      <c r="T65" s="513"/>
      <c r="U65" s="513"/>
      <c r="V65" s="513"/>
      <c r="W65" s="513"/>
      <c r="X65" s="513"/>
      <c r="Y65" s="513"/>
      <c r="Z65" s="513"/>
      <c r="AA65" s="513"/>
      <c r="AB65" s="513"/>
      <c r="AC65" s="515">
        <f t="shared" si="17"/>
        <v>0</v>
      </c>
      <c r="AD65" s="516"/>
    </row>
    <row r="66" spans="2:30" outlineLevel="1">
      <c r="B66" s="508" t="str">
        <f>IF(C66&gt;0,IFERROR(_xlfn.IFS(D66&lt;=DATE(YEAR('Project basic information'!$E$12),MONTH('Project basic information'!$E$12),1),'Project basic information'!$A$12,D66&lt;=DATE(YEAR('Project basic information'!$E$13),MONTH('Project basic information'!$E$13),1),'Project basic information'!$A$13,D66&lt;=DATE(YEAR('Project basic information'!$E$14),MONTH('Project basic information'!$E$14),1),'Project basic information'!$A$14,D66&lt;=DATE(YEAR('Project basic information'!$E$15),MONTH('Project basic information'!$E$15),1),'Project basic information'!$A$15,D66&lt;=DATE(YEAR('Project basic information'!$E$16),MONTH('Project basic information'!$E$16),1),'Project basic information'!$A$16),""),"")</f>
        <v/>
      </c>
      <c r="C66" s="508">
        <f>IF(C65&gt;0,C65+1,IF(DATE(YEAR('Project basic information'!$C$5),MONTH('Project basic information'!$C$5),1)=D66,1,0))</f>
        <v>0</v>
      </c>
      <c r="D66" s="509">
        <f t="shared" si="18"/>
        <v>458</v>
      </c>
      <c r="E66" s="510"/>
      <c r="F66" s="458">
        <f t="shared" si="15"/>
        <v>0</v>
      </c>
      <c r="G66" s="511"/>
      <c r="H66" s="510"/>
      <c r="I66" s="458">
        <f t="shared" si="16"/>
        <v>0</v>
      </c>
      <c r="J66" s="512"/>
      <c r="M66" s="509">
        <f t="shared" si="11"/>
        <v>458</v>
      </c>
      <c r="N66" s="513"/>
      <c r="O66" s="514"/>
      <c r="P66" s="514"/>
      <c r="Q66" s="514"/>
      <c r="R66" s="514"/>
      <c r="S66" s="513"/>
      <c r="T66" s="513"/>
      <c r="U66" s="513"/>
      <c r="V66" s="513"/>
      <c r="W66" s="513"/>
      <c r="X66" s="513"/>
      <c r="Y66" s="513"/>
      <c r="Z66" s="513"/>
      <c r="AA66" s="513"/>
      <c r="AB66" s="513"/>
      <c r="AC66" s="515">
        <f t="shared" si="17"/>
        <v>0</v>
      </c>
      <c r="AD66" s="516"/>
    </row>
    <row r="67" spans="2:30" outlineLevel="1">
      <c r="B67" s="508" t="str">
        <f>IF(C67&gt;0,IFERROR(_xlfn.IFS(D67&lt;=DATE(YEAR('Project basic information'!$E$12),MONTH('Project basic information'!$E$12),1),'Project basic information'!$A$12,D67&lt;=DATE(YEAR('Project basic information'!$E$13),MONTH('Project basic information'!$E$13),1),'Project basic information'!$A$13,D67&lt;=DATE(YEAR('Project basic information'!$E$14),MONTH('Project basic information'!$E$14),1),'Project basic information'!$A$14,D67&lt;=DATE(YEAR('Project basic information'!$E$15),MONTH('Project basic information'!$E$15),1),'Project basic information'!$A$15,D67&lt;=DATE(YEAR('Project basic information'!$E$16),MONTH('Project basic information'!$E$16),1),'Project basic information'!$A$16),""),"")</f>
        <v/>
      </c>
      <c r="C67" s="508">
        <f>IF(C66&gt;0,C66+1,IF(DATE(YEAR('Project basic information'!$C$5),MONTH('Project basic information'!$C$5),1)=D67,1,0))</f>
        <v>0</v>
      </c>
      <c r="D67" s="509">
        <f t="shared" si="18"/>
        <v>488</v>
      </c>
      <c r="E67" s="510"/>
      <c r="F67" s="458">
        <f t="shared" si="15"/>
        <v>0</v>
      </c>
      <c r="G67" s="511"/>
      <c r="H67" s="510"/>
      <c r="I67" s="458">
        <f t="shared" si="16"/>
        <v>0</v>
      </c>
      <c r="J67" s="512"/>
      <c r="M67" s="509">
        <f t="shared" si="11"/>
        <v>488</v>
      </c>
      <c r="N67" s="513"/>
      <c r="O67" s="514"/>
      <c r="P67" s="514"/>
      <c r="Q67" s="514"/>
      <c r="R67" s="514"/>
      <c r="S67" s="513"/>
      <c r="T67" s="513"/>
      <c r="U67" s="513"/>
      <c r="V67" s="513"/>
      <c r="W67" s="513"/>
      <c r="X67" s="513"/>
      <c r="Y67" s="513"/>
      <c r="Z67" s="513"/>
      <c r="AA67" s="513"/>
      <c r="AB67" s="513"/>
      <c r="AC67" s="515">
        <f t="shared" si="17"/>
        <v>0</v>
      </c>
      <c r="AD67" s="516"/>
    </row>
    <row r="68" spans="2:30" outlineLevel="1">
      <c r="B68" s="508" t="str">
        <f>IF(C68&gt;0,IFERROR(_xlfn.IFS(D68&lt;=DATE(YEAR('Project basic information'!$E$12),MONTH('Project basic information'!$E$12),1),'Project basic information'!$A$12,D68&lt;=DATE(YEAR('Project basic information'!$E$13),MONTH('Project basic information'!$E$13),1),'Project basic information'!$A$13,D68&lt;=DATE(YEAR('Project basic information'!$E$14),MONTH('Project basic information'!$E$14),1),'Project basic information'!$A$14,D68&lt;=DATE(YEAR('Project basic information'!$E$15),MONTH('Project basic information'!$E$15),1),'Project basic information'!$A$15,D68&lt;=DATE(YEAR('Project basic information'!$E$16),MONTH('Project basic information'!$E$16),1),'Project basic information'!$A$16),""),"")</f>
        <v/>
      </c>
      <c r="C68" s="508">
        <f>IF(C67&gt;0,C67+1,IF(DATE(YEAR('Project basic information'!$C$5),MONTH('Project basic information'!$C$5),1)=D68,1,0))</f>
        <v>0</v>
      </c>
      <c r="D68" s="509">
        <f t="shared" si="18"/>
        <v>519</v>
      </c>
      <c r="E68" s="510"/>
      <c r="F68" s="458">
        <f t="shared" si="15"/>
        <v>0</v>
      </c>
      <c r="G68" s="511"/>
      <c r="H68" s="510"/>
      <c r="I68" s="458">
        <f t="shared" si="16"/>
        <v>0</v>
      </c>
      <c r="J68" s="512"/>
      <c r="M68" s="509">
        <f t="shared" si="11"/>
        <v>519</v>
      </c>
      <c r="N68" s="513"/>
      <c r="O68" s="514"/>
      <c r="P68" s="514"/>
      <c r="Q68" s="514"/>
      <c r="R68" s="514"/>
      <c r="S68" s="513"/>
      <c r="T68" s="513"/>
      <c r="U68" s="513"/>
      <c r="V68" s="513"/>
      <c r="W68" s="513"/>
      <c r="X68" s="513"/>
      <c r="Y68" s="513"/>
      <c r="Z68" s="513"/>
      <c r="AA68" s="513"/>
      <c r="AB68" s="513"/>
      <c r="AC68" s="515">
        <f t="shared" si="17"/>
        <v>0</v>
      </c>
      <c r="AD68" s="516"/>
    </row>
    <row r="69" spans="2:30" outlineLevel="1">
      <c r="B69" s="508" t="str">
        <f>IF(C69&gt;0,IFERROR(_xlfn.IFS(D69&lt;=DATE(YEAR('Project basic information'!$E$12),MONTH('Project basic information'!$E$12),1),'Project basic information'!$A$12,D69&lt;=DATE(YEAR('Project basic information'!$E$13),MONTH('Project basic information'!$E$13),1),'Project basic information'!$A$13,D69&lt;=DATE(YEAR('Project basic information'!$E$14),MONTH('Project basic information'!$E$14),1),'Project basic information'!$A$14,D69&lt;=DATE(YEAR('Project basic information'!$E$15),MONTH('Project basic information'!$E$15),1),'Project basic information'!$A$15,D69&lt;=DATE(YEAR('Project basic information'!$E$16),MONTH('Project basic information'!$E$16),1),'Project basic information'!$A$16),""),"")</f>
        <v/>
      </c>
      <c r="C69" s="508">
        <f>IF(C68&gt;0,C68+1,IF(DATE(YEAR('Project basic information'!$C$5),MONTH('Project basic information'!$C$5),1)=D69,1,0))</f>
        <v>0</v>
      </c>
      <c r="D69" s="509">
        <f t="shared" si="18"/>
        <v>549</v>
      </c>
      <c r="E69" s="510"/>
      <c r="F69" s="458">
        <f t="shared" si="15"/>
        <v>0</v>
      </c>
      <c r="G69" s="511"/>
      <c r="H69" s="510"/>
      <c r="I69" s="458">
        <f t="shared" si="16"/>
        <v>0</v>
      </c>
      <c r="J69" s="512"/>
      <c r="M69" s="509">
        <f t="shared" si="11"/>
        <v>549</v>
      </c>
      <c r="N69" s="513"/>
      <c r="O69" s="514"/>
      <c r="P69" s="514"/>
      <c r="Q69" s="514"/>
      <c r="R69" s="514"/>
      <c r="S69" s="513"/>
      <c r="T69" s="513"/>
      <c r="U69" s="513"/>
      <c r="V69" s="513"/>
      <c r="W69" s="513"/>
      <c r="X69" s="513"/>
      <c r="Y69" s="513"/>
      <c r="Z69" s="513"/>
      <c r="AA69" s="513"/>
      <c r="AB69" s="513"/>
      <c r="AC69" s="515">
        <f t="shared" si="17"/>
        <v>0</v>
      </c>
      <c r="AD69" s="516"/>
    </row>
    <row r="70" spans="2:30" outlineLevel="1">
      <c r="B70" s="508" t="str">
        <f>IF(C70&gt;0,IFERROR(_xlfn.IFS(D70&lt;=DATE(YEAR('Project basic information'!$E$12),MONTH('Project basic information'!$E$12),1),'Project basic information'!$A$12,D70&lt;=DATE(YEAR('Project basic information'!$E$13),MONTH('Project basic information'!$E$13),1),'Project basic information'!$A$13,D70&lt;=DATE(YEAR('Project basic information'!$E$14),MONTH('Project basic information'!$E$14),1),'Project basic information'!$A$14,D70&lt;=DATE(YEAR('Project basic information'!$E$15),MONTH('Project basic information'!$E$15),1),'Project basic information'!$A$15,D70&lt;=DATE(YEAR('Project basic information'!$E$16),MONTH('Project basic information'!$E$16),1),'Project basic information'!$A$16),""),"")</f>
        <v/>
      </c>
      <c r="C70" s="508">
        <f>IF(C69&gt;0,C69+1,IF(DATE(YEAR('Project basic information'!$C$5),MONTH('Project basic information'!$C$5),1)=D70,1,0))</f>
        <v>0</v>
      </c>
      <c r="D70" s="509">
        <f t="shared" si="18"/>
        <v>580</v>
      </c>
      <c r="E70" s="510"/>
      <c r="F70" s="458">
        <f t="shared" si="15"/>
        <v>0</v>
      </c>
      <c r="G70" s="511"/>
      <c r="H70" s="510"/>
      <c r="I70" s="458">
        <f t="shared" si="16"/>
        <v>0</v>
      </c>
      <c r="J70" s="512"/>
      <c r="M70" s="509">
        <f t="shared" si="11"/>
        <v>580</v>
      </c>
      <c r="N70" s="513"/>
      <c r="O70" s="514"/>
      <c r="P70" s="514"/>
      <c r="Q70" s="514"/>
      <c r="R70" s="514"/>
      <c r="S70" s="513"/>
      <c r="T70" s="513"/>
      <c r="U70" s="513"/>
      <c r="V70" s="513"/>
      <c r="W70" s="513"/>
      <c r="X70" s="513"/>
      <c r="Y70" s="513"/>
      <c r="Z70" s="513"/>
      <c r="AA70" s="513"/>
      <c r="AB70" s="513"/>
      <c r="AC70" s="515">
        <f t="shared" si="17"/>
        <v>0</v>
      </c>
      <c r="AD70" s="516"/>
    </row>
    <row r="71" spans="2:30" outlineLevel="1">
      <c r="B71" s="508" t="str">
        <f>IF(C71&gt;0,IFERROR(_xlfn.IFS(D71&lt;=DATE(YEAR('Project basic information'!$E$12),MONTH('Project basic information'!$E$12),1),'Project basic information'!$A$12,D71&lt;=DATE(YEAR('Project basic information'!$E$13),MONTH('Project basic information'!$E$13),1),'Project basic information'!$A$13,D71&lt;=DATE(YEAR('Project basic information'!$E$14),MONTH('Project basic information'!$E$14),1),'Project basic information'!$A$14,D71&lt;=DATE(YEAR('Project basic information'!$E$15),MONTH('Project basic information'!$E$15),1),'Project basic information'!$A$15,D71&lt;=DATE(YEAR('Project basic information'!$E$16),MONTH('Project basic information'!$E$16),1),'Project basic information'!$A$16),""),"")</f>
        <v/>
      </c>
      <c r="C71" s="508">
        <f>IF(C70&gt;0,C70+1,IF(DATE(YEAR('Project basic information'!$C$5),MONTH('Project basic information'!$C$5),1)=D71,1,0))</f>
        <v>0</v>
      </c>
      <c r="D71" s="509">
        <f t="shared" si="18"/>
        <v>611</v>
      </c>
      <c r="E71" s="510"/>
      <c r="F71" s="458">
        <f t="shared" si="15"/>
        <v>0</v>
      </c>
      <c r="G71" s="511"/>
      <c r="H71" s="510"/>
      <c r="I71" s="458">
        <f t="shared" si="16"/>
        <v>0</v>
      </c>
      <c r="J71" s="512"/>
      <c r="M71" s="509">
        <f t="shared" si="11"/>
        <v>611</v>
      </c>
      <c r="N71" s="513"/>
      <c r="O71" s="514"/>
      <c r="P71" s="514"/>
      <c r="Q71" s="514"/>
      <c r="R71" s="514"/>
      <c r="S71" s="513"/>
      <c r="T71" s="513"/>
      <c r="U71" s="513"/>
      <c r="V71" s="513"/>
      <c r="W71" s="513"/>
      <c r="X71" s="513"/>
      <c r="Y71" s="513"/>
      <c r="Z71" s="513"/>
      <c r="AA71" s="513"/>
      <c r="AB71" s="513"/>
      <c r="AC71" s="515">
        <f t="shared" si="17"/>
        <v>0</v>
      </c>
      <c r="AD71" s="516"/>
    </row>
    <row r="72" spans="2:30" outlineLevel="1">
      <c r="B72" s="508" t="str">
        <f>IF(C72&gt;0,IFERROR(_xlfn.IFS(D72&lt;=DATE(YEAR('Project basic information'!$E$12),MONTH('Project basic information'!$E$12),1),'Project basic information'!$A$12,D72&lt;=DATE(YEAR('Project basic information'!$E$13),MONTH('Project basic information'!$E$13),1),'Project basic information'!$A$13,D72&lt;=DATE(YEAR('Project basic information'!$E$14),MONTH('Project basic information'!$E$14),1),'Project basic information'!$A$14,D72&lt;=DATE(YEAR('Project basic information'!$E$15),MONTH('Project basic information'!$E$15),1),'Project basic information'!$A$15,D72&lt;=DATE(YEAR('Project basic information'!$E$16),MONTH('Project basic information'!$E$16),1),'Project basic information'!$A$16),""),"")</f>
        <v/>
      </c>
      <c r="C72" s="508">
        <f>IF(C71&gt;0,C71+1,IF(DATE(YEAR('Project basic information'!$C$5),MONTH('Project basic information'!$C$5),1)=D72,1,0))</f>
        <v>0</v>
      </c>
      <c r="D72" s="509">
        <f t="shared" si="18"/>
        <v>641</v>
      </c>
      <c r="E72" s="510"/>
      <c r="F72" s="458">
        <f t="shared" si="15"/>
        <v>0</v>
      </c>
      <c r="G72" s="511"/>
      <c r="H72" s="510"/>
      <c r="I72" s="458">
        <f t="shared" si="16"/>
        <v>0</v>
      </c>
      <c r="J72" s="512"/>
      <c r="M72" s="509">
        <f t="shared" si="11"/>
        <v>641</v>
      </c>
      <c r="N72" s="513"/>
      <c r="O72" s="514"/>
      <c r="P72" s="514"/>
      <c r="Q72" s="514"/>
      <c r="R72" s="514"/>
      <c r="S72" s="513"/>
      <c r="T72" s="513"/>
      <c r="U72" s="513"/>
      <c r="V72" s="513"/>
      <c r="W72" s="513"/>
      <c r="X72" s="513"/>
      <c r="Y72" s="513"/>
      <c r="Z72" s="513"/>
      <c r="AA72" s="513"/>
      <c r="AB72" s="513"/>
      <c r="AC72" s="515">
        <f t="shared" si="17"/>
        <v>0</v>
      </c>
      <c r="AD72" s="516"/>
    </row>
    <row r="73" spans="2:30" outlineLevel="1">
      <c r="B73" s="508" t="str">
        <f>IF(C73&gt;0,IFERROR(_xlfn.IFS(D73&lt;=DATE(YEAR('Project basic information'!$E$12),MONTH('Project basic information'!$E$12),1),'Project basic information'!$A$12,D73&lt;=DATE(YEAR('Project basic information'!$E$13),MONTH('Project basic information'!$E$13),1),'Project basic information'!$A$13,D73&lt;=DATE(YEAR('Project basic information'!$E$14),MONTH('Project basic information'!$E$14),1),'Project basic information'!$A$14,D73&lt;=DATE(YEAR('Project basic information'!$E$15),MONTH('Project basic information'!$E$15),1),'Project basic information'!$A$15,D73&lt;=DATE(YEAR('Project basic information'!$E$16),MONTH('Project basic information'!$E$16),1),'Project basic information'!$A$16),""),"")</f>
        <v/>
      </c>
      <c r="C73" s="508">
        <f>IF(C72&gt;0,C72+1,IF(DATE(YEAR('Project basic information'!$C$5),MONTH('Project basic information'!$C$5),1)=D73,1,0))</f>
        <v>0</v>
      </c>
      <c r="D73" s="509">
        <f t="shared" si="18"/>
        <v>672</v>
      </c>
      <c r="E73" s="510"/>
      <c r="F73" s="458">
        <f t="shared" si="15"/>
        <v>0</v>
      </c>
      <c r="G73" s="511"/>
      <c r="H73" s="510"/>
      <c r="I73" s="458">
        <f t="shared" si="16"/>
        <v>0</v>
      </c>
      <c r="J73" s="512"/>
      <c r="M73" s="509">
        <f t="shared" si="11"/>
        <v>672</v>
      </c>
      <c r="N73" s="513"/>
      <c r="O73" s="514"/>
      <c r="P73" s="514"/>
      <c r="Q73" s="514"/>
      <c r="R73" s="514"/>
      <c r="S73" s="513"/>
      <c r="T73" s="513"/>
      <c r="U73" s="513"/>
      <c r="V73" s="513"/>
      <c r="W73" s="513"/>
      <c r="X73" s="513"/>
      <c r="Y73" s="513"/>
      <c r="Z73" s="513"/>
      <c r="AA73" s="513"/>
      <c r="AB73" s="513"/>
      <c r="AC73" s="515">
        <f t="shared" si="17"/>
        <v>0</v>
      </c>
      <c r="AD73" s="516"/>
    </row>
    <row r="74" spans="2:30" outlineLevel="1">
      <c r="B74" s="508" t="str">
        <f>IF(C74&gt;0,IFERROR(_xlfn.IFS(D74&lt;=DATE(YEAR('Project basic information'!$E$12),MONTH('Project basic information'!$E$12),1),'Project basic information'!$A$12,D74&lt;=DATE(YEAR('Project basic information'!$E$13),MONTH('Project basic information'!$E$13),1),'Project basic information'!$A$13,D74&lt;=DATE(YEAR('Project basic information'!$E$14),MONTH('Project basic information'!$E$14),1),'Project basic information'!$A$14,D74&lt;=DATE(YEAR('Project basic information'!$E$15),MONTH('Project basic information'!$E$15),1),'Project basic information'!$A$15,D74&lt;=DATE(YEAR('Project basic information'!$E$16),MONTH('Project basic information'!$E$16),1),'Project basic information'!$A$16),""),"")</f>
        <v/>
      </c>
      <c r="C74" s="508">
        <f>IF(C73&gt;0,C73+1,IF(DATE(YEAR('Project basic information'!$C$5),MONTH('Project basic information'!$C$5),1)=D74,1,0))</f>
        <v>0</v>
      </c>
      <c r="D74" s="509">
        <f t="shared" si="18"/>
        <v>702</v>
      </c>
      <c r="E74" s="510"/>
      <c r="F74" s="458">
        <f t="shared" si="15"/>
        <v>0</v>
      </c>
      <c r="G74" s="511"/>
      <c r="H74" s="510"/>
      <c r="I74" s="458">
        <f t="shared" si="16"/>
        <v>0</v>
      </c>
      <c r="J74" s="512"/>
      <c r="M74" s="509">
        <f t="shared" si="11"/>
        <v>702</v>
      </c>
      <c r="N74" s="513"/>
      <c r="O74" s="514"/>
      <c r="P74" s="514"/>
      <c r="Q74" s="514"/>
      <c r="R74" s="514"/>
      <c r="S74" s="513"/>
      <c r="T74" s="513"/>
      <c r="U74" s="513"/>
      <c r="V74" s="513"/>
      <c r="W74" s="513"/>
      <c r="X74" s="513"/>
      <c r="Y74" s="513"/>
      <c r="Z74" s="513"/>
      <c r="AA74" s="513"/>
      <c r="AB74" s="513"/>
      <c r="AC74" s="515">
        <f t="shared" si="17"/>
        <v>0</v>
      </c>
      <c r="AD74" s="516"/>
    </row>
    <row r="75" spans="2:30" ht="15" thickBot="1">
      <c r="B75" s="518"/>
      <c r="C75" s="519"/>
      <c r="D75" s="520">
        <f>D74</f>
        <v>702</v>
      </c>
      <c r="E75" s="521"/>
      <c r="F75" s="522">
        <f>SUM(F63:F74)</f>
        <v>0</v>
      </c>
      <c r="G75" s="523">
        <f>SUM(G63:G74)</f>
        <v>0</v>
      </c>
      <c r="H75" s="538"/>
      <c r="I75" s="522">
        <f>SUM(I63:I74)</f>
        <v>0</v>
      </c>
      <c r="J75" s="523">
        <f>SUM(J63:J74)</f>
        <v>0</v>
      </c>
      <c r="M75" s="520">
        <f t="shared" si="11"/>
        <v>702</v>
      </c>
      <c r="N75" s="526">
        <f>SUM(N63:N74)</f>
        <v>0</v>
      </c>
      <c r="O75" s="526">
        <f>SUM(O63:O74)</f>
        <v>0</v>
      </c>
      <c r="P75" s="526">
        <f>SUM(P63:P74)</f>
        <v>0</v>
      </c>
      <c r="Q75" s="526">
        <f>SUM(Q63:Q74)</f>
        <v>0</v>
      </c>
      <c r="R75" s="526">
        <f>SUM(R63:R74)</f>
        <v>0</v>
      </c>
      <c r="S75" s="528">
        <f t="shared" ref="S75:AB75" si="19">SUM(S63:S74)</f>
        <v>0</v>
      </c>
      <c r="T75" s="528">
        <f t="shared" si="19"/>
        <v>0</v>
      </c>
      <c r="U75" s="528">
        <f t="shared" si="19"/>
        <v>0</v>
      </c>
      <c r="V75" s="528">
        <f t="shared" si="19"/>
        <v>0</v>
      </c>
      <c r="W75" s="528">
        <f t="shared" si="19"/>
        <v>0</v>
      </c>
      <c r="X75" s="528">
        <f t="shared" si="19"/>
        <v>0</v>
      </c>
      <c r="Y75" s="528">
        <f t="shared" si="19"/>
        <v>0</v>
      </c>
      <c r="Z75" s="528">
        <f t="shared" si="19"/>
        <v>0</v>
      </c>
      <c r="AA75" s="528">
        <f t="shared" si="19"/>
        <v>0</v>
      </c>
      <c r="AB75" s="528">
        <f t="shared" si="19"/>
        <v>0</v>
      </c>
      <c r="AC75" s="528">
        <f>SUM(AC63:AC74)</f>
        <v>0</v>
      </c>
      <c r="AD75" s="516"/>
    </row>
    <row r="76" spans="2:30" ht="28.55" customHeight="1">
      <c r="B76" s="448"/>
      <c r="C76" s="448"/>
      <c r="N76" s="527">
        <f>IFERROR(N75/$H$6,0)</f>
        <v>0</v>
      </c>
      <c r="O76" s="527">
        <f>IFERROR(O75/$H$6,0)</f>
        <v>0</v>
      </c>
      <c r="P76" s="527">
        <f>IFERROR(P75/$H$6,0)</f>
        <v>0</v>
      </c>
      <c r="Q76" s="527">
        <f>IFERROR(Q75/$H$6,0)</f>
        <v>0</v>
      </c>
      <c r="R76" s="527">
        <f>IFERROR(R75/$H$6,0)</f>
        <v>0</v>
      </c>
      <c r="S76" s="527">
        <f t="shared" ref="S76:AB76" si="20">IFERROR(S75/$H$6,0)</f>
        <v>0</v>
      </c>
      <c r="T76" s="527">
        <f t="shared" si="20"/>
        <v>0</v>
      </c>
      <c r="U76" s="527">
        <f t="shared" si="20"/>
        <v>0</v>
      </c>
      <c r="V76" s="527">
        <f t="shared" si="20"/>
        <v>0</v>
      </c>
      <c r="W76" s="527">
        <f t="shared" si="20"/>
        <v>0</v>
      </c>
      <c r="X76" s="527">
        <f t="shared" si="20"/>
        <v>0</v>
      </c>
      <c r="Y76" s="527">
        <f t="shared" si="20"/>
        <v>0</v>
      </c>
      <c r="Z76" s="527">
        <f t="shared" si="20"/>
        <v>0</v>
      </c>
      <c r="AA76" s="527">
        <f t="shared" si="20"/>
        <v>0</v>
      </c>
      <c r="AB76" s="527">
        <f t="shared" si="20"/>
        <v>0</v>
      </c>
      <c r="AC76" s="525">
        <f>IFERROR(AC75/$H$6,0)</f>
        <v>0</v>
      </c>
      <c r="AD76" s="529" t="s">
        <v>579</v>
      </c>
    </row>
    <row r="77" spans="2:30" ht="15" thickBot="1">
      <c r="B77" s="448"/>
      <c r="C77" s="448"/>
      <c r="N77" s="530"/>
      <c r="O77" s="530"/>
      <c r="P77" s="530"/>
      <c r="Q77" s="530"/>
      <c r="R77" s="530"/>
      <c r="S77" s="531"/>
      <c r="T77" s="532"/>
      <c r="U77" s="533"/>
      <c r="V77" s="533"/>
      <c r="W77" s="533"/>
      <c r="X77" s="533"/>
      <c r="Y77" s="533"/>
      <c r="Z77" s="533"/>
      <c r="AA77" s="533"/>
      <c r="AB77" s="534"/>
      <c r="AC77" s="535"/>
      <c r="AD77" s="536"/>
    </row>
    <row r="78" spans="2:30" outlineLevel="1">
      <c r="B78" s="508" t="str">
        <f>IF(C78&gt;0,IFERROR(_xlfn.IFS(D78&lt;=DATE(YEAR('Project basic information'!$E$12),MONTH('Project basic information'!$E$12),1),'Project basic information'!$A$12,D78&lt;=DATE(YEAR('Project basic information'!$E$13),MONTH('Project basic information'!$E$13),1),'Project basic information'!$A$13,D78&lt;=DATE(YEAR('Project basic information'!$E$14),MONTH('Project basic information'!$E$14),1),'Project basic information'!$A$14,D78&lt;=DATE(YEAR('Project basic information'!$E$15),MONTH('Project basic information'!$E$15),1),'Project basic information'!$A$15,D78&lt;=DATE(YEAR('Project basic information'!$E$16),MONTH('Project basic information'!$E$16),1),'Project basic information'!$A$16),""),"")</f>
        <v/>
      </c>
      <c r="C78" s="508">
        <f>IF(C74&gt;0,C74+1,IF(DATE(YEAR('Project basic information'!$C$5),MONTH('Project basic information'!$C$5),1)=D78,1,0))</f>
        <v>0</v>
      </c>
      <c r="D78" s="509">
        <f>DATE(YEAR(D74),MONTH(D74)+1,DAY(D74))</f>
        <v>733</v>
      </c>
      <c r="E78" s="510"/>
      <c r="F78" s="537">
        <f t="shared" ref="F78:F89" si="21">215/12*E78</f>
        <v>0</v>
      </c>
      <c r="G78" s="511"/>
      <c r="H78" s="510"/>
      <c r="I78" s="537">
        <f t="shared" ref="I78:I89" si="22">215/12*H78</f>
        <v>0</v>
      </c>
      <c r="J78" s="512"/>
      <c r="M78" s="509">
        <f t="shared" si="11"/>
        <v>733</v>
      </c>
      <c r="N78" s="513"/>
      <c r="O78" s="514"/>
      <c r="P78" s="514"/>
      <c r="Q78" s="514"/>
      <c r="R78" s="514"/>
      <c r="S78" s="513"/>
      <c r="T78" s="513"/>
      <c r="U78" s="513"/>
      <c r="V78" s="513"/>
      <c r="W78" s="513"/>
      <c r="X78" s="513"/>
      <c r="Y78" s="513"/>
      <c r="Z78" s="513"/>
      <c r="AA78" s="513"/>
      <c r="AB78" s="513"/>
      <c r="AC78" s="515">
        <f t="shared" ref="AC78:AC89" si="23">SUM(N78:AB78)</f>
        <v>0</v>
      </c>
      <c r="AD78" s="516"/>
    </row>
    <row r="79" spans="2:30" outlineLevel="1">
      <c r="B79" s="508" t="str">
        <f>IF(C79&gt;0,IFERROR(_xlfn.IFS(D79&lt;=DATE(YEAR('Project basic information'!$E$12),MONTH('Project basic information'!$E$12),1),'Project basic information'!$A$12,D79&lt;=DATE(YEAR('Project basic information'!$E$13),MONTH('Project basic information'!$E$13),1),'Project basic information'!$A$13,D79&lt;=DATE(YEAR('Project basic information'!$E$14),MONTH('Project basic information'!$E$14),1),'Project basic information'!$A$14,D79&lt;=DATE(YEAR('Project basic information'!$E$15),MONTH('Project basic information'!$E$15),1),'Project basic information'!$A$15,D79&lt;=DATE(YEAR('Project basic information'!$E$16),MONTH('Project basic information'!$E$16),1),'Project basic information'!$A$16),""),"")</f>
        <v/>
      </c>
      <c r="C79" s="508">
        <f>IF(C78&gt;0,C78+1,IF(DATE(YEAR('Project basic information'!$C$5),MONTH('Project basic information'!$C$5),1)=D79,1,0))</f>
        <v>0</v>
      </c>
      <c r="D79" s="509">
        <f t="shared" ref="D79:D89" si="24">DATE(YEAR(D78),MONTH(D78)+1,DAY(D78))</f>
        <v>764</v>
      </c>
      <c r="E79" s="510"/>
      <c r="F79" s="458">
        <f t="shared" si="21"/>
        <v>0</v>
      </c>
      <c r="G79" s="511"/>
      <c r="H79" s="510"/>
      <c r="I79" s="458">
        <f t="shared" si="22"/>
        <v>0</v>
      </c>
      <c r="J79" s="512"/>
      <c r="M79" s="509">
        <f t="shared" si="11"/>
        <v>764</v>
      </c>
      <c r="N79" s="513"/>
      <c r="O79" s="514"/>
      <c r="P79" s="514"/>
      <c r="Q79" s="514"/>
      <c r="R79" s="514"/>
      <c r="S79" s="513"/>
      <c r="T79" s="513"/>
      <c r="U79" s="513"/>
      <c r="V79" s="513"/>
      <c r="W79" s="513"/>
      <c r="X79" s="513"/>
      <c r="Y79" s="513"/>
      <c r="Z79" s="513"/>
      <c r="AA79" s="513"/>
      <c r="AB79" s="513"/>
      <c r="AC79" s="515">
        <f t="shared" si="23"/>
        <v>0</v>
      </c>
      <c r="AD79" s="516"/>
    </row>
    <row r="80" spans="2:30" outlineLevel="1">
      <c r="B80" s="508" t="str">
        <f>IF(C80&gt;0,IFERROR(_xlfn.IFS(D80&lt;=DATE(YEAR('Project basic information'!$E$12),MONTH('Project basic information'!$E$12),1),'Project basic information'!$A$12,D80&lt;=DATE(YEAR('Project basic information'!$E$13),MONTH('Project basic information'!$E$13),1),'Project basic information'!$A$13,D80&lt;=DATE(YEAR('Project basic information'!$E$14),MONTH('Project basic information'!$E$14),1),'Project basic information'!$A$14,D80&lt;=DATE(YEAR('Project basic information'!$E$15),MONTH('Project basic information'!$E$15),1),'Project basic information'!$A$15,D80&lt;=DATE(YEAR('Project basic information'!$E$16),MONTH('Project basic information'!$E$16),1),'Project basic information'!$A$16),""),"")</f>
        <v/>
      </c>
      <c r="C80" s="508">
        <f>IF(C79&gt;0,C79+1,IF(DATE(YEAR('Project basic information'!$C$5),MONTH('Project basic information'!$C$5),1)=D80,1,0))</f>
        <v>0</v>
      </c>
      <c r="D80" s="509">
        <f t="shared" si="24"/>
        <v>792</v>
      </c>
      <c r="E80" s="510"/>
      <c r="F80" s="458">
        <f t="shared" si="21"/>
        <v>0</v>
      </c>
      <c r="G80" s="511"/>
      <c r="H80" s="510"/>
      <c r="I80" s="458">
        <f t="shared" si="22"/>
        <v>0</v>
      </c>
      <c r="J80" s="512"/>
      <c r="M80" s="509">
        <f t="shared" si="11"/>
        <v>792</v>
      </c>
      <c r="N80" s="513"/>
      <c r="O80" s="514"/>
      <c r="P80" s="514"/>
      <c r="Q80" s="514"/>
      <c r="R80" s="514"/>
      <c r="S80" s="513"/>
      <c r="T80" s="513"/>
      <c r="U80" s="513"/>
      <c r="V80" s="513"/>
      <c r="W80" s="513"/>
      <c r="X80" s="513"/>
      <c r="Y80" s="513"/>
      <c r="Z80" s="513"/>
      <c r="AA80" s="513"/>
      <c r="AB80" s="513"/>
      <c r="AC80" s="515">
        <f t="shared" si="23"/>
        <v>0</v>
      </c>
      <c r="AD80" s="516"/>
    </row>
    <row r="81" spans="2:30" outlineLevel="1">
      <c r="B81" s="508" t="str">
        <f>IF(C81&gt;0,IFERROR(_xlfn.IFS(D81&lt;=DATE(YEAR('Project basic information'!$E$12),MONTH('Project basic information'!$E$12),1),'Project basic information'!$A$12,D81&lt;=DATE(YEAR('Project basic information'!$E$13),MONTH('Project basic information'!$E$13),1),'Project basic information'!$A$13,D81&lt;=DATE(YEAR('Project basic information'!$E$14),MONTH('Project basic information'!$E$14),1),'Project basic information'!$A$14,D81&lt;=DATE(YEAR('Project basic information'!$E$15),MONTH('Project basic information'!$E$15),1),'Project basic information'!$A$15,D81&lt;=DATE(YEAR('Project basic information'!$E$16),MONTH('Project basic information'!$E$16),1),'Project basic information'!$A$16),""),"")</f>
        <v/>
      </c>
      <c r="C81" s="508">
        <f>IF(C80&gt;0,C80+1,IF(DATE(YEAR('Project basic information'!$C$5),MONTH('Project basic information'!$C$5),1)=D81,1,0))</f>
        <v>0</v>
      </c>
      <c r="D81" s="509">
        <f t="shared" si="24"/>
        <v>823</v>
      </c>
      <c r="E81" s="510"/>
      <c r="F81" s="458">
        <f t="shared" si="21"/>
        <v>0</v>
      </c>
      <c r="G81" s="511"/>
      <c r="H81" s="510"/>
      <c r="I81" s="458">
        <f t="shared" si="22"/>
        <v>0</v>
      </c>
      <c r="J81" s="512"/>
      <c r="M81" s="509">
        <f t="shared" si="11"/>
        <v>823</v>
      </c>
      <c r="N81" s="513"/>
      <c r="O81" s="514"/>
      <c r="P81" s="514"/>
      <c r="Q81" s="514"/>
      <c r="R81" s="514"/>
      <c r="S81" s="513"/>
      <c r="T81" s="513"/>
      <c r="U81" s="513"/>
      <c r="V81" s="513"/>
      <c r="W81" s="513"/>
      <c r="X81" s="513"/>
      <c r="Y81" s="513"/>
      <c r="Z81" s="513"/>
      <c r="AA81" s="513"/>
      <c r="AB81" s="513"/>
      <c r="AC81" s="515">
        <f t="shared" si="23"/>
        <v>0</v>
      </c>
      <c r="AD81" s="516"/>
    </row>
    <row r="82" spans="2:30" outlineLevel="1">
      <c r="B82" s="508" t="str">
        <f>IF(C82&gt;0,IFERROR(_xlfn.IFS(D82&lt;=DATE(YEAR('Project basic information'!$E$12),MONTH('Project basic information'!$E$12),1),'Project basic information'!$A$12,D82&lt;=DATE(YEAR('Project basic information'!$E$13),MONTH('Project basic information'!$E$13),1),'Project basic information'!$A$13,D82&lt;=DATE(YEAR('Project basic information'!$E$14),MONTH('Project basic information'!$E$14),1),'Project basic information'!$A$14,D82&lt;=DATE(YEAR('Project basic information'!$E$15),MONTH('Project basic information'!$E$15),1),'Project basic information'!$A$15,D82&lt;=DATE(YEAR('Project basic information'!$E$16),MONTH('Project basic information'!$E$16),1),'Project basic information'!$A$16),""),"")</f>
        <v/>
      </c>
      <c r="C82" s="508">
        <f>IF(C81&gt;0,C81+1,IF(DATE(YEAR('Project basic information'!$C$5),MONTH('Project basic information'!$C$5),1)=D82,1,0))</f>
        <v>0</v>
      </c>
      <c r="D82" s="509">
        <f t="shared" si="24"/>
        <v>853</v>
      </c>
      <c r="E82" s="510"/>
      <c r="F82" s="458">
        <f t="shared" si="21"/>
        <v>0</v>
      </c>
      <c r="G82" s="511"/>
      <c r="H82" s="510"/>
      <c r="I82" s="458">
        <f t="shared" si="22"/>
        <v>0</v>
      </c>
      <c r="J82" s="512"/>
      <c r="M82" s="509">
        <f t="shared" si="11"/>
        <v>853</v>
      </c>
      <c r="N82" s="513"/>
      <c r="O82" s="514"/>
      <c r="P82" s="514"/>
      <c r="Q82" s="514"/>
      <c r="R82" s="514"/>
      <c r="S82" s="513"/>
      <c r="T82" s="513"/>
      <c r="U82" s="513"/>
      <c r="V82" s="513"/>
      <c r="W82" s="513"/>
      <c r="X82" s="513"/>
      <c r="Y82" s="513"/>
      <c r="Z82" s="513"/>
      <c r="AA82" s="513"/>
      <c r="AB82" s="513"/>
      <c r="AC82" s="515">
        <f t="shared" si="23"/>
        <v>0</v>
      </c>
      <c r="AD82" s="516"/>
    </row>
    <row r="83" spans="2:30" outlineLevel="1">
      <c r="B83" s="508" t="str">
        <f>IF(C83&gt;0,IFERROR(_xlfn.IFS(D83&lt;=DATE(YEAR('Project basic information'!$E$12),MONTH('Project basic information'!$E$12),1),'Project basic information'!$A$12,D83&lt;=DATE(YEAR('Project basic information'!$E$13),MONTH('Project basic information'!$E$13),1),'Project basic information'!$A$13,D83&lt;=DATE(YEAR('Project basic information'!$E$14),MONTH('Project basic information'!$E$14),1),'Project basic information'!$A$14,D83&lt;=DATE(YEAR('Project basic information'!$E$15),MONTH('Project basic information'!$E$15),1),'Project basic information'!$A$15,D83&lt;=DATE(YEAR('Project basic information'!$E$16),MONTH('Project basic information'!$E$16),1),'Project basic information'!$A$16),""),"")</f>
        <v/>
      </c>
      <c r="C83" s="508">
        <f>IF(C82&gt;0,C82+1,IF(DATE(YEAR('Project basic information'!$C$5),MONTH('Project basic information'!$C$5),1)=D83,1,0))</f>
        <v>0</v>
      </c>
      <c r="D83" s="509">
        <f t="shared" si="24"/>
        <v>884</v>
      </c>
      <c r="E83" s="510"/>
      <c r="F83" s="458">
        <f t="shared" si="21"/>
        <v>0</v>
      </c>
      <c r="G83" s="511"/>
      <c r="H83" s="510"/>
      <c r="I83" s="458">
        <f t="shared" si="22"/>
        <v>0</v>
      </c>
      <c r="J83" s="512"/>
      <c r="M83" s="509">
        <f t="shared" si="11"/>
        <v>884</v>
      </c>
      <c r="N83" s="513"/>
      <c r="O83" s="514"/>
      <c r="P83" s="514"/>
      <c r="Q83" s="514"/>
      <c r="R83" s="514"/>
      <c r="S83" s="513"/>
      <c r="T83" s="513"/>
      <c r="U83" s="513"/>
      <c r="V83" s="513"/>
      <c r="W83" s="513"/>
      <c r="X83" s="513"/>
      <c r="Y83" s="513"/>
      <c r="Z83" s="513"/>
      <c r="AA83" s="513"/>
      <c r="AB83" s="513"/>
      <c r="AC83" s="515">
        <f t="shared" si="23"/>
        <v>0</v>
      </c>
      <c r="AD83" s="516"/>
    </row>
    <row r="84" spans="2:30" outlineLevel="1">
      <c r="B84" s="508" t="str">
        <f>IF(C84&gt;0,IFERROR(_xlfn.IFS(D84&lt;=DATE(YEAR('Project basic information'!$E$12),MONTH('Project basic information'!$E$12),1),'Project basic information'!$A$12,D84&lt;=DATE(YEAR('Project basic information'!$E$13),MONTH('Project basic information'!$E$13),1),'Project basic information'!$A$13,D84&lt;=DATE(YEAR('Project basic information'!$E$14),MONTH('Project basic information'!$E$14),1),'Project basic information'!$A$14,D84&lt;=DATE(YEAR('Project basic information'!$E$15),MONTH('Project basic information'!$E$15),1),'Project basic information'!$A$15,D84&lt;=DATE(YEAR('Project basic information'!$E$16),MONTH('Project basic information'!$E$16),1),'Project basic information'!$A$16),""),"")</f>
        <v/>
      </c>
      <c r="C84" s="508">
        <f>IF(C83&gt;0,C83+1,IF(DATE(YEAR('Project basic information'!$C$5),MONTH('Project basic information'!$C$5),1)=D84,1,0))</f>
        <v>0</v>
      </c>
      <c r="D84" s="509">
        <f t="shared" si="24"/>
        <v>914</v>
      </c>
      <c r="E84" s="510"/>
      <c r="F84" s="458">
        <f t="shared" si="21"/>
        <v>0</v>
      </c>
      <c r="G84" s="511"/>
      <c r="H84" s="510"/>
      <c r="I84" s="458">
        <f t="shared" si="22"/>
        <v>0</v>
      </c>
      <c r="J84" s="512"/>
      <c r="M84" s="509">
        <f t="shared" si="11"/>
        <v>914</v>
      </c>
      <c r="N84" s="513"/>
      <c r="O84" s="514"/>
      <c r="P84" s="514"/>
      <c r="Q84" s="514"/>
      <c r="R84" s="514"/>
      <c r="S84" s="513"/>
      <c r="T84" s="513"/>
      <c r="U84" s="513"/>
      <c r="V84" s="513"/>
      <c r="W84" s="513"/>
      <c r="X84" s="513"/>
      <c r="Y84" s="513"/>
      <c r="Z84" s="513"/>
      <c r="AA84" s="513"/>
      <c r="AB84" s="513"/>
      <c r="AC84" s="515">
        <f t="shared" si="23"/>
        <v>0</v>
      </c>
      <c r="AD84" s="516"/>
    </row>
    <row r="85" spans="2:30" outlineLevel="1">
      <c r="B85" s="508" t="str">
        <f>IF(C85&gt;0,IFERROR(_xlfn.IFS(D85&lt;=DATE(YEAR('Project basic information'!$E$12),MONTH('Project basic information'!$E$12),1),'Project basic information'!$A$12,D85&lt;=DATE(YEAR('Project basic information'!$E$13),MONTH('Project basic information'!$E$13),1),'Project basic information'!$A$13,D85&lt;=DATE(YEAR('Project basic information'!$E$14),MONTH('Project basic information'!$E$14),1),'Project basic information'!$A$14,D85&lt;=DATE(YEAR('Project basic information'!$E$15),MONTH('Project basic information'!$E$15),1),'Project basic information'!$A$15,D85&lt;=DATE(YEAR('Project basic information'!$E$16),MONTH('Project basic information'!$E$16),1),'Project basic information'!$A$16),""),"")</f>
        <v/>
      </c>
      <c r="C85" s="508">
        <f>IF(C84&gt;0,C84+1,IF(DATE(YEAR('Project basic information'!$C$5),MONTH('Project basic information'!$C$5),1)=D85,1,0))</f>
        <v>0</v>
      </c>
      <c r="D85" s="509">
        <f t="shared" si="24"/>
        <v>945</v>
      </c>
      <c r="E85" s="510"/>
      <c r="F85" s="458">
        <f t="shared" si="21"/>
        <v>0</v>
      </c>
      <c r="G85" s="511"/>
      <c r="H85" s="510"/>
      <c r="I85" s="458">
        <f t="shared" si="22"/>
        <v>0</v>
      </c>
      <c r="J85" s="512"/>
      <c r="M85" s="509">
        <f t="shared" si="11"/>
        <v>945</v>
      </c>
      <c r="N85" s="513"/>
      <c r="O85" s="514"/>
      <c r="P85" s="514"/>
      <c r="Q85" s="514"/>
      <c r="R85" s="514"/>
      <c r="S85" s="513"/>
      <c r="T85" s="513"/>
      <c r="U85" s="513"/>
      <c r="V85" s="513"/>
      <c r="W85" s="513"/>
      <c r="X85" s="513"/>
      <c r="Y85" s="513"/>
      <c r="Z85" s="513"/>
      <c r="AA85" s="513"/>
      <c r="AB85" s="513"/>
      <c r="AC85" s="515">
        <f t="shared" si="23"/>
        <v>0</v>
      </c>
      <c r="AD85" s="516"/>
    </row>
    <row r="86" spans="2:30" outlineLevel="1">
      <c r="B86" s="508" t="str">
        <f>IF(C86&gt;0,IFERROR(_xlfn.IFS(D86&lt;=DATE(YEAR('Project basic information'!$E$12),MONTH('Project basic information'!$E$12),1),'Project basic information'!$A$12,D86&lt;=DATE(YEAR('Project basic information'!$E$13),MONTH('Project basic information'!$E$13),1),'Project basic information'!$A$13,D86&lt;=DATE(YEAR('Project basic information'!$E$14),MONTH('Project basic information'!$E$14),1),'Project basic information'!$A$14,D86&lt;=DATE(YEAR('Project basic information'!$E$15),MONTH('Project basic information'!$E$15),1),'Project basic information'!$A$15,D86&lt;=DATE(YEAR('Project basic information'!$E$16),MONTH('Project basic information'!$E$16),1),'Project basic information'!$A$16),""),"")</f>
        <v/>
      </c>
      <c r="C86" s="508">
        <f>IF(C85&gt;0,C85+1,IF(DATE(YEAR('Project basic information'!$C$5),MONTH('Project basic information'!$C$5),1)=D86,1,0))</f>
        <v>0</v>
      </c>
      <c r="D86" s="509">
        <f t="shared" si="24"/>
        <v>976</v>
      </c>
      <c r="E86" s="510"/>
      <c r="F86" s="458">
        <f t="shared" si="21"/>
        <v>0</v>
      </c>
      <c r="G86" s="511"/>
      <c r="H86" s="510"/>
      <c r="I86" s="458">
        <f t="shared" si="22"/>
        <v>0</v>
      </c>
      <c r="J86" s="512"/>
      <c r="M86" s="509">
        <f t="shared" si="11"/>
        <v>976</v>
      </c>
      <c r="N86" s="513"/>
      <c r="O86" s="514"/>
      <c r="P86" s="514"/>
      <c r="Q86" s="514"/>
      <c r="R86" s="514"/>
      <c r="S86" s="513"/>
      <c r="T86" s="513"/>
      <c r="U86" s="513"/>
      <c r="V86" s="513"/>
      <c r="W86" s="513"/>
      <c r="X86" s="513"/>
      <c r="Y86" s="513"/>
      <c r="Z86" s="513"/>
      <c r="AA86" s="513"/>
      <c r="AB86" s="513"/>
      <c r="AC86" s="515">
        <f t="shared" si="23"/>
        <v>0</v>
      </c>
      <c r="AD86" s="516"/>
    </row>
    <row r="87" spans="2:30" outlineLevel="1">
      <c r="B87" s="508" t="str">
        <f>IF(C87&gt;0,IFERROR(_xlfn.IFS(D87&lt;=DATE(YEAR('Project basic information'!$E$12),MONTH('Project basic information'!$E$12),1),'Project basic information'!$A$12,D87&lt;=DATE(YEAR('Project basic information'!$E$13),MONTH('Project basic information'!$E$13),1),'Project basic information'!$A$13,D87&lt;=DATE(YEAR('Project basic information'!$E$14),MONTH('Project basic information'!$E$14),1),'Project basic information'!$A$14,D87&lt;=DATE(YEAR('Project basic information'!$E$15),MONTH('Project basic information'!$E$15),1),'Project basic information'!$A$15,D87&lt;=DATE(YEAR('Project basic information'!$E$16),MONTH('Project basic information'!$E$16),1),'Project basic information'!$A$16),""),"")</f>
        <v/>
      </c>
      <c r="C87" s="508">
        <f>IF(C86&gt;0,C86+1,IF(DATE(YEAR('Project basic information'!$C$5),MONTH('Project basic information'!$C$5),1)=D87,1,0))</f>
        <v>0</v>
      </c>
      <c r="D87" s="509">
        <f t="shared" si="24"/>
        <v>1006</v>
      </c>
      <c r="E87" s="510"/>
      <c r="F87" s="458">
        <f t="shared" si="21"/>
        <v>0</v>
      </c>
      <c r="G87" s="511"/>
      <c r="H87" s="510"/>
      <c r="I87" s="458">
        <f t="shared" si="22"/>
        <v>0</v>
      </c>
      <c r="J87" s="512"/>
      <c r="M87" s="509">
        <f t="shared" si="11"/>
        <v>1006</v>
      </c>
      <c r="N87" s="513"/>
      <c r="O87" s="514"/>
      <c r="P87" s="514"/>
      <c r="Q87" s="514"/>
      <c r="R87" s="514"/>
      <c r="S87" s="513"/>
      <c r="T87" s="513"/>
      <c r="U87" s="513"/>
      <c r="V87" s="513"/>
      <c r="W87" s="513"/>
      <c r="X87" s="513"/>
      <c r="Y87" s="513"/>
      <c r="Z87" s="513"/>
      <c r="AA87" s="513"/>
      <c r="AB87" s="513"/>
      <c r="AC87" s="515">
        <f t="shared" si="23"/>
        <v>0</v>
      </c>
      <c r="AD87" s="516"/>
    </row>
    <row r="88" spans="2:30" outlineLevel="1">
      <c r="B88" s="508" t="str">
        <f>IF(C88&gt;0,IFERROR(_xlfn.IFS(D88&lt;=DATE(YEAR('Project basic information'!$E$12),MONTH('Project basic information'!$E$12),1),'Project basic information'!$A$12,D88&lt;=DATE(YEAR('Project basic information'!$E$13),MONTH('Project basic information'!$E$13),1),'Project basic information'!$A$13,D88&lt;=DATE(YEAR('Project basic information'!$E$14),MONTH('Project basic information'!$E$14),1),'Project basic information'!$A$14,D88&lt;=DATE(YEAR('Project basic information'!$E$15),MONTH('Project basic information'!$E$15),1),'Project basic information'!$A$15,D88&lt;=DATE(YEAR('Project basic information'!$E$16),MONTH('Project basic information'!$E$16),1),'Project basic information'!$A$16),""),"")</f>
        <v/>
      </c>
      <c r="C88" s="508">
        <f>IF(C87&gt;0,C87+1,IF(DATE(YEAR('Project basic information'!$C$5),MONTH('Project basic information'!$C$5),1)=D88,1,0))</f>
        <v>0</v>
      </c>
      <c r="D88" s="509">
        <f t="shared" si="24"/>
        <v>1037</v>
      </c>
      <c r="E88" s="510"/>
      <c r="F88" s="458">
        <f t="shared" si="21"/>
        <v>0</v>
      </c>
      <c r="G88" s="511"/>
      <c r="H88" s="510"/>
      <c r="I88" s="458">
        <f t="shared" si="22"/>
        <v>0</v>
      </c>
      <c r="J88" s="512"/>
      <c r="M88" s="509">
        <f t="shared" si="11"/>
        <v>1037</v>
      </c>
      <c r="N88" s="513"/>
      <c r="O88" s="514"/>
      <c r="P88" s="514"/>
      <c r="Q88" s="514"/>
      <c r="R88" s="514"/>
      <c r="S88" s="513"/>
      <c r="T88" s="513"/>
      <c r="U88" s="513"/>
      <c r="V88" s="513"/>
      <c r="W88" s="513"/>
      <c r="X88" s="513"/>
      <c r="Y88" s="513"/>
      <c r="Z88" s="513"/>
      <c r="AA88" s="513"/>
      <c r="AB88" s="513"/>
      <c r="AC88" s="515">
        <f t="shared" si="23"/>
        <v>0</v>
      </c>
      <c r="AD88" s="516"/>
    </row>
    <row r="89" spans="2:30" outlineLevel="1">
      <c r="B89" s="508" t="str">
        <f>IF(C89&gt;0,IFERROR(_xlfn.IFS(D89&lt;=DATE(YEAR('Project basic information'!$E$12),MONTH('Project basic information'!$E$12),1),'Project basic information'!$A$12,D89&lt;=DATE(YEAR('Project basic information'!$E$13),MONTH('Project basic information'!$E$13),1),'Project basic information'!$A$13,D89&lt;=DATE(YEAR('Project basic information'!$E$14),MONTH('Project basic information'!$E$14),1),'Project basic information'!$A$14,D89&lt;=DATE(YEAR('Project basic information'!$E$15),MONTH('Project basic information'!$E$15),1),'Project basic information'!$A$15,D89&lt;=DATE(YEAR('Project basic information'!$E$16),MONTH('Project basic information'!$E$16),1),'Project basic information'!$A$16),""),"")</f>
        <v/>
      </c>
      <c r="C89" s="508">
        <f>IF(C88&gt;0,C88+1,IF(DATE(YEAR('Project basic information'!$C$5),MONTH('Project basic information'!$C$5),1)=D89,1,0))</f>
        <v>0</v>
      </c>
      <c r="D89" s="509">
        <f t="shared" si="24"/>
        <v>1067</v>
      </c>
      <c r="E89" s="510"/>
      <c r="F89" s="458">
        <f t="shared" si="21"/>
        <v>0</v>
      </c>
      <c r="G89" s="511"/>
      <c r="H89" s="510"/>
      <c r="I89" s="458">
        <f t="shared" si="22"/>
        <v>0</v>
      </c>
      <c r="J89" s="512"/>
      <c r="M89" s="509">
        <f t="shared" si="11"/>
        <v>1067</v>
      </c>
      <c r="N89" s="513"/>
      <c r="O89" s="514"/>
      <c r="P89" s="514"/>
      <c r="Q89" s="514"/>
      <c r="R89" s="514"/>
      <c r="S89" s="513"/>
      <c r="T89" s="513"/>
      <c r="U89" s="513"/>
      <c r="V89" s="513"/>
      <c r="W89" s="513"/>
      <c r="X89" s="513"/>
      <c r="Y89" s="513"/>
      <c r="Z89" s="513"/>
      <c r="AA89" s="513"/>
      <c r="AB89" s="513"/>
      <c r="AC89" s="515">
        <f t="shared" si="23"/>
        <v>0</v>
      </c>
      <c r="AD89" s="516"/>
    </row>
    <row r="90" spans="2:30" ht="15" thickBot="1">
      <c r="B90" s="518"/>
      <c r="C90" s="519"/>
      <c r="D90" s="520">
        <f>D89</f>
        <v>1067</v>
      </c>
      <c r="E90" s="521"/>
      <c r="F90" s="522">
        <f>SUM(F78:F89)</f>
        <v>0</v>
      </c>
      <c r="G90" s="523">
        <f>SUM(G78:G89)</f>
        <v>0</v>
      </c>
      <c r="H90" s="538"/>
      <c r="I90" s="522">
        <f>SUM(I78:I89)</f>
        <v>0</v>
      </c>
      <c r="J90" s="523">
        <f>SUM(J78:J89)</f>
        <v>0</v>
      </c>
      <c r="M90" s="520">
        <f t="shared" si="11"/>
        <v>1067</v>
      </c>
      <c r="N90" s="526">
        <f>SUM(N78:N89)</f>
        <v>0</v>
      </c>
      <c r="O90" s="526">
        <f>SUM(O78:O89)</f>
        <v>0</v>
      </c>
      <c r="P90" s="526">
        <f>SUM(P78:P89)</f>
        <v>0</v>
      </c>
      <c r="Q90" s="526">
        <f>SUM(Q78:Q89)</f>
        <v>0</v>
      </c>
      <c r="R90" s="526">
        <f>SUM(R78:R89)</f>
        <v>0</v>
      </c>
      <c r="S90" s="528">
        <f t="shared" ref="S90:AB90" si="25">SUM(S78:S89)</f>
        <v>0</v>
      </c>
      <c r="T90" s="528">
        <f t="shared" si="25"/>
        <v>0</v>
      </c>
      <c r="U90" s="528">
        <f t="shared" si="25"/>
        <v>0</v>
      </c>
      <c r="V90" s="528">
        <f t="shared" si="25"/>
        <v>0</v>
      </c>
      <c r="W90" s="528">
        <f t="shared" si="25"/>
        <v>0</v>
      </c>
      <c r="X90" s="528">
        <f t="shared" si="25"/>
        <v>0</v>
      </c>
      <c r="Y90" s="528">
        <f t="shared" si="25"/>
        <v>0</v>
      </c>
      <c r="Z90" s="528">
        <f t="shared" si="25"/>
        <v>0</v>
      </c>
      <c r="AA90" s="528">
        <f t="shared" si="25"/>
        <v>0</v>
      </c>
      <c r="AB90" s="528">
        <f t="shared" si="25"/>
        <v>0</v>
      </c>
      <c r="AC90" s="528">
        <f>SUM(AC78:AC89)</f>
        <v>0</v>
      </c>
      <c r="AD90" s="516"/>
    </row>
    <row r="91" spans="2:30" ht="28.55" customHeight="1">
      <c r="B91" s="448"/>
      <c r="C91" s="448"/>
      <c r="N91" s="527">
        <f>IFERROR(N90/$H$6,0)</f>
        <v>0</v>
      </c>
      <c r="O91" s="527">
        <f>IFERROR(O90/$H$6,0)</f>
        <v>0</v>
      </c>
      <c r="P91" s="527">
        <f>IFERROR(P90/$H$6,0)</f>
        <v>0</v>
      </c>
      <c r="Q91" s="527">
        <f>IFERROR(Q90/$H$6,0)</f>
        <v>0</v>
      </c>
      <c r="R91" s="527">
        <f>IFERROR(R90/$H$6,0)</f>
        <v>0</v>
      </c>
      <c r="S91" s="527">
        <f t="shared" ref="S91:AB91" si="26">IFERROR(S90/$H$6,0)</f>
        <v>0</v>
      </c>
      <c r="T91" s="527">
        <f t="shared" si="26"/>
        <v>0</v>
      </c>
      <c r="U91" s="527">
        <f t="shared" si="26"/>
        <v>0</v>
      </c>
      <c r="V91" s="527">
        <f t="shared" si="26"/>
        <v>0</v>
      </c>
      <c r="W91" s="527">
        <f t="shared" si="26"/>
        <v>0</v>
      </c>
      <c r="X91" s="527">
        <f t="shared" si="26"/>
        <v>0</v>
      </c>
      <c r="Y91" s="527">
        <f t="shared" si="26"/>
        <v>0</v>
      </c>
      <c r="Z91" s="527">
        <f t="shared" si="26"/>
        <v>0</v>
      </c>
      <c r="AA91" s="527">
        <f t="shared" si="26"/>
        <v>0</v>
      </c>
      <c r="AB91" s="527">
        <f t="shared" si="26"/>
        <v>0</v>
      </c>
      <c r="AC91" s="525">
        <f>IFERROR(AC90/$H$6,0)</f>
        <v>0</v>
      </c>
      <c r="AD91" s="529" t="s">
        <v>579</v>
      </c>
    </row>
    <row r="92" spans="2:30" ht="15" thickBot="1">
      <c r="B92" s="448"/>
      <c r="C92" s="448"/>
      <c r="N92" s="530"/>
      <c r="O92" s="530"/>
      <c r="P92" s="530"/>
      <c r="Q92" s="530"/>
      <c r="R92" s="530"/>
      <c r="S92" s="531"/>
      <c r="T92" s="532"/>
      <c r="U92" s="533"/>
      <c r="V92" s="533"/>
      <c r="W92" s="533"/>
      <c r="X92" s="533"/>
      <c r="Y92" s="533"/>
      <c r="Z92" s="533"/>
      <c r="AA92" s="533"/>
      <c r="AB92" s="534"/>
      <c r="AC92" s="535"/>
      <c r="AD92" s="536"/>
    </row>
    <row r="93" spans="2:30" outlineLevel="1">
      <c r="B93" s="508" t="str">
        <f>IF(C93&gt;0,IFERROR(_xlfn.IFS(D93&lt;=DATE(YEAR('Project basic information'!$E$12),MONTH('Project basic information'!$E$12),1),'Project basic information'!$A$12,D93&lt;=DATE(YEAR('Project basic information'!$E$13),MONTH('Project basic information'!$E$13),1),'Project basic information'!$A$13,D93&lt;=DATE(YEAR('Project basic information'!$E$14),MONTH('Project basic information'!$E$14),1),'Project basic information'!$A$14,D93&lt;=DATE(YEAR('Project basic information'!$E$15),MONTH('Project basic information'!$E$15),1),'Project basic information'!$A$15,D93&lt;=DATE(YEAR('Project basic information'!$E$16),MONTH('Project basic information'!$E$16),1),'Project basic information'!$A$16),""),"")</f>
        <v/>
      </c>
      <c r="C93" s="508">
        <f>IF(C89&gt;0,C89+1,IF(DATE(YEAR('Project basic information'!$C$5),MONTH('Project basic information'!$C$5),1)=D93,1,0))</f>
        <v>0</v>
      </c>
      <c r="D93" s="509">
        <f>DATE(YEAR(D89),MONTH(D89)+1,DAY(D89))</f>
        <v>1098</v>
      </c>
      <c r="E93" s="539"/>
      <c r="F93" s="537">
        <f t="shared" ref="F93:F104" si="27">215/12*E93</f>
        <v>0</v>
      </c>
      <c r="G93" s="540"/>
      <c r="H93" s="539"/>
      <c r="I93" s="537">
        <f t="shared" ref="I93:I104" si="28">215/12*H93</f>
        <v>0</v>
      </c>
      <c r="J93" s="541"/>
      <c r="M93" s="509">
        <f t="shared" si="11"/>
        <v>1098</v>
      </c>
      <c r="N93" s="514"/>
      <c r="O93" s="514"/>
      <c r="P93" s="514"/>
      <c r="Q93" s="514"/>
      <c r="R93" s="514"/>
      <c r="S93" s="513"/>
      <c r="T93" s="513"/>
      <c r="U93" s="513"/>
      <c r="V93" s="513"/>
      <c r="W93" s="513"/>
      <c r="X93" s="513"/>
      <c r="Y93" s="513"/>
      <c r="Z93" s="513"/>
      <c r="AA93" s="513"/>
      <c r="AB93" s="513"/>
      <c r="AC93" s="515">
        <f t="shared" ref="AC93:AC104" si="29">SUM(N93:AB93)</f>
        <v>0</v>
      </c>
      <c r="AD93" s="516"/>
    </row>
    <row r="94" spans="2:30" outlineLevel="1">
      <c r="B94" s="508" t="str">
        <f>IF(C94&gt;0,IFERROR(_xlfn.IFS(D94&lt;=DATE(YEAR('Project basic information'!$E$12),MONTH('Project basic information'!$E$12),1),'Project basic information'!$A$12,D94&lt;=DATE(YEAR('Project basic information'!$E$13),MONTH('Project basic information'!$E$13),1),'Project basic information'!$A$13,D94&lt;=DATE(YEAR('Project basic information'!$E$14),MONTH('Project basic information'!$E$14),1),'Project basic information'!$A$14,D94&lt;=DATE(YEAR('Project basic information'!$E$15),MONTH('Project basic information'!$E$15),1),'Project basic information'!$A$15,D94&lt;=DATE(YEAR('Project basic information'!$E$16),MONTH('Project basic information'!$E$16),1),'Project basic information'!$A$16),""),"")</f>
        <v/>
      </c>
      <c r="C94" s="508">
        <f>IF(C93&gt;0,C93+1,IF(DATE(YEAR('Project basic information'!$C$5),MONTH('Project basic information'!$C$5),1)=D94,1,0))</f>
        <v>0</v>
      </c>
      <c r="D94" s="509">
        <f t="shared" ref="D94:D104" si="30">DATE(YEAR(D93),MONTH(D93)+1,DAY(D93))</f>
        <v>1129</v>
      </c>
      <c r="E94" s="510"/>
      <c r="F94" s="458">
        <f t="shared" si="27"/>
        <v>0</v>
      </c>
      <c r="G94" s="511"/>
      <c r="H94" s="510"/>
      <c r="I94" s="458">
        <f t="shared" si="28"/>
        <v>0</v>
      </c>
      <c r="J94" s="512"/>
      <c r="M94" s="509">
        <f t="shared" si="11"/>
        <v>1129</v>
      </c>
      <c r="N94" s="514"/>
      <c r="O94" s="514"/>
      <c r="P94" s="514"/>
      <c r="Q94" s="514"/>
      <c r="R94" s="514"/>
      <c r="S94" s="513"/>
      <c r="T94" s="513"/>
      <c r="U94" s="513"/>
      <c r="V94" s="513"/>
      <c r="W94" s="513"/>
      <c r="X94" s="513"/>
      <c r="Y94" s="513"/>
      <c r="Z94" s="513"/>
      <c r="AA94" s="513"/>
      <c r="AB94" s="513"/>
      <c r="AC94" s="515">
        <f t="shared" si="29"/>
        <v>0</v>
      </c>
      <c r="AD94" s="516"/>
    </row>
    <row r="95" spans="2:30" outlineLevel="1">
      <c r="B95" s="508" t="str">
        <f>IF(C95&gt;0,IFERROR(_xlfn.IFS(D95&lt;=DATE(YEAR('Project basic information'!$E$12),MONTH('Project basic information'!$E$12),1),'Project basic information'!$A$12,D95&lt;=DATE(YEAR('Project basic information'!$E$13),MONTH('Project basic information'!$E$13),1),'Project basic information'!$A$13,D95&lt;=DATE(YEAR('Project basic information'!$E$14),MONTH('Project basic information'!$E$14),1),'Project basic information'!$A$14,D95&lt;=DATE(YEAR('Project basic information'!$E$15),MONTH('Project basic information'!$E$15),1),'Project basic information'!$A$15,D95&lt;=DATE(YEAR('Project basic information'!$E$16),MONTH('Project basic information'!$E$16),1),'Project basic information'!$A$16),""),"")</f>
        <v/>
      </c>
      <c r="C95" s="508">
        <f>IF(C94&gt;0,C94+1,IF(DATE(YEAR('Project basic information'!$C$5),MONTH('Project basic information'!$C$5),1)=D95,1,0))</f>
        <v>0</v>
      </c>
      <c r="D95" s="509">
        <f t="shared" si="30"/>
        <v>1157</v>
      </c>
      <c r="E95" s="510"/>
      <c r="F95" s="458">
        <f t="shared" si="27"/>
        <v>0</v>
      </c>
      <c r="G95" s="511"/>
      <c r="H95" s="510"/>
      <c r="I95" s="458">
        <f t="shared" si="28"/>
        <v>0</v>
      </c>
      <c r="J95" s="512"/>
      <c r="M95" s="509">
        <f t="shared" si="11"/>
        <v>1157</v>
      </c>
      <c r="N95" s="514"/>
      <c r="O95" s="514"/>
      <c r="P95" s="514"/>
      <c r="Q95" s="514"/>
      <c r="R95" s="514"/>
      <c r="S95" s="513"/>
      <c r="T95" s="513"/>
      <c r="U95" s="513"/>
      <c r="V95" s="513"/>
      <c r="W95" s="513"/>
      <c r="X95" s="513"/>
      <c r="Y95" s="513"/>
      <c r="Z95" s="513"/>
      <c r="AA95" s="513"/>
      <c r="AB95" s="513"/>
      <c r="AC95" s="515">
        <f t="shared" si="29"/>
        <v>0</v>
      </c>
      <c r="AD95" s="516"/>
    </row>
    <row r="96" spans="2:30" outlineLevel="1">
      <c r="B96" s="508" t="str">
        <f>IF(C96&gt;0,IFERROR(_xlfn.IFS(D96&lt;=DATE(YEAR('Project basic information'!$E$12),MONTH('Project basic information'!$E$12),1),'Project basic information'!$A$12,D96&lt;=DATE(YEAR('Project basic information'!$E$13),MONTH('Project basic information'!$E$13),1),'Project basic information'!$A$13,D96&lt;=DATE(YEAR('Project basic information'!$E$14),MONTH('Project basic information'!$E$14),1),'Project basic information'!$A$14,D96&lt;=DATE(YEAR('Project basic information'!$E$15),MONTH('Project basic information'!$E$15),1),'Project basic information'!$A$15,D96&lt;=DATE(YEAR('Project basic information'!$E$16),MONTH('Project basic information'!$E$16),1),'Project basic information'!$A$16),""),"")</f>
        <v/>
      </c>
      <c r="C96" s="508">
        <f>IF(C95&gt;0,C95+1,IF(DATE(YEAR('Project basic information'!$C$5),MONTH('Project basic information'!$C$5),1)=D96,1,0))</f>
        <v>0</v>
      </c>
      <c r="D96" s="509">
        <f t="shared" si="30"/>
        <v>1188</v>
      </c>
      <c r="E96" s="510"/>
      <c r="F96" s="458">
        <f t="shared" si="27"/>
        <v>0</v>
      </c>
      <c r="G96" s="511"/>
      <c r="H96" s="510"/>
      <c r="I96" s="458">
        <f t="shared" si="28"/>
        <v>0</v>
      </c>
      <c r="J96" s="512"/>
      <c r="M96" s="509">
        <f t="shared" si="11"/>
        <v>1188</v>
      </c>
      <c r="N96" s="514"/>
      <c r="O96" s="514"/>
      <c r="P96" s="514"/>
      <c r="Q96" s="514"/>
      <c r="R96" s="514"/>
      <c r="S96" s="513"/>
      <c r="T96" s="513"/>
      <c r="U96" s="513"/>
      <c r="V96" s="513"/>
      <c r="W96" s="513"/>
      <c r="X96" s="513"/>
      <c r="Y96" s="513"/>
      <c r="Z96" s="513"/>
      <c r="AA96" s="513"/>
      <c r="AB96" s="513"/>
      <c r="AC96" s="515">
        <f t="shared" si="29"/>
        <v>0</v>
      </c>
      <c r="AD96" s="516"/>
    </row>
    <row r="97" spans="2:30" outlineLevel="1">
      <c r="B97" s="508" t="str">
        <f>IF(C97&gt;0,IFERROR(_xlfn.IFS(D97&lt;=DATE(YEAR('Project basic information'!$E$12),MONTH('Project basic information'!$E$12),1),'Project basic information'!$A$12,D97&lt;=DATE(YEAR('Project basic information'!$E$13),MONTH('Project basic information'!$E$13),1),'Project basic information'!$A$13,D97&lt;=DATE(YEAR('Project basic information'!$E$14),MONTH('Project basic information'!$E$14),1),'Project basic information'!$A$14,D97&lt;=DATE(YEAR('Project basic information'!$E$15),MONTH('Project basic information'!$E$15),1),'Project basic information'!$A$15,D97&lt;=DATE(YEAR('Project basic information'!$E$16),MONTH('Project basic information'!$E$16),1),'Project basic information'!$A$16),""),"")</f>
        <v/>
      </c>
      <c r="C97" s="508">
        <f>IF(C96&gt;0,C96+1,IF(DATE(YEAR('Project basic information'!$C$5),MONTH('Project basic information'!$C$5),1)=D97,1,0))</f>
        <v>0</v>
      </c>
      <c r="D97" s="509">
        <f t="shared" si="30"/>
        <v>1218</v>
      </c>
      <c r="E97" s="510"/>
      <c r="F97" s="458">
        <f t="shared" si="27"/>
        <v>0</v>
      </c>
      <c r="G97" s="511"/>
      <c r="H97" s="510"/>
      <c r="I97" s="458">
        <f t="shared" si="28"/>
        <v>0</v>
      </c>
      <c r="J97" s="512"/>
      <c r="M97" s="509">
        <f t="shared" si="11"/>
        <v>1218</v>
      </c>
      <c r="N97" s="514"/>
      <c r="O97" s="514"/>
      <c r="P97" s="514"/>
      <c r="Q97" s="514"/>
      <c r="R97" s="514"/>
      <c r="S97" s="513"/>
      <c r="T97" s="513"/>
      <c r="U97" s="513"/>
      <c r="V97" s="513"/>
      <c r="W97" s="513"/>
      <c r="X97" s="513"/>
      <c r="Y97" s="513"/>
      <c r="Z97" s="513"/>
      <c r="AA97" s="513"/>
      <c r="AB97" s="513"/>
      <c r="AC97" s="515">
        <f t="shared" si="29"/>
        <v>0</v>
      </c>
      <c r="AD97" s="516"/>
    </row>
    <row r="98" spans="2:30" outlineLevel="1">
      <c r="B98" s="508" t="str">
        <f>IF(C98&gt;0,IFERROR(_xlfn.IFS(D98&lt;=DATE(YEAR('Project basic information'!$E$12),MONTH('Project basic information'!$E$12),1),'Project basic information'!$A$12,D98&lt;=DATE(YEAR('Project basic information'!$E$13),MONTH('Project basic information'!$E$13),1),'Project basic information'!$A$13,D98&lt;=DATE(YEAR('Project basic information'!$E$14),MONTH('Project basic information'!$E$14),1),'Project basic information'!$A$14,D98&lt;=DATE(YEAR('Project basic information'!$E$15),MONTH('Project basic information'!$E$15),1),'Project basic information'!$A$15,D98&lt;=DATE(YEAR('Project basic information'!$E$16),MONTH('Project basic information'!$E$16),1),'Project basic information'!$A$16),""),"")</f>
        <v/>
      </c>
      <c r="C98" s="508">
        <f>IF(C97&gt;0,C97+1,IF(DATE(YEAR('Project basic information'!$C$5),MONTH('Project basic information'!$C$5),1)=D98,1,0))</f>
        <v>0</v>
      </c>
      <c r="D98" s="509">
        <f t="shared" si="30"/>
        <v>1249</v>
      </c>
      <c r="E98" s="510"/>
      <c r="F98" s="458">
        <f t="shared" si="27"/>
        <v>0</v>
      </c>
      <c r="G98" s="511"/>
      <c r="H98" s="510"/>
      <c r="I98" s="458">
        <f t="shared" si="28"/>
        <v>0</v>
      </c>
      <c r="J98" s="512"/>
      <c r="M98" s="509">
        <f t="shared" si="11"/>
        <v>1249</v>
      </c>
      <c r="N98" s="514"/>
      <c r="O98" s="514"/>
      <c r="P98" s="514"/>
      <c r="Q98" s="514"/>
      <c r="R98" s="514"/>
      <c r="S98" s="513"/>
      <c r="T98" s="513"/>
      <c r="U98" s="513"/>
      <c r="V98" s="513"/>
      <c r="W98" s="513"/>
      <c r="X98" s="513"/>
      <c r="Y98" s="513"/>
      <c r="Z98" s="513"/>
      <c r="AA98" s="513"/>
      <c r="AB98" s="513"/>
      <c r="AC98" s="515">
        <f t="shared" si="29"/>
        <v>0</v>
      </c>
      <c r="AD98" s="516"/>
    </row>
    <row r="99" spans="2:30" outlineLevel="1">
      <c r="B99" s="508" t="str">
        <f>IF(C99&gt;0,IFERROR(_xlfn.IFS(D99&lt;=DATE(YEAR('Project basic information'!$E$12),MONTH('Project basic information'!$E$12),1),'Project basic information'!$A$12,D99&lt;=DATE(YEAR('Project basic information'!$E$13),MONTH('Project basic information'!$E$13),1),'Project basic information'!$A$13,D99&lt;=DATE(YEAR('Project basic information'!$E$14),MONTH('Project basic information'!$E$14),1),'Project basic information'!$A$14,D99&lt;=DATE(YEAR('Project basic information'!$E$15),MONTH('Project basic information'!$E$15),1),'Project basic information'!$A$15,D99&lt;=DATE(YEAR('Project basic information'!$E$16),MONTH('Project basic information'!$E$16),1),'Project basic information'!$A$16),""),"")</f>
        <v/>
      </c>
      <c r="C99" s="508">
        <f>IF(C98&gt;0,C98+1,IF(DATE(YEAR('Project basic information'!$C$5),MONTH('Project basic information'!$C$5),1)=D99,1,0))</f>
        <v>0</v>
      </c>
      <c r="D99" s="509">
        <f t="shared" si="30"/>
        <v>1279</v>
      </c>
      <c r="E99" s="510"/>
      <c r="F99" s="458">
        <f t="shared" si="27"/>
        <v>0</v>
      </c>
      <c r="G99" s="511"/>
      <c r="H99" s="510"/>
      <c r="I99" s="458">
        <f t="shared" si="28"/>
        <v>0</v>
      </c>
      <c r="J99" s="512"/>
      <c r="M99" s="509">
        <f t="shared" si="11"/>
        <v>1279</v>
      </c>
      <c r="N99" s="514"/>
      <c r="O99" s="514"/>
      <c r="P99" s="514"/>
      <c r="Q99" s="514"/>
      <c r="R99" s="514"/>
      <c r="S99" s="513"/>
      <c r="T99" s="513"/>
      <c r="U99" s="513"/>
      <c r="V99" s="513"/>
      <c r="W99" s="513"/>
      <c r="X99" s="513"/>
      <c r="Y99" s="513"/>
      <c r="Z99" s="513"/>
      <c r="AA99" s="513"/>
      <c r="AB99" s="513"/>
      <c r="AC99" s="515">
        <f t="shared" si="29"/>
        <v>0</v>
      </c>
      <c r="AD99" s="516"/>
    </row>
    <row r="100" spans="2:30" outlineLevel="1">
      <c r="B100" s="508" t="str">
        <f>IF(C100&gt;0,IFERROR(_xlfn.IFS(D100&lt;=DATE(YEAR('Project basic information'!$E$12),MONTH('Project basic information'!$E$12),1),'Project basic information'!$A$12,D100&lt;=DATE(YEAR('Project basic information'!$E$13),MONTH('Project basic information'!$E$13),1),'Project basic information'!$A$13,D100&lt;=DATE(YEAR('Project basic information'!$E$14),MONTH('Project basic information'!$E$14),1),'Project basic information'!$A$14,D100&lt;=DATE(YEAR('Project basic information'!$E$15),MONTH('Project basic information'!$E$15),1),'Project basic information'!$A$15,D100&lt;=DATE(YEAR('Project basic information'!$E$16),MONTH('Project basic information'!$E$16),1),'Project basic information'!$A$16),""),"")</f>
        <v/>
      </c>
      <c r="C100" s="508">
        <f>IF(C99&gt;0,C99+1,IF(DATE(YEAR('Project basic information'!$C$5),MONTH('Project basic information'!$C$5),1)=D100,1,0))</f>
        <v>0</v>
      </c>
      <c r="D100" s="509">
        <f t="shared" si="30"/>
        <v>1310</v>
      </c>
      <c r="E100" s="510"/>
      <c r="F100" s="458">
        <f t="shared" si="27"/>
        <v>0</v>
      </c>
      <c r="G100" s="511"/>
      <c r="H100" s="510"/>
      <c r="I100" s="458">
        <f t="shared" si="28"/>
        <v>0</v>
      </c>
      <c r="J100" s="512"/>
      <c r="M100" s="509">
        <f t="shared" si="11"/>
        <v>1310</v>
      </c>
      <c r="N100" s="514"/>
      <c r="O100" s="514"/>
      <c r="P100" s="514"/>
      <c r="Q100" s="514"/>
      <c r="R100" s="514"/>
      <c r="S100" s="513"/>
      <c r="T100" s="513"/>
      <c r="U100" s="513"/>
      <c r="V100" s="513"/>
      <c r="W100" s="513"/>
      <c r="X100" s="513"/>
      <c r="Y100" s="513"/>
      <c r="Z100" s="513"/>
      <c r="AA100" s="513"/>
      <c r="AB100" s="513"/>
      <c r="AC100" s="515">
        <f t="shared" si="29"/>
        <v>0</v>
      </c>
      <c r="AD100" s="516"/>
    </row>
    <row r="101" spans="2:30" outlineLevel="1">
      <c r="B101" s="508" t="str">
        <f>IF(C101&gt;0,IFERROR(_xlfn.IFS(D101&lt;=DATE(YEAR('Project basic information'!$E$12),MONTH('Project basic information'!$E$12),1),'Project basic information'!$A$12,D101&lt;=DATE(YEAR('Project basic information'!$E$13),MONTH('Project basic information'!$E$13),1),'Project basic information'!$A$13,D101&lt;=DATE(YEAR('Project basic information'!$E$14),MONTH('Project basic information'!$E$14),1),'Project basic information'!$A$14,D101&lt;=DATE(YEAR('Project basic information'!$E$15),MONTH('Project basic information'!$E$15),1),'Project basic information'!$A$15,D101&lt;=DATE(YEAR('Project basic information'!$E$16),MONTH('Project basic information'!$E$16),1),'Project basic information'!$A$16),""),"")</f>
        <v/>
      </c>
      <c r="C101" s="508">
        <f>IF(C100&gt;0,C100+1,IF(DATE(YEAR('Project basic information'!$C$5),MONTH('Project basic information'!$C$5),1)=D101,1,0))</f>
        <v>0</v>
      </c>
      <c r="D101" s="509">
        <f t="shared" si="30"/>
        <v>1341</v>
      </c>
      <c r="E101" s="510"/>
      <c r="F101" s="458">
        <f t="shared" si="27"/>
        <v>0</v>
      </c>
      <c r="G101" s="511"/>
      <c r="H101" s="510"/>
      <c r="I101" s="458">
        <f t="shared" si="28"/>
        <v>0</v>
      </c>
      <c r="J101" s="512"/>
      <c r="M101" s="509">
        <f t="shared" si="11"/>
        <v>1341</v>
      </c>
      <c r="N101" s="514"/>
      <c r="O101" s="514"/>
      <c r="P101" s="514"/>
      <c r="Q101" s="514"/>
      <c r="R101" s="514"/>
      <c r="S101" s="513"/>
      <c r="T101" s="513"/>
      <c r="U101" s="513"/>
      <c r="V101" s="513"/>
      <c r="W101" s="513"/>
      <c r="X101" s="513"/>
      <c r="Y101" s="513"/>
      <c r="Z101" s="513"/>
      <c r="AA101" s="513"/>
      <c r="AB101" s="513"/>
      <c r="AC101" s="515">
        <f t="shared" si="29"/>
        <v>0</v>
      </c>
      <c r="AD101" s="516"/>
    </row>
    <row r="102" spans="2:30" outlineLevel="1">
      <c r="B102" s="508" t="str">
        <f>IF(C102&gt;0,IFERROR(_xlfn.IFS(D102&lt;=DATE(YEAR('Project basic information'!$E$12),MONTH('Project basic information'!$E$12),1),'Project basic information'!$A$12,D102&lt;=DATE(YEAR('Project basic information'!$E$13),MONTH('Project basic information'!$E$13),1),'Project basic information'!$A$13,D102&lt;=DATE(YEAR('Project basic information'!$E$14),MONTH('Project basic information'!$E$14),1),'Project basic information'!$A$14,D102&lt;=DATE(YEAR('Project basic information'!$E$15),MONTH('Project basic information'!$E$15),1),'Project basic information'!$A$15,D102&lt;=DATE(YEAR('Project basic information'!$E$16),MONTH('Project basic information'!$E$16),1),'Project basic information'!$A$16),""),"")</f>
        <v/>
      </c>
      <c r="C102" s="508">
        <f>IF(C101&gt;0,C101+1,IF(DATE(YEAR('Project basic information'!$C$5),MONTH('Project basic information'!$C$5),1)=D102,1,0))</f>
        <v>0</v>
      </c>
      <c r="D102" s="509">
        <f t="shared" si="30"/>
        <v>1371</v>
      </c>
      <c r="E102" s="510"/>
      <c r="F102" s="458">
        <f t="shared" si="27"/>
        <v>0</v>
      </c>
      <c r="G102" s="511"/>
      <c r="H102" s="510"/>
      <c r="I102" s="458">
        <f t="shared" si="28"/>
        <v>0</v>
      </c>
      <c r="J102" s="512"/>
      <c r="M102" s="509">
        <f t="shared" si="11"/>
        <v>1371</v>
      </c>
      <c r="N102" s="514"/>
      <c r="O102" s="514"/>
      <c r="P102" s="514"/>
      <c r="Q102" s="514"/>
      <c r="R102" s="514"/>
      <c r="S102" s="513"/>
      <c r="T102" s="513"/>
      <c r="U102" s="513"/>
      <c r="V102" s="513"/>
      <c r="W102" s="513"/>
      <c r="X102" s="513"/>
      <c r="Y102" s="513"/>
      <c r="Z102" s="513"/>
      <c r="AA102" s="513"/>
      <c r="AB102" s="513"/>
      <c r="AC102" s="515">
        <f t="shared" si="29"/>
        <v>0</v>
      </c>
      <c r="AD102" s="516"/>
    </row>
    <row r="103" spans="2:30" outlineLevel="1">
      <c r="B103" s="508" t="str">
        <f>IF(C103&gt;0,IFERROR(_xlfn.IFS(D103&lt;=DATE(YEAR('Project basic information'!$E$12),MONTH('Project basic information'!$E$12),1),'Project basic information'!$A$12,D103&lt;=DATE(YEAR('Project basic information'!$E$13),MONTH('Project basic information'!$E$13),1),'Project basic information'!$A$13,D103&lt;=DATE(YEAR('Project basic information'!$E$14),MONTH('Project basic information'!$E$14),1),'Project basic information'!$A$14,D103&lt;=DATE(YEAR('Project basic information'!$E$15),MONTH('Project basic information'!$E$15),1),'Project basic information'!$A$15,D103&lt;=DATE(YEAR('Project basic information'!$E$16),MONTH('Project basic information'!$E$16),1),'Project basic information'!$A$16),""),"")</f>
        <v/>
      </c>
      <c r="C103" s="508">
        <f>IF(C102&gt;0,C102+1,IF(DATE(YEAR('Project basic information'!$C$5),MONTH('Project basic information'!$C$5),1)=D103,1,0))</f>
        <v>0</v>
      </c>
      <c r="D103" s="509">
        <f t="shared" si="30"/>
        <v>1402</v>
      </c>
      <c r="E103" s="510"/>
      <c r="F103" s="458">
        <f t="shared" si="27"/>
        <v>0</v>
      </c>
      <c r="G103" s="511"/>
      <c r="H103" s="510"/>
      <c r="I103" s="458">
        <f t="shared" si="28"/>
        <v>0</v>
      </c>
      <c r="J103" s="512"/>
      <c r="M103" s="509">
        <f t="shared" si="11"/>
        <v>1402</v>
      </c>
      <c r="N103" s="514"/>
      <c r="O103" s="514"/>
      <c r="P103" s="514"/>
      <c r="Q103" s="514"/>
      <c r="R103" s="514"/>
      <c r="S103" s="513"/>
      <c r="T103" s="513"/>
      <c r="U103" s="513"/>
      <c r="V103" s="513"/>
      <c r="W103" s="513"/>
      <c r="X103" s="513"/>
      <c r="Y103" s="513"/>
      <c r="Z103" s="513"/>
      <c r="AA103" s="513"/>
      <c r="AB103" s="513"/>
      <c r="AC103" s="515">
        <f t="shared" si="29"/>
        <v>0</v>
      </c>
      <c r="AD103" s="516"/>
    </row>
    <row r="104" spans="2:30" outlineLevel="1">
      <c r="B104" s="508" t="str">
        <f>IF(C104&gt;0,IFERROR(_xlfn.IFS(D104&lt;=DATE(YEAR('Project basic information'!$E$12),MONTH('Project basic information'!$E$12),1),'Project basic information'!$A$12,D104&lt;=DATE(YEAR('Project basic information'!$E$13),MONTH('Project basic information'!$E$13),1),'Project basic information'!$A$13,D104&lt;=DATE(YEAR('Project basic information'!$E$14),MONTH('Project basic information'!$E$14),1),'Project basic information'!$A$14,D104&lt;=DATE(YEAR('Project basic information'!$E$15),MONTH('Project basic information'!$E$15),1),'Project basic information'!$A$15,D104&lt;=DATE(YEAR('Project basic information'!$E$16),MONTH('Project basic information'!$E$16),1),'Project basic information'!$A$16),""),"")</f>
        <v/>
      </c>
      <c r="C104" s="508">
        <f>IF(C103&gt;0,C103+1,IF(DATE(YEAR('Project basic information'!$C$5),MONTH('Project basic information'!$C$5),1)=D104,1,0))</f>
        <v>0</v>
      </c>
      <c r="D104" s="509">
        <f t="shared" si="30"/>
        <v>1432</v>
      </c>
      <c r="E104" s="510"/>
      <c r="F104" s="458">
        <f t="shared" si="27"/>
        <v>0</v>
      </c>
      <c r="G104" s="511"/>
      <c r="H104" s="510"/>
      <c r="I104" s="458">
        <f t="shared" si="28"/>
        <v>0</v>
      </c>
      <c r="J104" s="512"/>
      <c r="M104" s="509">
        <f t="shared" si="11"/>
        <v>1432</v>
      </c>
      <c r="N104" s="514"/>
      <c r="O104" s="514"/>
      <c r="P104" s="514"/>
      <c r="Q104" s="514"/>
      <c r="R104" s="514"/>
      <c r="S104" s="513"/>
      <c r="T104" s="513"/>
      <c r="U104" s="513"/>
      <c r="V104" s="513"/>
      <c r="W104" s="513"/>
      <c r="X104" s="513"/>
      <c r="Y104" s="513"/>
      <c r="Z104" s="513"/>
      <c r="AA104" s="513"/>
      <c r="AB104" s="513"/>
      <c r="AC104" s="515">
        <f t="shared" si="29"/>
        <v>0</v>
      </c>
      <c r="AD104" s="516"/>
    </row>
    <row r="105" spans="2:30" ht="15" thickBot="1">
      <c r="B105" s="518"/>
      <c r="C105" s="519"/>
      <c r="D105" s="520">
        <f>D104</f>
        <v>1432</v>
      </c>
      <c r="E105" s="521"/>
      <c r="F105" s="522">
        <f>SUM(F93:F104)</f>
        <v>0</v>
      </c>
      <c r="G105" s="523">
        <f>SUM(G93:G104)</f>
        <v>0</v>
      </c>
      <c r="H105" s="524"/>
      <c r="I105" s="522">
        <f>SUM(I93:I104)</f>
        <v>0</v>
      </c>
      <c r="J105" s="523">
        <f>SUM(J93:J104)</f>
        <v>0</v>
      </c>
      <c r="M105" s="520">
        <f t="shared" si="11"/>
        <v>1432</v>
      </c>
      <c r="N105" s="526">
        <f>SUM(N93:N104)</f>
        <v>0</v>
      </c>
      <c r="O105" s="526">
        <f>SUM(O93:O104)</f>
        <v>0</v>
      </c>
      <c r="P105" s="526">
        <f>SUM(P93:P104)</f>
        <v>0</v>
      </c>
      <c r="Q105" s="526">
        <f>SUM(Q93:Q104)</f>
        <v>0</v>
      </c>
      <c r="R105" s="526">
        <f>SUM(R93:R104)</f>
        <v>0</v>
      </c>
      <c r="S105" s="528">
        <f t="shared" ref="S105:AB105" si="31">SUM(S93:S104)</f>
        <v>0</v>
      </c>
      <c r="T105" s="528">
        <f t="shared" si="31"/>
        <v>0</v>
      </c>
      <c r="U105" s="528">
        <f t="shared" si="31"/>
        <v>0</v>
      </c>
      <c r="V105" s="528">
        <f t="shared" si="31"/>
        <v>0</v>
      </c>
      <c r="W105" s="528">
        <f t="shared" si="31"/>
        <v>0</v>
      </c>
      <c r="X105" s="528">
        <f t="shared" si="31"/>
        <v>0</v>
      </c>
      <c r="Y105" s="528">
        <f t="shared" si="31"/>
        <v>0</v>
      </c>
      <c r="Z105" s="528">
        <f t="shared" si="31"/>
        <v>0</v>
      </c>
      <c r="AA105" s="528">
        <f t="shared" si="31"/>
        <v>0</v>
      </c>
      <c r="AB105" s="528">
        <f t="shared" si="31"/>
        <v>0</v>
      </c>
      <c r="AC105" s="528">
        <f>SUM(AC93:AC104)</f>
        <v>0</v>
      </c>
      <c r="AD105" s="516"/>
    </row>
    <row r="106" spans="2:30" ht="28.55" customHeight="1">
      <c r="B106" s="448"/>
      <c r="C106" s="448"/>
      <c r="N106" s="527">
        <f>IFERROR(N105/$H$6,0)</f>
        <v>0</v>
      </c>
      <c r="O106" s="527">
        <f>IFERROR(O105/$H$6,0)</f>
        <v>0</v>
      </c>
      <c r="P106" s="527">
        <f>IFERROR(P105/$H$6,0)</f>
        <v>0</v>
      </c>
      <c r="Q106" s="527">
        <f>IFERROR(Q105/$H$6,0)</f>
        <v>0</v>
      </c>
      <c r="R106" s="527">
        <f>IFERROR(R105/$H$6,0)</f>
        <v>0</v>
      </c>
      <c r="S106" s="527">
        <f t="shared" ref="S106:AB106" si="32">IFERROR(S105/$H$6,0)</f>
        <v>0</v>
      </c>
      <c r="T106" s="527">
        <f t="shared" si="32"/>
        <v>0</v>
      </c>
      <c r="U106" s="527">
        <f t="shared" si="32"/>
        <v>0</v>
      </c>
      <c r="V106" s="527">
        <f t="shared" si="32"/>
        <v>0</v>
      </c>
      <c r="W106" s="527">
        <f t="shared" si="32"/>
        <v>0</v>
      </c>
      <c r="X106" s="527">
        <f t="shared" si="32"/>
        <v>0</v>
      </c>
      <c r="Y106" s="527">
        <f t="shared" si="32"/>
        <v>0</v>
      </c>
      <c r="Z106" s="527">
        <f t="shared" si="32"/>
        <v>0</v>
      </c>
      <c r="AA106" s="527">
        <f t="shared" si="32"/>
        <v>0</v>
      </c>
      <c r="AB106" s="527">
        <f t="shared" si="32"/>
        <v>0</v>
      </c>
      <c r="AC106" s="525">
        <f>IFERROR(AC105/$H$6,0)</f>
        <v>0</v>
      </c>
      <c r="AD106" s="529" t="s">
        <v>579</v>
      </c>
    </row>
    <row r="107" spans="2:30">
      <c r="B107" s="448"/>
      <c r="C107" s="448"/>
      <c r="N107" s="530"/>
      <c r="O107" s="530"/>
      <c r="P107" s="530"/>
      <c r="Q107" s="530"/>
      <c r="R107" s="530"/>
      <c r="S107" s="531"/>
      <c r="T107" s="532"/>
      <c r="U107" s="533"/>
      <c r="V107" s="533"/>
      <c r="W107" s="533"/>
      <c r="X107" s="533"/>
      <c r="Y107" s="533"/>
      <c r="Z107" s="533"/>
      <c r="AA107" s="533"/>
      <c r="AB107" s="534"/>
      <c r="AC107" s="535"/>
      <c r="AD107" s="536"/>
    </row>
    <row r="108" spans="2:30" outlineLevel="1">
      <c r="B108" s="508" t="str">
        <f>IF(C108&gt;0,IFERROR(_xlfn.IFS(D108&lt;=DATE(YEAR('Project basic information'!$E$12),MONTH('Project basic information'!$E$12),1),'Project basic information'!$A$12,D108&lt;=DATE(YEAR('Project basic information'!$E$13),MONTH('Project basic information'!$E$13),1),'Project basic information'!$A$13,D108&lt;=DATE(YEAR('Project basic information'!$E$14),MONTH('Project basic information'!$E$14),1),'Project basic information'!$A$14,D108&lt;=DATE(YEAR('Project basic information'!$E$15),MONTH('Project basic information'!$E$15),1),'Project basic information'!$A$15,D108&lt;=DATE(YEAR('Project basic information'!$E$16),MONTH('Project basic information'!$E$16),1),'Project basic information'!$A$16),""),"")</f>
        <v/>
      </c>
      <c r="C108" s="508">
        <f>IF(C104&gt;0,C104+1,IF(DATE(YEAR('Project basic information'!$C$5),MONTH('Project basic information'!$C$5),1)=D108,1,0))</f>
        <v>0</v>
      </c>
      <c r="D108" s="509">
        <f>DATE(YEAR(D104),MONTH(D104)+1,DAY(D104))</f>
        <v>1463</v>
      </c>
      <c r="E108" s="510"/>
      <c r="F108" s="458">
        <f t="shared" ref="F108:F119" si="33">215/12*E108</f>
        <v>0</v>
      </c>
      <c r="G108" s="511"/>
      <c r="H108" s="510"/>
      <c r="I108" s="458">
        <f t="shared" ref="I108:I119" si="34">215/12*H108</f>
        <v>0</v>
      </c>
      <c r="J108" s="512"/>
      <c r="M108" s="509">
        <f t="shared" ref="M108:M150" si="35">D108</f>
        <v>1463</v>
      </c>
      <c r="N108" s="514"/>
      <c r="O108" s="514"/>
      <c r="P108" s="514"/>
      <c r="Q108" s="514"/>
      <c r="R108" s="514"/>
      <c r="S108" s="513"/>
      <c r="T108" s="513"/>
      <c r="U108" s="513"/>
      <c r="V108" s="513"/>
      <c r="W108" s="513"/>
      <c r="X108" s="513"/>
      <c r="Y108" s="513"/>
      <c r="Z108" s="513"/>
      <c r="AA108" s="513"/>
      <c r="AB108" s="513"/>
      <c r="AC108" s="515">
        <f t="shared" ref="AC108:AC119" si="36">SUM(N108:AB108)</f>
        <v>0</v>
      </c>
      <c r="AD108" s="516"/>
    </row>
    <row r="109" spans="2:30" outlineLevel="1">
      <c r="B109" s="508" t="str">
        <f>IF(C109&gt;0,IFERROR(_xlfn.IFS(D109&lt;=DATE(YEAR('Project basic information'!$E$12),MONTH('Project basic information'!$E$12),1),'Project basic information'!$A$12,D109&lt;=DATE(YEAR('Project basic information'!$E$13),MONTH('Project basic information'!$E$13),1),'Project basic information'!$A$13,D109&lt;=DATE(YEAR('Project basic information'!$E$14),MONTH('Project basic information'!$E$14),1),'Project basic information'!$A$14,D109&lt;=DATE(YEAR('Project basic information'!$E$15),MONTH('Project basic information'!$E$15),1),'Project basic information'!$A$15,D109&lt;=DATE(YEAR('Project basic information'!$E$16),MONTH('Project basic information'!$E$16),1),'Project basic information'!$A$16),""),"")</f>
        <v/>
      </c>
      <c r="C109" s="508">
        <f>IF(C108&gt;0,C108+1,IF(DATE(YEAR('Project basic information'!$C$5),MONTH('Project basic information'!$C$5),1)=D109,1,0))</f>
        <v>0</v>
      </c>
      <c r="D109" s="509">
        <f t="shared" ref="D109:D119" si="37">DATE(YEAR(D108),MONTH(D108)+1,DAY(D108))</f>
        <v>1494</v>
      </c>
      <c r="E109" s="510"/>
      <c r="F109" s="458">
        <f t="shared" si="33"/>
        <v>0</v>
      </c>
      <c r="G109" s="511"/>
      <c r="H109" s="510"/>
      <c r="I109" s="458">
        <f t="shared" si="34"/>
        <v>0</v>
      </c>
      <c r="J109" s="512"/>
      <c r="M109" s="509">
        <f t="shared" si="35"/>
        <v>1494</v>
      </c>
      <c r="N109" s="514"/>
      <c r="O109" s="514"/>
      <c r="P109" s="514"/>
      <c r="Q109" s="514"/>
      <c r="R109" s="514"/>
      <c r="S109" s="513"/>
      <c r="T109" s="513"/>
      <c r="U109" s="513"/>
      <c r="V109" s="513"/>
      <c r="W109" s="513"/>
      <c r="X109" s="513"/>
      <c r="Y109" s="513"/>
      <c r="Z109" s="513"/>
      <c r="AA109" s="513"/>
      <c r="AB109" s="513"/>
      <c r="AC109" s="515">
        <f t="shared" si="36"/>
        <v>0</v>
      </c>
      <c r="AD109" s="516"/>
    </row>
    <row r="110" spans="2:30" outlineLevel="1">
      <c r="B110" s="508" t="str">
        <f>IF(C110&gt;0,IFERROR(_xlfn.IFS(D110&lt;=DATE(YEAR('Project basic information'!$E$12),MONTH('Project basic information'!$E$12),1),'Project basic information'!$A$12,D110&lt;=DATE(YEAR('Project basic information'!$E$13),MONTH('Project basic information'!$E$13),1),'Project basic information'!$A$13,D110&lt;=DATE(YEAR('Project basic information'!$E$14),MONTH('Project basic information'!$E$14),1),'Project basic information'!$A$14,D110&lt;=DATE(YEAR('Project basic information'!$E$15),MONTH('Project basic information'!$E$15),1),'Project basic information'!$A$15,D110&lt;=DATE(YEAR('Project basic information'!$E$16),MONTH('Project basic information'!$E$16),1),'Project basic information'!$A$16),""),"")</f>
        <v/>
      </c>
      <c r="C110" s="508">
        <f>IF(C109&gt;0,C109+1,IF(DATE(YEAR('Project basic information'!$C$5),MONTH('Project basic information'!$C$5),1)=D110,1,0))</f>
        <v>0</v>
      </c>
      <c r="D110" s="509">
        <f t="shared" si="37"/>
        <v>1523</v>
      </c>
      <c r="E110" s="510"/>
      <c r="F110" s="458">
        <f t="shared" si="33"/>
        <v>0</v>
      </c>
      <c r="G110" s="511"/>
      <c r="H110" s="510"/>
      <c r="I110" s="458">
        <f t="shared" si="34"/>
        <v>0</v>
      </c>
      <c r="J110" s="512"/>
      <c r="M110" s="509">
        <f t="shared" si="35"/>
        <v>1523</v>
      </c>
      <c r="N110" s="514"/>
      <c r="O110" s="514"/>
      <c r="P110" s="514"/>
      <c r="Q110" s="514"/>
      <c r="R110" s="514"/>
      <c r="S110" s="513"/>
      <c r="T110" s="513"/>
      <c r="U110" s="513"/>
      <c r="V110" s="513"/>
      <c r="W110" s="513"/>
      <c r="X110" s="513"/>
      <c r="Y110" s="513"/>
      <c r="Z110" s="513"/>
      <c r="AA110" s="513"/>
      <c r="AB110" s="513"/>
      <c r="AC110" s="515">
        <f t="shared" si="36"/>
        <v>0</v>
      </c>
      <c r="AD110" s="516"/>
    </row>
    <row r="111" spans="2:30" outlineLevel="1">
      <c r="B111" s="508" t="str">
        <f>IF(C111&gt;0,IFERROR(_xlfn.IFS(D111&lt;=DATE(YEAR('Project basic information'!$E$12),MONTH('Project basic information'!$E$12),1),'Project basic information'!$A$12,D111&lt;=DATE(YEAR('Project basic information'!$E$13),MONTH('Project basic information'!$E$13),1),'Project basic information'!$A$13,D111&lt;=DATE(YEAR('Project basic information'!$E$14),MONTH('Project basic information'!$E$14),1),'Project basic information'!$A$14,D111&lt;=DATE(YEAR('Project basic information'!$E$15),MONTH('Project basic information'!$E$15),1),'Project basic information'!$A$15,D111&lt;=DATE(YEAR('Project basic information'!$E$16),MONTH('Project basic information'!$E$16),1),'Project basic information'!$A$16),""),"")</f>
        <v/>
      </c>
      <c r="C111" s="508">
        <f>IF(C110&gt;0,C110+1,IF(DATE(YEAR('Project basic information'!$C$5),MONTH('Project basic information'!$C$5),1)=D111,1,0))</f>
        <v>0</v>
      </c>
      <c r="D111" s="509">
        <f t="shared" si="37"/>
        <v>1554</v>
      </c>
      <c r="E111" s="510"/>
      <c r="F111" s="458">
        <f t="shared" si="33"/>
        <v>0</v>
      </c>
      <c r="G111" s="511"/>
      <c r="H111" s="510"/>
      <c r="I111" s="458">
        <f t="shared" si="34"/>
        <v>0</v>
      </c>
      <c r="J111" s="512"/>
      <c r="M111" s="509">
        <f t="shared" si="35"/>
        <v>1554</v>
      </c>
      <c r="N111" s="514"/>
      <c r="O111" s="514"/>
      <c r="P111" s="514"/>
      <c r="Q111" s="514"/>
      <c r="R111" s="514"/>
      <c r="S111" s="513"/>
      <c r="T111" s="513"/>
      <c r="U111" s="513"/>
      <c r="V111" s="513"/>
      <c r="W111" s="513"/>
      <c r="X111" s="513"/>
      <c r="Y111" s="513"/>
      <c r="Z111" s="513"/>
      <c r="AA111" s="513"/>
      <c r="AB111" s="513"/>
      <c r="AC111" s="515">
        <f t="shared" si="36"/>
        <v>0</v>
      </c>
      <c r="AD111" s="516"/>
    </row>
    <row r="112" spans="2:30" outlineLevel="1">
      <c r="B112" s="508" t="str">
        <f>IF(C112&gt;0,IFERROR(_xlfn.IFS(D112&lt;=DATE(YEAR('Project basic information'!$E$12),MONTH('Project basic information'!$E$12),1),'Project basic information'!$A$12,D112&lt;=DATE(YEAR('Project basic information'!$E$13),MONTH('Project basic information'!$E$13),1),'Project basic information'!$A$13,D112&lt;=DATE(YEAR('Project basic information'!$E$14),MONTH('Project basic information'!$E$14),1),'Project basic information'!$A$14,D112&lt;=DATE(YEAR('Project basic information'!$E$15),MONTH('Project basic information'!$E$15),1),'Project basic information'!$A$15,D112&lt;=DATE(YEAR('Project basic information'!$E$16),MONTH('Project basic information'!$E$16),1),'Project basic information'!$A$16),""),"")</f>
        <v/>
      </c>
      <c r="C112" s="508">
        <f>IF(C111&gt;0,C111+1,IF(DATE(YEAR('Project basic information'!$C$5),MONTH('Project basic information'!$C$5),1)=D112,1,0))</f>
        <v>0</v>
      </c>
      <c r="D112" s="509">
        <f t="shared" si="37"/>
        <v>1584</v>
      </c>
      <c r="E112" s="510"/>
      <c r="F112" s="458">
        <f t="shared" si="33"/>
        <v>0</v>
      </c>
      <c r="G112" s="511"/>
      <c r="H112" s="510"/>
      <c r="I112" s="458">
        <f t="shared" si="34"/>
        <v>0</v>
      </c>
      <c r="J112" s="512"/>
      <c r="M112" s="509">
        <f t="shared" si="35"/>
        <v>1584</v>
      </c>
      <c r="N112" s="514"/>
      <c r="O112" s="514"/>
      <c r="P112" s="514"/>
      <c r="Q112" s="514"/>
      <c r="R112" s="514"/>
      <c r="S112" s="513"/>
      <c r="T112" s="513"/>
      <c r="U112" s="513"/>
      <c r="V112" s="513"/>
      <c r="W112" s="513"/>
      <c r="X112" s="513"/>
      <c r="Y112" s="513"/>
      <c r="Z112" s="513"/>
      <c r="AA112" s="513"/>
      <c r="AB112" s="513"/>
      <c r="AC112" s="515">
        <f t="shared" si="36"/>
        <v>0</v>
      </c>
      <c r="AD112" s="516"/>
    </row>
    <row r="113" spans="2:30" outlineLevel="1">
      <c r="B113" s="508" t="str">
        <f>IF(C113&gt;0,IFERROR(_xlfn.IFS(D113&lt;=DATE(YEAR('Project basic information'!$E$12),MONTH('Project basic information'!$E$12),1),'Project basic information'!$A$12,D113&lt;=DATE(YEAR('Project basic information'!$E$13),MONTH('Project basic information'!$E$13),1),'Project basic information'!$A$13,D113&lt;=DATE(YEAR('Project basic information'!$E$14),MONTH('Project basic information'!$E$14),1),'Project basic information'!$A$14,D113&lt;=DATE(YEAR('Project basic information'!$E$15),MONTH('Project basic information'!$E$15),1),'Project basic information'!$A$15,D113&lt;=DATE(YEAR('Project basic information'!$E$16),MONTH('Project basic information'!$E$16),1),'Project basic information'!$A$16),""),"")</f>
        <v/>
      </c>
      <c r="C113" s="508">
        <f>IF(C112&gt;0,C112+1,IF(DATE(YEAR('Project basic information'!$C$5),MONTH('Project basic information'!$C$5),1)=D113,1,0))</f>
        <v>0</v>
      </c>
      <c r="D113" s="509">
        <f t="shared" si="37"/>
        <v>1615</v>
      </c>
      <c r="E113" s="510"/>
      <c r="F113" s="458">
        <f t="shared" si="33"/>
        <v>0</v>
      </c>
      <c r="G113" s="511"/>
      <c r="H113" s="510"/>
      <c r="I113" s="458">
        <f t="shared" si="34"/>
        <v>0</v>
      </c>
      <c r="J113" s="512"/>
      <c r="M113" s="509">
        <f t="shared" si="35"/>
        <v>1615</v>
      </c>
      <c r="N113" s="514"/>
      <c r="O113" s="514"/>
      <c r="P113" s="514"/>
      <c r="Q113" s="514"/>
      <c r="R113" s="514"/>
      <c r="S113" s="513"/>
      <c r="T113" s="513"/>
      <c r="U113" s="513"/>
      <c r="V113" s="513"/>
      <c r="W113" s="513"/>
      <c r="X113" s="513"/>
      <c r="Y113" s="513"/>
      <c r="Z113" s="513"/>
      <c r="AA113" s="513"/>
      <c r="AB113" s="513"/>
      <c r="AC113" s="515">
        <f t="shared" si="36"/>
        <v>0</v>
      </c>
      <c r="AD113" s="516"/>
    </row>
    <row r="114" spans="2:30" outlineLevel="1">
      <c r="B114" s="508" t="str">
        <f>IF(C114&gt;0,IFERROR(_xlfn.IFS(D114&lt;=DATE(YEAR('Project basic information'!$E$12),MONTH('Project basic information'!$E$12),1),'Project basic information'!$A$12,D114&lt;=DATE(YEAR('Project basic information'!$E$13),MONTH('Project basic information'!$E$13),1),'Project basic information'!$A$13,D114&lt;=DATE(YEAR('Project basic information'!$E$14),MONTH('Project basic information'!$E$14),1),'Project basic information'!$A$14,D114&lt;=DATE(YEAR('Project basic information'!$E$15),MONTH('Project basic information'!$E$15),1),'Project basic information'!$A$15,D114&lt;=DATE(YEAR('Project basic information'!$E$16),MONTH('Project basic information'!$E$16),1),'Project basic information'!$A$16),""),"")</f>
        <v/>
      </c>
      <c r="C114" s="508">
        <f>IF(C113&gt;0,C113+1,IF(DATE(YEAR('Project basic information'!$C$5),MONTH('Project basic information'!$C$5),1)=D114,1,0))</f>
        <v>0</v>
      </c>
      <c r="D114" s="509">
        <f t="shared" si="37"/>
        <v>1645</v>
      </c>
      <c r="E114" s="510"/>
      <c r="F114" s="458">
        <f t="shared" si="33"/>
        <v>0</v>
      </c>
      <c r="G114" s="511"/>
      <c r="H114" s="510"/>
      <c r="I114" s="458">
        <f t="shared" si="34"/>
        <v>0</v>
      </c>
      <c r="J114" s="512"/>
      <c r="M114" s="509">
        <f t="shared" si="35"/>
        <v>1645</v>
      </c>
      <c r="N114" s="514"/>
      <c r="O114" s="514"/>
      <c r="P114" s="514"/>
      <c r="Q114" s="514"/>
      <c r="R114" s="514"/>
      <c r="S114" s="513"/>
      <c r="T114" s="513"/>
      <c r="U114" s="513"/>
      <c r="V114" s="513"/>
      <c r="W114" s="513"/>
      <c r="X114" s="513"/>
      <c r="Y114" s="513"/>
      <c r="Z114" s="513"/>
      <c r="AA114" s="513"/>
      <c r="AB114" s="513"/>
      <c r="AC114" s="515">
        <f t="shared" si="36"/>
        <v>0</v>
      </c>
      <c r="AD114" s="516"/>
    </row>
    <row r="115" spans="2:30" outlineLevel="1">
      <c r="B115" s="508" t="str">
        <f>IF(C115&gt;0,IFERROR(_xlfn.IFS(D115&lt;=DATE(YEAR('Project basic information'!$E$12),MONTH('Project basic information'!$E$12),1),'Project basic information'!$A$12,D115&lt;=DATE(YEAR('Project basic information'!$E$13),MONTH('Project basic information'!$E$13),1),'Project basic information'!$A$13,D115&lt;=DATE(YEAR('Project basic information'!$E$14),MONTH('Project basic information'!$E$14),1),'Project basic information'!$A$14,D115&lt;=DATE(YEAR('Project basic information'!$E$15),MONTH('Project basic information'!$E$15),1),'Project basic information'!$A$15,D115&lt;=DATE(YEAR('Project basic information'!$E$16),MONTH('Project basic information'!$E$16),1),'Project basic information'!$A$16),""),"")</f>
        <v/>
      </c>
      <c r="C115" s="508">
        <f>IF(C114&gt;0,C114+1,IF(DATE(YEAR('Project basic information'!$C$5),MONTH('Project basic information'!$C$5),1)=D115,1,0))</f>
        <v>0</v>
      </c>
      <c r="D115" s="509">
        <f t="shared" si="37"/>
        <v>1676</v>
      </c>
      <c r="E115" s="510"/>
      <c r="F115" s="458">
        <f t="shared" si="33"/>
        <v>0</v>
      </c>
      <c r="G115" s="511"/>
      <c r="H115" s="510"/>
      <c r="I115" s="458">
        <f t="shared" si="34"/>
        <v>0</v>
      </c>
      <c r="J115" s="512"/>
      <c r="M115" s="509">
        <f t="shared" si="35"/>
        <v>1676</v>
      </c>
      <c r="N115" s="514"/>
      <c r="O115" s="514"/>
      <c r="P115" s="514"/>
      <c r="Q115" s="514"/>
      <c r="R115" s="514"/>
      <c r="S115" s="513"/>
      <c r="T115" s="513"/>
      <c r="U115" s="513"/>
      <c r="V115" s="513"/>
      <c r="W115" s="513"/>
      <c r="X115" s="513"/>
      <c r="Y115" s="513"/>
      <c r="Z115" s="513"/>
      <c r="AA115" s="513"/>
      <c r="AB115" s="513"/>
      <c r="AC115" s="515">
        <f t="shared" si="36"/>
        <v>0</v>
      </c>
      <c r="AD115" s="516"/>
    </row>
    <row r="116" spans="2:30" outlineLevel="1">
      <c r="B116" s="508" t="str">
        <f>IF(C116&gt;0,IFERROR(_xlfn.IFS(D116&lt;=DATE(YEAR('Project basic information'!$E$12),MONTH('Project basic information'!$E$12),1),'Project basic information'!$A$12,D116&lt;=DATE(YEAR('Project basic information'!$E$13),MONTH('Project basic information'!$E$13),1),'Project basic information'!$A$13,D116&lt;=DATE(YEAR('Project basic information'!$E$14),MONTH('Project basic information'!$E$14),1),'Project basic information'!$A$14,D116&lt;=DATE(YEAR('Project basic information'!$E$15),MONTH('Project basic information'!$E$15),1),'Project basic information'!$A$15,D116&lt;=DATE(YEAR('Project basic information'!$E$16),MONTH('Project basic information'!$E$16),1),'Project basic information'!$A$16),""),"")</f>
        <v/>
      </c>
      <c r="C116" s="508">
        <f>IF(C115&gt;0,C115+1,IF(DATE(YEAR('Project basic information'!$C$5),MONTH('Project basic information'!$C$5),1)=D116,1,0))</f>
        <v>0</v>
      </c>
      <c r="D116" s="509">
        <f t="shared" si="37"/>
        <v>1707</v>
      </c>
      <c r="E116" s="510"/>
      <c r="F116" s="458">
        <f t="shared" si="33"/>
        <v>0</v>
      </c>
      <c r="G116" s="511"/>
      <c r="H116" s="510"/>
      <c r="I116" s="458">
        <f t="shared" si="34"/>
        <v>0</v>
      </c>
      <c r="J116" s="512"/>
      <c r="M116" s="509">
        <f t="shared" si="35"/>
        <v>1707</v>
      </c>
      <c r="N116" s="514"/>
      <c r="O116" s="514"/>
      <c r="P116" s="514"/>
      <c r="Q116" s="514"/>
      <c r="R116" s="514"/>
      <c r="S116" s="513"/>
      <c r="T116" s="513"/>
      <c r="U116" s="513"/>
      <c r="V116" s="513"/>
      <c r="W116" s="513"/>
      <c r="X116" s="513"/>
      <c r="Y116" s="513"/>
      <c r="Z116" s="513"/>
      <c r="AA116" s="513"/>
      <c r="AB116" s="513"/>
      <c r="AC116" s="515">
        <f t="shared" si="36"/>
        <v>0</v>
      </c>
      <c r="AD116" s="516"/>
    </row>
    <row r="117" spans="2:30" outlineLevel="1">
      <c r="B117" s="508" t="str">
        <f>IF(C117&gt;0,IFERROR(_xlfn.IFS(D117&lt;=DATE(YEAR('Project basic information'!$E$12),MONTH('Project basic information'!$E$12),1),'Project basic information'!$A$12,D117&lt;=DATE(YEAR('Project basic information'!$E$13),MONTH('Project basic information'!$E$13),1),'Project basic information'!$A$13,D117&lt;=DATE(YEAR('Project basic information'!$E$14),MONTH('Project basic information'!$E$14),1),'Project basic information'!$A$14,D117&lt;=DATE(YEAR('Project basic information'!$E$15),MONTH('Project basic information'!$E$15),1),'Project basic information'!$A$15,D117&lt;=DATE(YEAR('Project basic information'!$E$16),MONTH('Project basic information'!$E$16),1),'Project basic information'!$A$16),""),"")</f>
        <v/>
      </c>
      <c r="C117" s="508">
        <f>IF(C116&gt;0,C116+1,IF(DATE(YEAR('Project basic information'!$C$5),MONTH('Project basic information'!$C$5),1)=D117,1,0))</f>
        <v>0</v>
      </c>
      <c r="D117" s="509">
        <f t="shared" si="37"/>
        <v>1737</v>
      </c>
      <c r="E117" s="510"/>
      <c r="F117" s="458">
        <f t="shared" si="33"/>
        <v>0</v>
      </c>
      <c r="G117" s="511"/>
      <c r="H117" s="510"/>
      <c r="I117" s="458">
        <f t="shared" si="34"/>
        <v>0</v>
      </c>
      <c r="J117" s="512"/>
      <c r="M117" s="509">
        <f t="shared" si="35"/>
        <v>1737</v>
      </c>
      <c r="N117" s="514"/>
      <c r="O117" s="514"/>
      <c r="P117" s="514"/>
      <c r="Q117" s="514"/>
      <c r="R117" s="514"/>
      <c r="S117" s="513"/>
      <c r="T117" s="513"/>
      <c r="U117" s="513"/>
      <c r="V117" s="513"/>
      <c r="W117" s="513"/>
      <c r="X117" s="513"/>
      <c r="Y117" s="513"/>
      <c r="Z117" s="513"/>
      <c r="AA117" s="513"/>
      <c r="AB117" s="513"/>
      <c r="AC117" s="515">
        <f t="shared" si="36"/>
        <v>0</v>
      </c>
      <c r="AD117" s="516"/>
    </row>
    <row r="118" spans="2:30" outlineLevel="1">
      <c r="B118" s="508" t="str">
        <f>IF(C118&gt;0,IFERROR(_xlfn.IFS(D118&lt;=DATE(YEAR('Project basic information'!$E$12),MONTH('Project basic information'!$E$12),1),'Project basic information'!$A$12,D118&lt;=DATE(YEAR('Project basic information'!$E$13),MONTH('Project basic information'!$E$13),1),'Project basic information'!$A$13,D118&lt;=DATE(YEAR('Project basic information'!$E$14),MONTH('Project basic information'!$E$14),1),'Project basic information'!$A$14,D118&lt;=DATE(YEAR('Project basic information'!$E$15),MONTH('Project basic information'!$E$15),1),'Project basic information'!$A$15,D118&lt;=DATE(YEAR('Project basic information'!$E$16),MONTH('Project basic information'!$E$16),1),'Project basic information'!$A$16),""),"")</f>
        <v/>
      </c>
      <c r="C118" s="508">
        <f>IF(C117&gt;0,C117+1,IF(DATE(YEAR('Project basic information'!$C$5),MONTH('Project basic information'!$C$5),1)=D118,1,0))</f>
        <v>0</v>
      </c>
      <c r="D118" s="509">
        <f t="shared" si="37"/>
        <v>1768</v>
      </c>
      <c r="E118" s="510"/>
      <c r="F118" s="458">
        <f t="shared" si="33"/>
        <v>0</v>
      </c>
      <c r="G118" s="511"/>
      <c r="H118" s="510"/>
      <c r="I118" s="458">
        <f t="shared" si="34"/>
        <v>0</v>
      </c>
      <c r="J118" s="512"/>
      <c r="M118" s="509">
        <f t="shared" si="35"/>
        <v>1768</v>
      </c>
      <c r="N118" s="514"/>
      <c r="O118" s="514"/>
      <c r="P118" s="514"/>
      <c r="Q118" s="514"/>
      <c r="R118" s="514"/>
      <c r="S118" s="513"/>
      <c r="T118" s="513"/>
      <c r="U118" s="513"/>
      <c r="V118" s="513"/>
      <c r="W118" s="513"/>
      <c r="X118" s="513"/>
      <c r="Y118" s="513"/>
      <c r="Z118" s="513"/>
      <c r="AA118" s="513"/>
      <c r="AB118" s="513"/>
      <c r="AC118" s="515">
        <f t="shared" si="36"/>
        <v>0</v>
      </c>
      <c r="AD118" s="516"/>
    </row>
    <row r="119" spans="2:30" outlineLevel="1">
      <c r="B119" s="508" t="str">
        <f>IF(C119&gt;0,IFERROR(_xlfn.IFS(D119&lt;=DATE(YEAR('Project basic information'!$E$12),MONTH('Project basic information'!$E$12),1),'Project basic information'!$A$12,D119&lt;=DATE(YEAR('Project basic information'!$E$13),MONTH('Project basic information'!$E$13),1),'Project basic information'!$A$13,D119&lt;=DATE(YEAR('Project basic information'!$E$14),MONTH('Project basic information'!$E$14),1),'Project basic information'!$A$14,D119&lt;=DATE(YEAR('Project basic information'!$E$15),MONTH('Project basic information'!$E$15),1),'Project basic information'!$A$15,D119&lt;=DATE(YEAR('Project basic information'!$E$16),MONTH('Project basic information'!$E$16),1),'Project basic information'!$A$16),""),"")</f>
        <v/>
      </c>
      <c r="C119" s="508">
        <f>IF(C118&gt;0,C118+1,IF(DATE(YEAR('Project basic information'!$C$5),MONTH('Project basic information'!$C$5),1)=D119,1,0))</f>
        <v>0</v>
      </c>
      <c r="D119" s="509">
        <f t="shared" si="37"/>
        <v>1798</v>
      </c>
      <c r="E119" s="510"/>
      <c r="F119" s="458">
        <f t="shared" si="33"/>
        <v>0</v>
      </c>
      <c r="G119" s="511"/>
      <c r="H119" s="510"/>
      <c r="I119" s="458">
        <f t="shared" si="34"/>
        <v>0</v>
      </c>
      <c r="J119" s="512"/>
      <c r="M119" s="509">
        <f t="shared" si="35"/>
        <v>1798</v>
      </c>
      <c r="N119" s="514"/>
      <c r="O119" s="514"/>
      <c r="P119" s="514"/>
      <c r="Q119" s="514"/>
      <c r="R119" s="514"/>
      <c r="S119" s="513"/>
      <c r="T119" s="513"/>
      <c r="U119" s="513"/>
      <c r="V119" s="513"/>
      <c r="W119" s="513"/>
      <c r="X119" s="513"/>
      <c r="Y119" s="513"/>
      <c r="Z119" s="513"/>
      <c r="AA119" s="513"/>
      <c r="AB119" s="513"/>
      <c r="AC119" s="515">
        <f t="shared" si="36"/>
        <v>0</v>
      </c>
      <c r="AD119" s="516"/>
    </row>
    <row r="120" spans="2:30" ht="15" thickBot="1">
      <c r="B120" s="518"/>
      <c r="C120" s="519"/>
      <c r="D120" s="520">
        <f>D119</f>
        <v>1798</v>
      </c>
      <c r="E120" s="521"/>
      <c r="F120" s="522">
        <f>SUM(F108:F119)</f>
        <v>0</v>
      </c>
      <c r="G120" s="523">
        <f>SUM(G108:G119)</f>
        <v>0</v>
      </c>
      <c r="H120" s="524"/>
      <c r="I120" s="522">
        <f>SUM(I108:I119)</f>
        <v>0</v>
      </c>
      <c r="J120" s="523">
        <f>SUM(J108:J119)</f>
        <v>0</v>
      </c>
      <c r="M120" s="520">
        <f t="shared" si="35"/>
        <v>1798</v>
      </c>
      <c r="N120" s="526">
        <f>SUM(N108:N119)</f>
        <v>0</v>
      </c>
      <c r="O120" s="526">
        <f>SUM(O108:O119)</f>
        <v>0</v>
      </c>
      <c r="P120" s="526">
        <f>SUM(P108:P119)</f>
        <v>0</v>
      </c>
      <c r="Q120" s="526">
        <f>SUM(Q108:Q119)</f>
        <v>0</v>
      </c>
      <c r="R120" s="526">
        <f>SUM(R108:R119)</f>
        <v>0</v>
      </c>
      <c r="S120" s="528">
        <f t="shared" ref="S120:AB120" si="38">SUM(S108:S119)</f>
        <v>0</v>
      </c>
      <c r="T120" s="528">
        <f t="shared" si="38"/>
        <v>0</v>
      </c>
      <c r="U120" s="528">
        <f t="shared" si="38"/>
        <v>0</v>
      </c>
      <c r="V120" s="528">
        <f t="shared" si="38"/>
        <v>0</v>
      </c>
      <c r="W120" s="528">
        <f t="shared" si="38"/>
        <v>0</v>
      </c>
      <c r="X120" s="528">
        <f t="shared" si="38"/>
        <v>0</v>
      </c>
      <c r="Y120" s="528">
        <f t="shared" si="38"/>
        <v>0</v>
      </c>
      <c r="Z120" s="528">
        <f t="shared" si="38"/>
        <v>0</v>
      </c>
      <c r="AA120" s="528">
        <f t="shared" si="38"/>
        <v>0</v>
      </c>
      <c r="AB120" s="528">
        <f t="shared" si="38"/>
        <v>0</v>
      </c>
      <c r="AC120" s="528">
        <f>SUM(AC108:AC119)</f>
        <v>0</v>
      </c>
      <c r="AD120" s="516"/>
    </row>
    <row r="121" spans="2:30" ht="28.55" customHeight="1">
      <c r="B121" s="448"/>
      <c r="C121" s="448"/>
      <c r="N121" s="527">
        <f>IFERROR(N120/$H$6,0)</f>
        <v>0</v>
      </c>
      <c r="O121" s="527">
        <f>IFERROR(O120/$H$6,0)</f>
        <v>0</v>
      </c>
      <c r="P121" s="527">
        <f>IFERROR(P120/$H$6,0)</f>
        <v>0</v>
      </c>
      <c r="Q121" s="527">
        <f>IFERROR(Q120/$H$6,0)</f>
        <v>0</v>
      </c>
      <c r="R121" s="527">
        <f>IFERROR(R120/$H$6,0)</f>
        <v>0</v>
      </c>
      <c r="S121" s="527">
        <f t="shared" ref="S121:AB121" si="39">IFERROR(S120/$H$6,0)</f>
        <v>0</v>
      </c>
      <c r="T121" s="527">
        <f t="shared" si="39"/>
        <v>0</v>
      </c>
      <c r="U121" s="527">
        <f t="shared" si="39"/>
        <v>0</v>
      </c>
      <c r="V121" s="527">
        <f t="shared" si="39"/>
        <v>0</v>
      </c>
      <c r="W121" s="527">
        <f t="shared" si="39"/>
        <v>0</v>
      </c>
      <c r="X121" s="527">
        <f t="shared" si="39"/>
        <v>0</v>
      </c>
      <c r="Y121" s="527">
        <f t="shared" si="39"/>
        <v>0</v>
      </c>
      <c r="Z121" s="527">
        <f t="shared" si="39"/>
        <v>0</v>
      </c>
      <c r="AA121" s="527">
        <f t="shared" si="39"/>
        <v>0</v>
      </c>
      <c r="AB121" s="527">
        <f t="shared" si="39"/>
        <v>0</v>
      </c>
      <c r="AC121" s="525">
        <f>IFERROR(AC120/$H$6,0)</f>
        <v>0</v>
      </c>
      <c r="AD121" s="529" t="s">
        <v>579</v>
      </c>
    </row>
    <row r="122" spans="2:30" ht="15" thickBot="1">
      <c r="B122" s="448"/>
      <c r="C122" s="448"/>
      <c r="N122" s="530"/>
      <c r="O122" s="530"/>
      <c r="P122" s="530"/>
      <c r="Q122" s="530"/>
      <c r="R122" s="530"/>
      <c r="S122" s="531"/>
      <c r="T122" s="532"/>
      <c r="U122" s="533"/>
      <c r="V122" s="533"/>
      <c r="W122" s="533"/>
      <c r="X122" s="533"/>
      <c r="Y122" s="533"/>
      <c r="Z122" s="533"/>
      <c r="AA122" s="533"/>
      <c r="AB122" s="534"/>
      <c r="AC122" s="535"/>
      <c r="AD122" s="542"/>
    </row>
    <row r="123" spans="2:30" outlineLevel="1">
      <c r="B123" s="508" t="str">
        <f>IF(C123&gt;0,IFERROR(_xlfn.IFS(D123&lt;=DATE(YEAR('Project basic information'!$E$12),MONTH('Project basic information'!$E$12),1),'Project basic information'!$A$12,D123&lt;=DATE(YEAR('Project basic information'!$E$13),MONTH('Project basic information'!$E$13),1),'Project basic information'!$A$13,D123&lt;=DATE(YEAR('Project basic information'!$E$14),MONTH('Project basic information'!$E$14),1),'Project basic information'!$A$14,D123&lt;=DATE(YEAR('Project basic information'!$E$15),MONTH('Project basic information'!$E$15),1),'Project basic information'!$A$15,D123&lt;=DATE(YEAR('Project basic information'!$E$16),MONTH('Project basic information'!$E$16),1),'Project basic information'!$A$16),""),"")</f>
        <v/>
      </c>
      <c r="C123" s="508">
        <f>IF(C119&gt;0,C119+1,IF(DATE(YEAR('Project basic information'!$C$5),MONTH('Project basic information'!$C$5),1)=D123,1,0))</f>
        <v>0</v>
      </c>
      <c r="D123" s="509">
        <f>DATE(YEAR(D119),MONTH(D119)+1,DAY(D119))</f>
        <v>1829</v>
      </c>
      <c r="E123" s="539"/>
      <c r="F123" s="537">
        <f t="shared" ref="F123:F134" si="40">215/12*E123</f>
        <v>0</v>
      </c>
      <c r="G123" s="540"/>
      <c r="H123" s="539"/>
      <c r="I123" s="537">
        <f t="shared" ref="I123:I134" si="41">215/12*H123</f>
        <v>0</v>
      </c>
      <c r="J123" s="541"/>
      <c r="M123" s="509">
        <f t="shared" si="35"/>
        <v>1829</v>
      </c>
      <c r="N123" s="514"/>
      <c r="O123" s="514"/>
      <c r="P123" s="514"/>
      <c r="Q123" s="514"/>
      <c r="R123" s="514"/>
      <c r="S123" s="513"/>
      <c r="T123" s="513"/>
      <c r="U123" s="513"/>
      <c r="V123" s="513"/>
      <c r="W123" s="513"/>
      <c r="X123" s="513"/>
      <c r="Y123" s="513"/>
      <c r="Z123" s="513"/>
      <c r="AA123" s="513"/>
      <c r="AB123" s="513"/>
      <c r="AC123" s="515">
        <f t="shared" ref="AC123:AC134" si="42">SUM(N123:AB123)</f>
        <v>0</v>
      </c>
      <c r="AD123" s="516"/>
    </row>
    <row r="124" spans="2:30" outlineLevel="1">
      <c r="B124" s="508" t="str">
        <f>IF(C124&gt;0,IFERROR(_xlfn.IFS(D124&lt;=DATE(YEAR('Project basic information'!$E$12),MONTH('Project basic information'!$E$12),1),'Project basic information'!$A$12,D124&lt;=DATE(YEAR('Project basic information'!$E$13),MONTH('Project basic information'!$E$13),1),'Project basic information'!$A$13,D124&lt;=DATE(YEAR('Project basic information'!$E$14),MONTH('Project basic information'!$E$14),1),'Project basic information'!$A$14,D124&lt;=DATE(YEAR('Project basic information'!$E$15),MONTH('Project basic information'!$E$15),1),'Project basic information'!$A$15,D124&lt;=DATE(YEAR('Project basic information'!$E$16),MONTH('Project basic information'!$E$16),1),'Project basic information'!$A$16),""),"")</f>
        <v/>
      </c>
      <c r="C124" s="508">
        <f>IF(C123&gt;0,C123+1,IF(DATE(YEAR('Project basic information'!$C$5),MONTH('Project basic information'!$C$5),1)=D124,1,0))</f>
        <v>0</v>
      </c>
      <c r="D124" s="509">
        <f t="shared" ref="D124:D134" si="43">DATE(YEAR(D123),MONTH(D123)+1,DAY(D123))</f>
        <v>1860</v>
      </c>
      <c r="E124" s="510"/>
      <c r="F124" s="458">
        <f t="shared" si="40"/>
        <v>0</v>
      </c>
      <c r="G124" s="511"/>
      <c r="H124" s="510"/>
      <c r="I124" s="458">
        <f t="shared" si="41"/>
        <v>0</v>
      </c>
      <c r="J124" s="512"/>
      <c r="M124" s="509">
        <f t="shared" si="35"/>
        <v>1860</v>
      </c>
      <c r="N124" s="514"/>
      <c r="O124" s="514"/>
      <c r="P124" s="514"/>
      <c r="Q124" s="514"/>
      <c r="R124" s="514"/>
      <c r="S124" s="513"/>
      <c r="T124" s="513"/>
      <c r="U124" s="513"/>
      <c r="V124" s="513"/>
      <c r="W124" s="513"/>
      <c r="X124" s="513"/>
      <c r="Y124" s="513"/>
      <c r="Z124" s="513"/>
      <c r="AA124" s="513"/>
      <c r="AB124" s="513"/>
      <c r="AC124" s="515">
        <f t="shared" si="42"/>
        <v>0</v>
      </c>
      <c r="AD124" s="516"/>
    </row>
    <row r="125" spans="2:30" outlineLevel="1">
      <c r="B125" s="508" t="str">
        <f>IF(C125&gt;0,IFERROR(_xlfn.IFS(D125&lt;=DATE(YEAR('Project basic information'!$E$12),MONTH('Project basic information'!$E$12),1),'Project basic information'!$A$12,D125&lt;=DATE(YEAR('Project basic information'!$E$13),MONTH('Project basic information'!$E$13),1),'Project basic information'!$A$13,D125&lt;=DATE(YEAR('Project basic information'!$E$14),MONTH('Project basic information'!$E$14),1),'Project basic information'!$A$14,D125&lt;=DATE(YEAR('Project basic information'!$E$15),MONTH('Project basic information'!$E$15),1),'Project basic information'!$A$15,D125&lt;=DATE(YEAR('Project basic information'!$E$16),MONTH('Project basic information'!$E$16),1),'Project basic information'!$A$16),""),"")</f>
        <v/>
      </c>
      <c r="C125" s="508">
        <f>IF(C124&gt;0,C124+1,IF(DATE(YEAR('Project basic information'!$C$5),MONTH('Project basic information'!$C$5),1)=D125,1,0))</f>
        <v>0</v>
      </c>
      <c r="D125" s="509">
        <f t="shared" si="43"/>
        <v>1888</v>
      </c>
      <c r="E125" s="510"/>
      <c r="F125" s="458">
        <f t="shared" si="40"/>
        <v>0</v>
      </c>
      <c r="G125" s="511"/>
      <c r="H125" s="510"/>
      <c r="I125" s="458">
        <f t="shared" si="41"/>
        <v>0</v>
      </c>
      <c r="J125" s="512"/>
      <c r="M125" s="509">
        <f t="shared" si="35"/>
        <v>1888</v>
      </c>
      <c r="N125" s="514"/>
      <c r="O125" s="514"/>
      <c r="P125" s="514"/>
      <c r="Q125" s="514"/>
      <c r="R125" s="514"/>
      <c r="S125" s="513"/>
      <c r="T125" s="513"/>
      <c r="U125" s="513"/>
      <c r="V125" s="513"/>
      <c r="W125" s="513"/>
      <c r="X125" s="513"/>
      <c r="Y125" s="513"/>
      <c r="Z125" s="513"/>
      <c r="AA125" s="513"/>
      <c r="AB125" s="513"/>
      <c r="AC125" s="515">
        <f t="shared" si="42"/>
        <v>0</v>
      </c>
      <c r="AD125" s="516"/>
    </row>
    <row r="126" spans="2:30" outlineLevel="1">
      <c r="B126" s="508" t="str">
        <f>IF(C126&gt;0,IFERROR(_xlfn.IFS(D126&lt;=DATE(YEAR('Project basic information'!$E$12),MONTH('Project basic information'!$E$12),1),'Project basic information'!$A$12,D126&lt;=DATE(YEAR('Project basic information'!$E$13),MONTH('Project basic information'!$E$13),1),'Project basic information'!$A$13,D126&lt;=DATE(YEAR('Project basic information'!$E$14),MONTH('Project basic information'!$E$14),1),'Project basic information'!$A$14,D126&lt;=DATE(YEAR('Project basic information'!$E$15),MONTH('Project basic information'!$E$15),1),'Project basic information'!$A$15,D126&lt;=DATE(YEAR('Project basic information'!$E$16),MONTH('Project basic information'!$E$16),1),'Project basic information'!$A$16),""),"")</f>
        <v/>
      </c>
      <c r="C126" s="508">
        <f>IF(C125&gt;0,C125+1,IF(DATE(YEAR('Project basic information'!$C$5),MONTH('Project basic information'!$C$5),1)=D126,1,0))</f>
        <v>0</v>
      </c>
      <c r="D126" s="509">
        <f t="shared" si="43"/>
        <v>1919</v>
      </c>
      <c r="E126" s="510"/>
      <c r="F126" s="458">
        <f t="shared" si="40"/>
        <v>0</v>
      </c>
      <c r="G126" s="511"/>
      <c r="H126" s="510"/>
      <c r="I126" s="458">
        <f t="shared" si="41"/>
        <v>0</v>
      </c>
      <c r="J126" s="512"/>
      <c r="M126" s="509">
        <f t="shared" si="35"/>
        <v>1919</v>
      </c>
      <c r="N126" s="514"/>
      <c r="O126" s="514"/>
      <c r="P126" s="514"/>
      <c r="Q126" s="514"/>
      <c r="R126" s="514"/>
      <c r="S126" s="513"/>
      <c r="T126" s="513"/>
      <c r="U126" s="513"/>
      <c r="V126" s="513"/>
      <c r="W126" s="513"/>
      <c r="X126" s="513"/>
      <c r="Y126" s="513"/>
      <c r="Z126" s="513"/>
      <c r="AA126" s="513"/>
      <c r="AB126" s="513"/>
      <c r="AC126" s="515">
        <f t="shared" si="42"/>
        <v>0</v>
      </c>
      <c r="AD126" s="516"/>
    </row>
    <row r="127" spans="2:30" outlineLevel="1">
      <c r="B127" s="508" t="str">
        <f>IF(C127&gt;0,IFERROR(_xlfn.IFS(D127&lt;=DATE(YEAR('Project basic information'!$E$12),MONTH('Project basic information'!$E$12),1),'Project basic information'!$A$12,D127&lt;=DATE(YEAR('Project basic information'!$E$13),MONTH('Project basic information'!$E$13),1),'Project basic information'!$A$13,D127&lt;=DATE(YEAR('Project basic information'!$E$14),MONTH('Project basic information'!$E$14),1),'Project basic information'!$A$14,D127&lt;=DATE(YEAR('Project basic information'!$E$15),MONTH('Project basic information'!$E$15),1),'Project basic information'!$A$15,D127&lt;=DATE(YEAR('Project basic information'!$E$16),MONTH('Project basic information'!$E$16),1),'Project basic information'!$A$16),""),"")</f>
        <v/>
      </c>
      <c r="C127" s="508">
        <f>IF(C126&gt;0,C126+1,IF(DATE(YEAR('Project basic information'!$C$5),MONTH('Project basic information'!$C$5),1)=D127,1,0))</f>
        <v>0</v>
      </c>
      <c r="D127" s="509">
        <f t="shared" si="43"/>
        <v>1949</v>
      </c>
      <c r="E127" s="510"/>
      <c r="F127" s="458">
        <f t="shared" si="40"/>
        <v>0</v>
      </c>
      <c r="G127" s="511"/>
      <c r="H127" s="510"/>
      <c r="I127" s="458">
        <f t="shared" si="41"/>
        <v>0</v>
      </c>
      <c r="J127" s="512"/>
      <c r="M127" s="509">
        <f t="shared" si="35"/>
        <v>1949</v>
      </c>
      <c r="N127" s="514"/>
      <c r="O127" s="514"/>
      <c r="P127" s="514"/>
      <c r="Q127" s="514"/>
      <c r="R127" s="514"/>
      <c r="S127" s="513"/>
      <c r="T127" s="513"/>
      <c r="U127" s="513"/>
      <c r="V127" s="513"/>
      <c r="W127" s="513"/>
      <c r="X127" s="513"/>
      <c r="Y127" s="513"/>
      <c r="Z127" s="513"/>
      <c r="AA127" s="513"/>
      <c r="AB127" s="513"/>
      <c r="AC127" s="515">
        <f t="shared" si="42"/>
        <v>0</v>
      </c>
      <c r="AD127" s="516"/>
    </row>
    <row r="128" spans="2:30" outlineLevel="1">
      <c r="B128" s="508" t="str">
        <f>IF(C128&gt;0,IFERROR(_xlfn.IFS(D128&lt;=DATE(YEAR('Project basic information'!$E$12),MONTH('Project basic information'!$E$12),1),'Project basic information'!$A$12,D128&lt;=DATE(YEAR('Project basic information'!$E$13),MONTH('Project basic information'!$E$13),1),'Project basic information'!$A$13,D128&lt;=DATE(YEAR('Project basic information'!$E$14),MONTH('Project basic information'!$E$14),1),'Project basic information'!$A$14,D128&lt;=DATE(YEAR('Project basic information'!$E$15),MONTH('Project basic information'!$E$15),1),'Project basic information'!$A$15,D128&lt;=DATE(YEAR('Project basic information'!$E$16),MONTH('Project basic information'!$E$16),1),'Project basic information'!$A$16),""),"")</f>
        <v/>
      </c>
      <c r="C128" s="508">
        <f>IF(C127&gt;0,C127+1,IF(DATE(YEAR('Project basic information'!$C$5),MONTH('Project basic information'!$C$5),1)=D128,1,0))</f>
        <v>0</v>
      </c>
      <c r="D128" s="509">
        <f t="shared" si="43"/>
        <v>1980</v>
      </c>
      <c r="E128" s="510"/>
      <c r="F128" s="458">
        <f t="shared" si="40"/>
        <v>0</v>
      </c>
      <c r="G128" s="511"/>
      <c r="H128" s="510"/>
      <c r="I128" s="458">
        <f t="shared" si="41"/>
        <v>0</v>
      </c>
      <c r="J128" s="512"/>
      <c r="M128" s="509">
        <f t="shared" si="35"/>
        <v>1980</v>
      </c>
      <c r="N128" s="514"/>
      <c r="O128" s="514"/>
      <c r="P128" s="514"/>
      <c r="Q128" s="514"/>
      <c r="R128" s="514"/>
      <c r="S128" s="513"/>
      <c r="T128" s="513"/>
      <c r="U128" s="513"/>
      <c r="V128" s="513"/>
      <c r="W128" s="513"/>
      <c r="X128" s="513"/>
      <c r="Y128" s="513"/>
      <c r="Z128" s="513"/>
      <c r="AA128" s="513"/>
      <c r="AB128" s="513"/>
      <c r="AC128" s="515">
        <f t="shared" si="42"/>
        <v>0</v>
      </c>
      <c r="AD128" s="516"/>
    </row>
    <row r="129" spans="2:30" outlineLevel="1">
      <c r="B129" s="508" t="str">
        <f>IF(C129&gt;0,IFERROR(_xlfn.IFS(D129&lt;=DATE(YEAR('Project basic information'!$E$12),MONTH('Project basic information'!$E$12),1),'Project basic information'!$A$12,D129&lt;=DATE(YEAR('Project basic information'!$E$13),MONTH('Project basic information'!$E$13),1),'Project basic information'!$A$13,D129&lt;=DATE(YEAR('Project basic information'!$E$14),MONTH('Project basic information'!$E$14),1),'Project basic information'!$A$14,D129&lt;=DATE(YEAR('Project basic information'!$E$15),MONTH('Project basic information'!$E$15),1),'Project basic information'!$A$15,D129&lt;=DATE(YEAR('Project basic information'!$E$16),MONTH('Project basic information'!$E$16),1),'Project basic information'!$A$16),""),"")</f>
        <v/>
      </c>
      <c r="C129" s="508">
        <f>IF(C128&gt;0,C128+1,IF(DATE(YEAR('Project basic information'!$C$5),MONTH('Project basic information'!$C$5),1)=D129,1,0))</f>
        <v>0</v>
      </c>
      <c r="D129" s="509">
        <f t="shared" si="43"/>
        <v>2010</v>
      </c>
      <c r="E129" s="510"/>
      <c r="F129" s="458">
        <f t="shared" si="40"/>
        <v>0</v>
      </c>
      <c r="G129" s="511"/>
      <c r="H129" s="510"/>
      <c r="I129" s="458">
        <f t="shared" si="41"/>
        <v>0</v>
      </c>
      <c r="J129" s="512"/>
      <c r="M129" s="509">
        <f t="shared" si="35"/>
        <v>2010</v>
      </c>
      <c r="N129" s="514"/>
      <c r="O129" s="514"/>
      <c r="P129" s="514"/>
      <c r="Q129" s="514"/>
      <c r="R129" s="514"/>
      <c r="S129" s="513"/>
      <c r="T129" s="513"/>
      <c r="U129" s="513"/>
      <c r="V129" s="513"/>
      <c r="W129" s="513"/>
      <c r="X129" s="513"/>
      <c r="Y129" s="513"/>
      <c r="Z129" s="513"/>
      <c r="AA129" s="513"/>
      <c r="AB129" s="513"/>
      <c r="AC129" s="515">
        <f t="shared" si="42"/>
        <v>0</v>
      </c>
      <c r="AD129" s="516"/>
    </row>
    <row r="130" spans="2:30" outlineLevel="1">
      <c r="B130" s="508" t="str">
        <f>IF(C130&gt;0,IFERROR(_xlfn.IFS(D130&lt;=DATE(YEAR('Project basic information'!$E$12),MONTH('Project basic information'!$E$12),1),'Project basic information'!$A$12,D130&lt;=DATE(YEAR('Project basic information'!$E$13),MONTH('Project basic information'!$E$13),1),'Project basic information'!$A$13,D130&lt;=DATE(YEAR('Project basic information'!$E$14),MONTH('Project basic information'!$E$14),1),'Project basic information'!$A$14,D130&lt;=DATE(YEAR('Project basic information'!$E$15),MONTH('Project basic information'!$E$15),1),'Project basic information'!$A$15,D130&lt;=DATE(YEAR('Project basic information'!$E$16),MONTH('Project basic information'!$E$16),1),'Project basic information'!$A$16),""),"")</f>
        <v/>
      </c>
      <c r="C130" s="508">
        <f>IF(C129&gt;0,C129+1,IF(DATE(YEAR('Project basic information'!$C$5),MONTH('Project basic information'!$C$5),1)=D130,1,0))</f>
        <v>0</v>
      </c>
      <c r="D130" s="509">
        <f t="shared" si="43"/>
        <v>2041</v>
      </c>
      <c r="E130" s="510"/>
      <c r="F130" s="458">
        <f t="shared" si="40"/>
        <v>0</v>
      </c>
      <c r="G130" s="511"/>
      <c r="H130" s="510"/>
      <c r="I130" s="458">
        <f t="shared" si="41"/>
        <v>0</v>
      </c>
      <c r="J130" s="512"/>
      <c r="M130" s="509">
        <f t="shared" si="35"/>
        <v>2041</v>
      </c>
      <c r="N130" s="514"/>
      <c r="O130" s="514"/>
      <c r="P130" s="514"/>
      <c r="Q130" s="514"/>
      <c r="R130" s="514"/>
      <c r="S130" s="513"/>
      <c r="T130" s="513"/>
      <c r="U130" s="513"/>
      <c r="V130" s="513"/>
      <c r="W130" s="513"/>
      <c r="X130" s="513"/>
      <c r="Y130" s="513"/>
      <c r="Z130" s="513"/>
      <c r="AA130" s="513"/>
      <c r="AB130" s="513"/>
      <c r="AC130" s="515">
        <f t="shared" si="42"/>
        <v>0</v>
      </c>
      <c r="AD130" s="516"/>
    </row>
    <row r="131" spans="2:30" outlineLevel="1">
      <c r="B131" s="508" t="str">
        <f>IF(C131&gt;0,IFERROR(_xlfn.IFS(D131&lt;=DATE(YEAR('Project basic information'!$E$12),MONTH('Project basic information'!$E$12),1),'Project basic information'!$A$12,D131&lt;=DATE(YEAR('Project basic information'!$E$13),MONTH('Project basic information'!$E$13),1),'Project basic information'!$A$13,D131&lt;=DATE(YEAR('Project basic information'!$E$14),MONTH('Project basic information'!$E$14),1),'Project basic information'!$A$14,D131&lt;=DATE(YEAR('Project basic information'!$E$15),MONTH('Project basic information'!$E$15),1),'Project basic information'!$A$15,D131&lt;=DATE(YEAR('Project basic information'!$E$16),MONTH('Project basic information'!$E$16),1),'Project basic information'!$A$16),""),"")</f>
        <v/>
      </c>
      <c r="C131" s="508">
        <f>IF(C130&gt;0,C130+1,IF(DATE(YEAR('Project basic information'!$C$5),MONTH('Project basic information'!$C$5),1)=D131,1,0))</f>
        <v>0</v>
      </c>
      <c r="D131" s="509">
        <f t="shared" si="43"/>
        <v>2072</v>
      </c>
      <c r="E131" s="510"/>
      <c r="F131" s="458">
        <f t="shared" si="40"/>
        <v>0</v>
      </c>
      <c r="G131" s="511"/>
      <c r="H131" s="510"/>
      <c r="I131" s="458">
        <f t="shared" si="41"/>
        <v>0</v>
      </c>
      <c r="J131" s="512"/>
      <c r="M131" s="509">
        <f t="shared" si="35"/>
        <v>2072</v>
      </c>
      <c r="N131" s="514"/>
      <c r="O131" s="514"/>
      <c r="P131" s="514"/>
      <c r="Q131" s="514"/>
      <c r="R131" s="514"/>
      <c r="S131" s="513"/>
      <c r="T131" s="513"/>
      <c r="U131" s="513"/>
      <c r="V131" s="513"/>
      <c r="W131" s="513"/>
      <c r="X131" s="513"/>
      <c r="Y131" s="513"/>
      <c r="Z131" s="513"/>
      <c r="AA131" s="513"/>
      <c r="AB131" s="513"/>
      <c r="AC131" s="515">
        <f t="shared" si="42"/>
        <v>0</v>
      </c>
      <c r="AD131" s="516"/>
    </row>
    <row r="132" spans="2:30" outlineLevel="1">
      <c r="B132" s="508" t="str">
        <f>IF(C132&gt;0,IFERROR(_xlfn.IFS(D132&lt;=DATE(YEAR('Project basic information'!$E$12),MONTH('Project basic information'!$E$12),1),'Project basic information'!$A$12,D132&lt;=DATE(YEAR('Project basic information'!$E$13),MONTH('Project basic information'!$E$13),1),'Project basic information'!$A$13,D132&lt;=DATE(YEAR('Project basic information'!$E$14),MONTH('Project basic information'!$E$14),1),'Project basic information'!$A$14,D132&lt;=DATE(YEAR('Project basic information'!$E$15),MONTH('Project basic information'!$E$15),1),'Project basic information'!$A$15,D132&lt;=DATE(YEAR('Project basic information'!$E$16),MONTH('Project basic information'!$E$16),1),'Project basic information'!$A$16),""),"")</f>
        <v/>
      </c>
      <c r="C132" s="508">
        <f>IF(C131&gt;0,C131+1,IF(DATE(YEAR('Project basic information'!$C$5),MONTH('Project basic information'!$C$5),1)=D132,1,0))</f>
        <v>0</v>
      </c>
      <c r="D132" s="509">
        <f t="shared" si="43"/>
        <v>2102</v>
      </c>
      <c r="E132" s="510"/>
      <c r="F132" s="458">
        <f t="shared" si="40"/>
        <v>0</v>
      </c>
      <c r="G132" s="511"/>
      <c r="H132" s="510"/>
      <c r="I132" s="458">
        <f t="shared" si="41"/>
        <v>0</v>
      </c>
      <c r="J132" s="512"/>
      <c r="M132" s="509">
        <f t="shared" si="35"/>
        <v>2102</v>
      </c>
      <c r="N132" s="514"/>
      <c r="O132" s="514"/>
      <c r="P132" s="514"/>
      <c r="Q132" s="514"/>
      <c r="R132" s="514"/>
      <c r="S132" s="513"/>
      <c r="T132" s="513"/>
      <c r="U132" s="513"/>
      <c r="V132" s="513"/>
      <c r="W132" s="513"/>
      <c r="X132" s="513"/>
      <c r="Y132" s="513"/>
      <c r="Z132" s="513"/>
      <c r="AA132" s="513"/>
      <c r="AB132" s="513"/>
      <c r="AC132" s="515">
        <f t="shared" si="42"/>
        <v>0</v>
      </c>
      <c r="AD132" s="516"/>
    </row>
    <row r="133" spans="2:30" outlineLevel="1">
      <c r="B133" s="508" t="str">
        <f>IF(C133&gt;0,IFERROR(_xlfn.IFS(D133&lt;=DATE(YEAR('Project basic information'!$E$12),MONTH('Project basic information'!$E$12),1),'Project basic information'!$A$12,D133&lt;=DATE(YEAR('Project basic information'!$E$13),MONTH('Project basic information'!$E$13),1),'Project basic information'!$A$13,D133&lt;=DATE(YEAR('Project basic information'!$E$14),MONTH('Project basic information'!$E$14),1),'Project basic information'!$A$14,D133&lt;=DATE(YEAR('Project basic information'!$E$15),MONTH('Project basic information'!$E$15),1),'Project basic information'!$A$15,D133&lt;=DATE(YEAR('Project basic information'!$E$16),MONTH('Project basic information'!$E$16),1),'Project basic information'!$A$16),""),"")</f>
        <v/>
      </c>
      <c r="C133" s="508">
        <f>IF(C132&gt;0,C132+1,IF(DATE(YEAR('Project basic information'!$C$5),MONTH('Project basic information'!$C$5),1)=D133,1,0))</f>
        <v>0</v>
      </c>
      <c r="D133" s="509">
        <f t="shared" si="43"/>
        <v>2133</v>
      </c>
      <c r="E133" s="510"/>
      <c r="F133" s="458">
        <f t="shared" si="40"/>
        <v>0</v>
      </c>
      <c r="G133" s="511"/>
      <c r="H133" s="510"/>
      <c r="I133" s="458">
        <f t="shared" si="41"/>
        <v>0</v>
      </c>
      <c r="J133" s="512"/>
      <c r="M133" s="509">
        <f t="shared" si="35"/>
        <v>2133</v>
      </c>
      <c r="N133" s="514"/>
      <c r="O133" s="514"/>
      <c r="P133" s="514"/>
      <c r="Q133" s="514"/>
      <c r="R133" s="514"/>
      <c r="S133" s="513"/>
      <c r="T133" s="513"/>
      <c r="U133" s="513"/>
      <c r="V133" s="513"/>
      <c r="W133" s="513"/>
      <c r="X133" s="513"/>
      <c r="Y133" s="513"/>
      <c r="Z133" s="513"/>
      <c r="AA133" s="513"/>
      <c r="AB133" s="513"/>
      <c r="AC133" s="515">
        <f t="shared" si="42"/>
        <v>0</v>
      </c>
      <c r="AD133" s="516"/>
    </row>
    <row r="134" spans="2:30" outlineLevel="1">
      <c r="B134" s="508" t="str">
        <f>IF(C134&gt;0,IFERROR(_xlfn.IFS(D134&lt;=DATE(YEAR('Project basic information'!$E$12),MONTH('Project basic information'!$E$12),1),'Project basic information'!$A$12,D134&lt;=DATE(YEAR('Project basic information'!$E$13),MONTH('Project basic information'!$E$13),1),'Project basic information'!$A$13,D134&lt;=DATE(YEAR('Project basic information'!$E$14),MONTH('Project basic information'!$E$14),1),'Project basic information'!$A$14,D134&lt;=DATE(YEAR('Project basic information'!$E$15),MONTH('Project basic information'!$E$15),1),'Project basic information'!$A$15,D134&lt;=DATE(YEAR('Project basic information'!$E$16),MONTH('Project basic information'!$E$16),1),'Project basic information'!$A$16),""),"")</f>
        <v/>
      </c>
      <c r="C134" s="508">
        <f>IF(C133&gt;0,C133+1,IF(DATE(YEAR('Project basic information'!$C$5),MONTH('Project basic information'!$C$5),1)=D134,1,0))</f>
        <v>0</v>
      </c>
      <c r="D134" s="509">
        <f t="shared" si="43"/>
        <v>2163</v>
      </c>
      <c r="E134" s="510"/>
      <c r="F134" s="458">
        <f t="shared" si="40"/>
        <v>0</v>
      </c>
      <c r="G134" s="511"/>
      <c r="H134" s="510"/>
      <c r="I134" s="458">
        <f t="shared" si="41"/>
        <v>0</v>
      </c>
      <c r="J134" s="512"/>
      <c r="M134" s="509">
        <f t="shared" si="35"/>
        <v>2163</v>
      </c>
      <c r="N134" s="514"/>
      <c r="O134" s="514"/>
      <c r="P134" s="514"/>
      <c r="Q134" s="514"/>
      <c r="R134" s="514"/>
      <c r="S134" s="513"/>
      <c r="T134" s="513"/>
      <c r="U134" s="513"/>
      <c r="V134" s="513"/>
      <c r="W134" s="513"/>
      <c r="X134" s="513"/>
      <c r="Y134" s="513"/>
      <c r="Z134" s="513"/>
      <c r="AA134" s="513"/>
      <c r="AB134" s="513"/>
      <c r="AC134" s="515">
        <f t="shared" si="42"/>
        <v>0</v>
      </c>
      <c r="AD134" s="516"/>
    </row>
    <row r="135" spans="2:30" ht="15" thickBot="1">
      <c r="B135" s="518"/>
      <c r="C135" s="519"/>
      <c r="D135" s="520">
        <f>D134</f>
        <v>2163</v>
      </c>
      <c r="E135" s="521"/>
      <c r="F135" s="522">
        <f>SUM(F123:F134)</f>
        <v>0</v>
      </c>
      <c r="G135" s="523">
        <f>SUM(G123:G134)</f>
        <v>0</v>
      </c>
      <c r="H135" s="524"/>
      <c r="I135" s="522">
        <f>SUM(I123:I134)</f>
        <v>0</v>
      </c>
      <c r="J135" s="523">
        <f>SUM(J123:J134)</f>
        <v>0</v>
      </c>
      <c r="M135" s="520">
        <f t="shared" si="35"/>
        <v>2163</v>
      </c>
      <c r="N135" s="526">
        <f>SUM(N123:N134)</f>
        <v>0</v>
      </c>
      <c r="O135" s="526">
        <f>SUM(O123:O134)</f>
        <v>0</v>
      </c>
      <c r="P135" s="526">
        <f>SUM(P123:P134)</f>
        <v>0</v>
      </c>
      <c r="Q135" s="526">
        <f>SUM(Q123:Q134)</f>
        <v>0</v>
      </c>
      <c r="R135" s="526">
        <f>SUM(R123:R134)</f>
        <v>0</v>
      </c>
      <c r="S135" s="528">
        <f t="shared" ref="S135:AB135" si="44">SUM(S123:S134)</f>
        <v>0</v>
      </c>
      <c r="T135" s="528">
        <f t="shared" si="44"/>
        <v>0</v>
      </c>
      <c r="U135" s="528">
        <f t="shared" si="44"/>
        <v>0</v>
      </c>
      <c r="V135" s="528">
        <f t="shared" si="44"/>
        <v>0</v>
      </c>
      <c r="W135" s="528">
        <f t="shared" si="44"/>
        <v>0</v>
      </c>
      <c r="X135" s="528">
        <f t="shared" si="44"/>
        <v>0</v>
      </c>
      <c r="Y135" s="528">
        <f t="shared" si="44"/>
        <v>0</v>
      </c>
      <c r="Z135" s="528">
        <f t="shared" si="44"/>
        <v>0</v>
      </c>
      <c r="AA135" s="528">
        <f t="shared" si="44"/>
        <v>0</v>
      </c>
      <c r="AB135" s="528">
        <f t="shared" si="44"/>
        <v>0</v>
      </c>
      <c r="AC135" s="528">
        <f>SUM(AC123:AC134)</f>
        <v>0</v>
      </c>
      <c r="AD135" s="516"/>
    </row>
    <row r="136" spans="2:30" ht="28.55" customHeight="1">
      <c r="B136" s="448"/>
      <c r="C136" s="448"/>
      <c r="N136" s="527">
        <f>IFERROR(N135/$H$6,0)</f>
        <v>0</v>
      </c>
      <c r="O136" s="527">
        <f>IFERROR(O135/$H$6,0)</f>
        <v>0</v>
      </c>
      <c r="P136" s="527">
        <f>IFERROR(P135/$H$6,0)</f>
        <v>0</v>
      </c>
      <c r="Q136" s="527">
        <f>IFERROR(Q135/$H$6,0)</f>
        <v>0</v>
      </c>
      <c r="R136" s="527">
        <f>IFERROR(R135/$H$6,0)</f>
        <v>0</v>
      </c>
      <c r="S136" s="527">
        <f t="shared" ref="S136:AB136" si="45">IFERROR(S135/$H$6,0)</f>
        <v>0</v>
      </c>
      <c r="T136" s="527">
        <f t="shared" si="45"/>
        <v>0</v>
      </c>
      <c r="U136" s="527">
        <f t="shared" si="45"/>
        <v>0</v>
      </c>
      <c r="V136" s="527">
        <f t="shared" si="45"/>
        <v>0</v>
      </c>
      <c r="W136" s="527">
        <f t="shared" si="45"/>
        <v>0</v>
      </c>
      <c r="X136" s="527">
        <f t="shared" si="45"/>
        <v>0</v>
      </c>
      <c r="Y136" s="527">
        <f t="shared" si="45"/>
        <v>0</v>
      </c>
      <c r="Z136" s="527">
        <f t="shared" si="45"/>
        <v>0</v>
      </c>
      <c r="AA136" s="527">
        <f t="shared" si="45"/>
        <v>0</v>
      </c>
      <c r="AB136" s="527">
        <f t="shared" si="45"/>
        <v>0</v>
      </c>
      <c r="AC136" s="525">
        <f>IFERROR(AC135/$H$6,0)</f>
        <v>0</v>
      </c>
      <c r="AD136" s="529" t="s">
        <v>579</v>
      </c>
    </row>
    <row r="137" spans="2:30" ht="15" thickBot="1">
      <c r="B137" s="448"/>
      <c r="C137" s="448"/>
      <c r="N137" s="530"/>
      <c r="O137" s="530"/>
      <c r="P137" s="530"/>
      <c r="Q137" s="530"/>
      <c r="R137" s="530"/>
      <c r="S137" s="531"/>
      <c r="T137" s="532"/>
      <c r="U137" s="533"/>
      <c r="V137" s="533"/>
      <c r="W137" s="533"/>
      <c r="X137" s="533"/>
      <c r="Y137" s="533"/>
      <c r="Z137" s="533"/>
      <c r="AA137" s="533"/>
      <c r="AB137" s="534"/>
      <c r="AC137" s="535"/>
      <c r="AD137" s="542"/>
    </row>
    <row r="138" spans="2:30" outlineLevel="1">
      <c r="B138" s="508" t="str">
        <f>IF(C138&gt;0,IFERROR(_xlfn.IFS(D138&lt;=DATE(YEAR('Project basic information'!$E$12),MONTH('Project basic information'!$E$12),1),'Project basic information'!$A$12,D138&lt;=DATE(YEAR('Project basic information'!$E$13),MONTH('Project basic information'!$E$13),1),'Project basic information'!$A$13,D138&lt;=DATE(YEAR('Project basic information'!$E$14),MONTH('Project basic information'!$E$14),1),'Project basic information'!$A$14,D138&lt;=DATE(YEAR('Project basic information'!$E$15),MONTH('Project basic information'!$E$15),1),'Project basic information'!$A$15,D138&lt;=DATE(YEAR('Project basic information'!$E$16),MONTH('Project basic information'!$E$16),1),'Project basic information'!$A$16),""),"")</f>
        <v/>
      </c>
      <c r="C138" s="508">
        <f>IF(C134&gt;0,C134+1,IF(DATE(YEAR('Project basic information'!$C$5),MONTH('Project basic information'!$C$5),1)=D138,1,0))</f>
        <v>0</v>
      </c>
      <c r="D138" s="509">
        <f>DATE(YEAR(D134),MONTH(D134)+1,DAY(D134))</f>
        <v>2194</v>
      </c>
      <c r="E138" s="539"/>
      <c r="F138" s="537">
        <f t="shared" ref="F138:F149" si="46">215/12*E138</f>
        <v>0</v>
      </c>
      <c r="G138" s="540"/>
      <c r="H138" s="539"/>
      <c r="I138" s="537">
        <f t="shared" ref="I138:I149" si="47">215/12*H138</f>
        <v>0</v>
      </c>
      <c r="J138" s="541"/>
      <c r="M138" s="509">
        <f t="shared" si="35"/>
        <v>2194</v>
      </c>
      <c r="N138" s="514"/>
      <c r="O138" s="514"/>
      <c r="P138" s="514"/>
      <c r="Q138" s="514"/>
      <c r="R138" s="514"/>
      <c r="S138" s="513"/>
      <c r="T138" s="513"/>
      <c r="U138" s="513"/>
      <c r="V138" s="513"/>
      <c r="W138" s="513"/>
      <c r="X138" s="513"/>
      <c r="Y138" s="513"/>
      <c r="Z138" s="513"/>
      <c r="AA138" s="513"/>
      <c r="AB138" s="513"/>
      <c r="AC138" s="515">
        <f t="shared" ref="AC138:AC149" si="48">SUM(N138:AB138)</f>
        <v>0</v>
      </c>
      <c r="AD138" s="516"/>
    </row>
    <row r="139" spans="2:30" outlineLevel="1">
      <c r="B139" s="508" t="str">
        <f>IF(C139&gt;0,IFERROR(_xlfn.IFS(D139&lt;=DATE(YEAR('Project basic information'!$E$12),MONTH('Project basic information'!$E$12),1),'Project basic information'!$A$12,D139&lt;=DATE(YEAR('Project basic information'!$E$13),MONTH('Project basic information'!$E$13),1),'Project basic information'!$A$13,D139&lt;=DATE(YEAR('Project basic information'!$E$14),MONTH('Project basic information'!$E$14),1),'Project basic information'!$A$14,D139&lt;=DATE(YEAR('Project basic information'!$E$15),MONTH('Project basic information'!$E$15),1),'Project basic information'!$A$15,D139&lt;=DATE(YEAR('Project basic information'!$E$16),MONTH('Project basic information'!$E$16),1),'Project basic information'!$A$16),""),"")</f>
        <v/>
      </c>
      <c r="C139" s="508">
        <f>IF(C138&gt;0,C138+1,IF(DATE(YEAR('Project basic information'!$C$5),MONTH('Project basic information'!$C$5),1)=D139,1,0))</f>
        <v>0</v>
      </c>
      <c r="D139" s="509">
        <f t="shared" ref="D139:D149" si="49">DATE(YEAR(D138),MONTH(D138)+1,DAY(D138))</f>
        <v>2225</v>
      </c>
      <c r="E139" s="510"/>
      <c r="F139" s="458">
        <f t="shared" si="46"/>
        <v>0</v>
      </c>
      <c r="G139" s="511"/>
      <c r="H139" s="510"/>
      <c r="I139" s="458">
        <f t="shared" si="47"/>
        <v>0</v>
      </c>
      <c r="J139" s="512"/>
      <c r="M139" s="509">
        <f t="shared" si="35"/>
        <v>2225</v>
      </c>
      <c r="N139" s="514"/>
      <c r="O139" s="514"/>
      <c r="P139" s="514"/>
      <c r="Q139" s="514"/>
      <c r="R139" s="514"/>
      <c r="S139" s="513"/>
      <c r="T139" s="513"/>
      <c r="U139" s="513"/>
      <c r="V139" s="513"/>
      <c r="W139" s="513"/>
      <c r="X139" s="513"/>
      <c r="Y139" s="513"/>
      <c r="Z139" s="513"/>
      <c r="AA139" s="513"/>
      <c r="AB139" s="513"/>
      <c r="AC139" s="515">
        <f t="shared" si="48"/>
        <v>0</v>
      </c>
      <c r="AD139" s="516"/>
    </row>
    <row r="140" spans="2:30" outlineLevel="1">
      <c r="B140" s="508" t="str">
        <f>IF(C140&gt;0,IFERROR(_xlfn.IFS(D140&lt;=DATE(YEAR('Project basic information'!$E$12),MONTH('Project basic information'!$E$12),1),'Project basic information'!$A$12,D140&lt;=DATE(YEAR('Project basic information'!$E$13),MONTH('Project basic information'!$E$13),1),'Project basic information'!$A$13,D140&lt;=DATE(YEAR('Project basic information'!$E$14),MONTH('Project basic information'!$E$14),1),'Project basic information'!$A$14,D140&lt;=DATE(YEAR('Project basic information'!$E$15),MONTH('Project basic information'!$E$15),1),'Project basic information'!$A$15,D140&lt;=DATE(YEAR('Project basic information'!$E$16),MONTH('Project basic information'!$E$16),1),'Project basic information'!$A$16),""),"")</f>
        <v/>
      </c>
      <c r="C140" s="508">
        <f>IF(C139&gt;0,C139+1,IF(DATE(YEAR('Project basic information'!$C$5),MONTH('Project basic information'!$C$5),1)=D140,1,0))</f>
        <v>0</v>
      </c>
      <c r="D140" s="509">
        <f t="shared" si="49"/>
        <v>2253</v>
      </c>
      <c r="E140" s="510"/>
      <c r="F140" s="458">
        <f t="shared" si="46"/>
        <v>0</v>
      </c>
      <c r="G140" s="511"/>
      <c r="H140" s="510"/>
      <c r="I140" s="458">
        <f t="shared" si="47"/>
        <v>0</v>
      </c>
      <c r="J140" s="512"/>
      <c r="M140" s="509">
        <f t="shared" si="35"/>
        <v>2253</v>
      </c>
      <c r="N140" s="514"/>
      <c r="O140" s="514"/>
      <c r="P140" s="514"/>
      <c r="Q140" s="514"/>
      <c r="R140" s="514"/>
      <c r="S140" s="513"/>
      <c r="T140" s="513"/>
      <c r="U140" s="513"/>
      <c r="V140" s="513"/>
      <c r="W140" s="513"/>
      <c r="X140" s="513"/>
      <c r="Y140" s="513"/>
      <c r="Z140" s="513"/>
      <c r="AA140" s="513"/>
      <c r="AB140" s="513"/>
      <c r="AC140" s="515">
        <f t="shared" si="48"/>
        <v>0</v>
      </c>
      <c r="AD140" s="516"/>
    </row>
    <row r="141" spans="2:30" outlineLevel="1">
      <c r="B141" s="508" t="str">
        <f>IF(C141&gt;0,IFERROR(_xlfn.IFS(D141&lt;=DATE(YEAR('Project basic information'!$E$12),MONTH('Project basic information'!$E$12),1),'Project basic information'!$A$12,D141&lt;=DATE(YEAR('Project basic information'!$E$13),MONTH('Project basic information'!$E$13),1),'Project basic information'!$A$13,D141&lt;=DATE(YEAR('Project basic information'!$E$14),MONTH('Project basic information'!$E$14),1),'Project basic information'!$A$14,D141&lt;=DATE(YEAR('Project basic information'!$E$15),MONTH('Project basic information'!$E$15),1),'Project basic information'!$A$15,D141&lt;=DATE(YEAR('Project basic information'!$E$16),MONTH('Project basic information'!$E$16),1),'Project basic information'!$A$16),""),"")</f>
        <v/>
      </c>
      <c r="C141" s="508">
        <f>IF(C140&gt;0,C140+1,IF(DATE(YEAR('Project basic information'!$C$5),MONTH('Project basic information'!$C$5),1)=D141,1,0))</f>
        <v>0</v>
      </c>
      <c r="D141" s="509">
        <f t="shared" si="49"/>
        <v>2284</v>
      </c>
      <c r="E141" s="510"/>
      <c r="F141" s="458">
        <f t="shared" si="46"/>
        <v>0</v>
      </c>
      <c r="G141" s="511"/>
      <c r="H141" s="510"/>
      <c r="I141" s="458">
        <f t="shared" si="47"/>
        <v>0</v>
      </c>
      <c r="J141" s="512"/>
      <c r="M141" s="509">
        <f t="shared" si="35"/>
        <v>2284</v>
      </c>
      <c r="N141" s="514"/>
      <c r="O141" s="514"/>
      <c r="P141" s="514"/>
      <c r="Q141" s="514"/>
      <c r="R141" s="514"/>
      <c r="S141" s="513"/>
      <c r="T141" s="513"/>
      <c r="U141" s="513"/>
      <c r="V141" s="513"/>
      <c r="W141" s="513"/>
      <c r="X141" s="513"/>
      <c r="Y141" s="513"/>
      <c r="Z141" s="513"/>
      <c r="AA141" s="513"/>
      <c r="AB141" s="513"/>
      <c r="AC141" s="515">
        <f t="shared" si="48"/>
        <v>0</v>
      </c>
      <c r="AD141" s="516"/>
    </row>
    <row r="142" spans="2:30" outlineLevel="1">
      <c r="B142" s="508" t="str">
        <f>IF(C142&gt;0,IFERROR(_xlfn.IFS(D142&lt;=DATE(YEAR('Project basic information'!$E$12),MONTH('Project basic information'!$E$12),1),'Project basic information'!$A$12,D142&lt;=DATE(YEAR('Project basic information'!$E$13),MONTH('Project basic information'!$E$13),1),'Project basic information'!$A$13,D142&lt;=DATE(YEAR('Project basic information'!$E$14),MONTH('Project basic information'!$E$14),1),'Project basic information'!$A$14,D142&lt;=DATE(YEAR('Project basic information'!$E$15),MONTH('Project basic information'!$E$15),1),'Project basic information'!$A$15,D142&lt;=DATE(YEAR('Project basic information'!$E$16),MONTH('Project basic information'!$E$16),1),'Project basic information'!$A$16),""),"")</f>
        <v/>
      </c>
      <c r="C142" s="508">
        <f>IF(C141&gt;0,C141+1,IF(DATE(YEAR('Project basic information'!$C$5),MONTH('Project basic information'!$C$5),1)=D142,1,0))</f>
        <v>0</v>
      </c>
      <c r="D142" s="509">
        <f t="shared" si="49"/>
        <v>2314</v>
      </c>
      <c r="E142" s="510"/>
      <c r="F142" s="458">
        <f t="shared" si="46"/>
        <v>0</v>
      </c>
      <c r="G142" s="511"/>
      <c r="H142" s="510"/>
      <c r="I142" s="458">
        <f t="shared" si="47"/>
        <v>0</v>
      </c>
      <c r="J142" s="512"/>
      <c r="M142" s="509">
        <f t="shared" si="35"/>
        <v>2314</v>
      </c>
      <c r="N142" s="514"/>
      <c r="O142" s="514"/>
      <c r="P142" s="514"/>
      <c r="Q142" s="514"/>
      <c r="R142" s="514"/>
      <c r="S142" s="513"/>
      <c r="T142" s="513"/>
      <c r="U142" s="513"/>
      <c r="V142" s="513"/>
      <c r="W142" s="513"/>
      <c r="X142" s="513"/>
      <c r="Y142" s="513"/>
      <c r="Z142" s="513"/>
      <c r="AA142" s="513"/>
      <c r="AB142" s="513"/>
      <c r="AC142" s="515">
        <f t="shared" si="48"/>
        <v>0</v>
      </c>
      <c r="AD142" s="516"/>
    </row>
    <row r="143" spans="2:30" outlineLevel="1">
      <c r="B143" s="508" t="str">
        <f>IF(C143&gt;0,IFERROR(_xlfn.IFS(D143&lt;=DATE(YEAR('Project basic information'!$E$12),MONTH('Project basic information'!$E$12),1),'Project basic information'!$A$12,D143&lt;=DATE(YEAR('Project basic information'!$E$13),MONTH('Project basic information'!$E$13),1),'Project basic information'!$A$13,D143&lt;=DATE(YEAR('Project basic information'!$E$14),MONTH('Project basic information'!$E$14),1),'Project basic information'!$A$14,D143&lt;=DATE(YEAR('Project basic information'!$E$15),MONTH('Project basic information'!$E$15),1),'Project basic information'!$A$15,D143&lt;=DATE(YEAR('Project basic information'!$E$16),MONTH('Project basic information'!$E$16),1),'Project basic information'!$A$16),""),"")</f>
        <v/>
      </c>
      <c r="C143" s="508">
        <f>IF(C142&gt;0,C142+1,IF(DATE(YEAR('Project basic information'!$C$5),MONTH('Project basic information'!$C$5),1)=D143,1,0))</f>
        <v>0</v>
      </c>
      <c r="D143" s="509">
        <f t="shared" si="49"/>
        <v>2345</v>
      </c>
      <c r="E143" s="510"/>
      <c r="F143" s="458">
        <f t="shared" si="46"/>
        <v>0</v>
      </c>
      <c r="G143" s="511"/>
      <c r="H143" s="510"/>
      <c r="I143" s="458">
        <f t="shared" si="47"/>
        <v>0</v>
      </c>
      <c r="J143" s="512"/>
      <c r="M143" s="509">
        <f t="shared" si="35"/>
        <v>2345</v>
      </c>
      <c r="N143" s="514"/>
      <c r="O143" s="514"/>
      <c r="P143" s="514"/>
      <c r="Q143" s="514"/>
      <c r="R143" s="514"/>
      <c r="S143" s="513"/>
      <c r="T143" s="513"/>
      <c r="U143" s="513"/>
      <c r="V143" s="513"/>
      <c r="W143" s="513"/>
      <c r="X143" s="513"/>
      <c r="Y143" s="513"/>
      <c r="Z143" s="513"/>
      <c r="AA143" s="513"/>
      <c r="AB143" s="513"/>
      <c r="AC143" s="515">
        <f t="shared" si="48"/>
        <v>0</v>
      </c>
      <c r="AD143" s="516"/>
    </row>
    <row r="144" spans="2:30" outlineLevel="1">
      <c r="B144" s="508" t="str">
        <f>IF(C144&gt;0,IFERROR(_xlfn.IFS(D144&lt;=DATE(YEAR('Project basic information'!$E$12),MONTH('Project basic information'!$E$12),1),'Project basic information'!$A$12,D144&lt;=DATE(YEAR('Project basic information'!$E$13),MONTH('Project basic information'!$E$13),1),'Project basic information'!$A$13,D144&lt;=DATE(YEAR('Project basic information'!$E$14),MONTH('Project basic information'!$E$14),1),'Project basic information'!$A$14,D144&lt;=DATE(YEAR('Project basic information'!$E$15),MONTH('Project basic information'!$E$15),1),'Project basic information'!$A$15,D144&lt;=DATE(YEAR('Project basic information'!$E$16),MONTH('Project basic information'!$E$16),1),'Project basic information'!$A$16),""),"")</f>
        <v/>
      </c>
      <c r="C144" s="508">
        <f>IF(C143&gt;0,C143+1,IF(DATE(YEAR('Project basic information'!$C$5),MONTH('Project basic information'!$C$5),1)=D144,1,0))</f>
        <v>0</v>
      </c>
      <c r="D144" s="509">
        <f t="shared" si="49"/>
        <v>2375</v>
      </c>
      <c r="E144" s="510"/>
      <c r="F144" s="458">
        <f t="shared" si="46"/>
        <v>0</v>
      </c>
      <c r="G144" s="511"/>
      <c r="H144" s="510"/>
      <c r="I144" s="458">
        <f t="shared" si="47"/>
        <v>0</v>
      </c>
      <c r="J144" s="512"/>
      <c r="M144" s="509">
        <f t="shared" si="35"/>
        <v>2375</v>
      </c>
      <c r="N144" s="514"/>
      <c r="O144" s="514"/>
      <c r="P144" s="514"/>
      <c r="Q144" s="514"/>
      <c r="R144" s="514"/>
      <c r="S144" s="513"/>
      <c r="T144" s="513"/>
      <c r="U144" s="513"/>
      <c r="V144" s="513"/>
      <c r="W144" s="513"/>
      <c r="X144" s="513"/>
      <c r="Y144" s="513"/>
      <c r="Z144" s="513"/>
      <c r="AA144" s="513"/>
      <c r="AB144" s="513"/>
      <c r="AC144" s="515">
        <f t="shared" si="48"/>
        <v>0</v>
      </c>
      <c r="AD144" s="516"/>
    </row>
    <row r="145" spans="1:30" outlineLevel="1">
      <c r="B145" s="508" t="str">
        <f>IF(C145&gt;0,IFERROR(_xlfn.IFS(D145&lt;=DATE(YEAR('Project basic information'!$E$12),MONTH('Project basic information'!$E$12),1),'Project basic information'!$A$12,D145&lt;=DATE(YEAR('Project basic information'!$E$13),MONTH('Project basic information'!$E$13),1),'Project basic information'!$A$13,D145&lt;=DATE(YEAR('Project basic information'!$E$14),MONTH('Project basic information'!$E$14),1),'Project basic information'!$A$14,D145&lt;=DATE(YEAR('Project basic information'!$E$15),MONTH('Project basic information'!$E$15),1),'Project basic information'!$A$15,D145&lt;=DATE(YEAR('Project basic information'!$E$16),MONTH('Project basic information'!$E$16),1),'Project basic information'!$A$16),""),"")</f>
        <v/>
      </c>
      <c r="C145" s="508">
        <f>IF(C144&gt;0,C144+1,IF(DATE(YEAR('Project basic information'!$C$5),MONTH('Project basic information'!$C$5),1)=D145,1,0))</f>
        <v>0</v>
      </c>
      <c r="D145" s="509">
        <f t="shared" si="49"/>
        <v>2406</v>
      </c>
      <c r="E145" s="510"/>
      <c r="F145" s="458">
        <f t="shared" si="46"/>
        <v>0</v>
      </c>
      <c r="G145" s="511"/>
      <c r="H145" s="510"/>
      <c r="I145" s="458">
        <f t="shared" si="47"/>
        <v>0</v>
      </c>
      <c r="J145" s="512"/>
      <c r="M145" s="509">
        <f t="shared" si="35"/>
        <v>2406</v>
      </c>
      <c r="N145" s="514"/>
      <c r="O145" s="514"/>
      <c r="P145" s="514"/>
      <c r="Q145" s="514"/>
      <c r="R145" s="514"/>
      <c r="S145" s="513"/>
      <c r="T145" s="513"/>
      <c r="U145" s="513"/>
      <c r="V145" s="513"/>
      <c r="W145" s="513"/>
      <c r="X145" s="513"/>
      <c r="Y145" s="513"/>
      <c r="Z145" s="513"/>
      <c r="AA145" s="513"/>
      <c r="AB145" s="513"/>
      <c r="AC145" s="515">
        <f t="shared" si="48"/>
        <v>0</v>
      </c>
      <c r="AD145" s="516"/>
    </row>
    <row r="146" spans="1:30" outlineLevel="1">
      <c r="B146" s="508" t="str">
        <f>IF(C146&gt;0,IFERROR(_xlfn.IFS(D146&lt;=DATE(YEAR('Project basic information'!$E$12),MONTH('Project basic information'!$E$12),1),'Project basic information'!$A$12,D146&lt;=DATE(YEAR('Project basic information'!$E$13),MONTH('Project basic information'!$E$13),1),'Project basic information'!$A$13,D146&lt;=DATE(YEAR('Project basic information'!$E$14),MONTH('Project basic information'!$E$14),1),'Project basic information'!$A$14,D146&lt;=DATE(YEAR('Project basic information'!$E$15),MONTH('Project basic information'!$E$15),1),'Project basic information'!$A$15,D146&lt;=DATE(YEAR('Project basic information'!$E$16),MONTH('Project basic information'!$E$16),1),'Project basic information'!$A$16),""),"")</f>
        <v/>
      </c>
      <c r="C146" s="508">
        <f>IF(C145&gt;0,C145+1,IF(DATE(YEAR('Project basic information'!$C$5),MONTH('Project basic information'!$C$5),1)=D146,1,0))</f>
        <v>0</v>
      </c>
      <c r="D146" s="509">
        <f t="shared" si="49"/>
        <v>2437</v>
      </c>
      <c r="E146" s="510"/>
      <c r="F146" s="458">
        <f t="shared" si="46"/>
        <v>0</v>
      </c>
      <c r="G146" s="511"/>
      <c r="H146" s="510"/>
      <c r="I146" s="458">
        <f t="shared" si="47"/>
        <v>0</v>
      </c>
      <c r="J146" s="512"/>
      <c r="M146" s="509">
        <f t="shared" si="35"/>
        <v>2437</v>
      </c>
      <c r="N146" s="514"/>
      <c r="O146" s="514"/>
      <c r="P146" s="514"/>
      <c r="Q146" s="514"/>
      <c r="R146" s="514"/>
      <c r="S146" s="513"/>
      <c r="T146" s="513"/>
      <c r="U146" s="513"/>
      <c r="V146" s="513"/>
      <c r="W146" s="513"/>
      <c r="X146" s="513"/>
      <c r="Y146" s="513"/>
      <c r="Z146" s="513"/>
      <c r="AA146" s="513"/>
      <c r="AB146" s="513"/>
      <c r="AC146" s="515">
        <f t="shared" si="48"/>
        <v>0</v>
      </c>
      <c r="AD146" s="516"/>
    </row>
    <row r="147" spans="1:30" outlineLevel="1">
      <c r="B147" s="508" t="str">
        <f>IF(C147&gt;0,IFERROR(_xlfn.IFS(D147&lt;=DATE(YEAR('Project basic information'!$E$12),MONTH('Project basic information'!$E$12),1),'Project basic information'!$A$12,D147&lt;=DATE(YEAR('Project basic information'!$E$13),MONTH('Project basic information'!$E$13),1),'Project basic information'!$A$13,D147&lt;=DATE(YEAR('Project basic information'!$E$14),MONTH('Project basic information'!$E$14),1),'Project basic information'!$A$14,D147&lt;=DATE(YEAR('Project basic information'!$E$15),MONTH('Project basic information'!$E$15),1),'Project basic information'!$A$15,D147&lt;=DATE(YEAR('Project basic information'!$E$16),MONTH('Project basic information'!$E$16),1),'Project basic information'!$A$16),""),"")</f>
        <v/>
      </c>
      <c r="C147" s="508">
        <f>IF(C146&gt;0,C146+1,IF(DATE(YEAR('Project basic information'!$C$5),MONTH('Project basic information'!$C$5),1)=D147,1,0))</f>
        <v>0</v>
      </c>
      <c r="D147" s="509">
        <f t="shared" si="49"/>
        <v>2467</v>
      </c>
      <c r="E147" s="510"/>
      <c r="F147" s="458">
        <f t="shared" si="46"/>
        <v>0</v>
      </c>
      <c r="G147" s="511"/>
      <c r="H147" s="510"/>
      <c r="I147" s="458">
        <f t="shared" si="47"/>
        <v>0</v>
      </c>
      <c r="J147" s="512"/>
      <c r="M147" s="509">
        <f t="shared" si="35"/>
        <v>2467</v>
      </c>
      <c r="N147" s="514"/>
      <c r="O147" s="514"/>
      <c r="P147" s="514"/>
      <c r="Q147" s="514"/>
      <c r="R147" s="514"/>
      <c r="S147" s="513"/>
      <c r="T147" s="513"/>
      <c r="U147" s="513"/>
      <c r="V147" s="513"/>
      <c r="W147" s="513"/>
      <c r="X147" s="513"/>
      <c r="Y147" s="513"/>
      <c r="Z147" s="513"/>
      <c r="AA147" s="513"/>
      <c r="AB147" s="513"/>
      <c r="AC147" s="515">
        <f t="shared" si="48"/>
        <v>0</v>
      </c>
      <c r="AD147" s="516"/>
    </row>
    <row r="148" spans="1:30" outlineLevel="1">
      <c r="B148" s="508" t="str">
        <f>IF(C148&gt;0,IFERROR(_xlfn.IFS(D148&lt;=DATE(YEAR('Project basic information'!$E$12),MONTH('Project basic information'!$E$12),1),'Project basic information'!$A$12,D148&lt;=DATE(YEAR('Project basic information'!$E$13),MONTH('Project basic information'!$E$13),1),'Project basic information'!$A$13,D148&lt;=DATE(YEAR('Project basic information'!$E$14),MONTH('Project basic information'!$E$14),1),'Project basic information'!$A$14,D148&lt;=DATE(YEAR('Project basic information'!$E$15),MONTH('Project basic information'!$E$15),1),'Project basic information'!$A$15,D148&lt;=DATE(YEAR('Project basic information'!$E$16),MONTH('Project basic information'!$E$16),1),'Project basic information'!$A$16),""),"")</f>
        <v/>
      </c>
      <c r="C148" s="508">
        <f>IF(C147&gt;0,C147+1,IF(DATE(YEAR('Project basic information'!$C$5),MONTH('Project basic information'!$C$5),1)=D148,1,0))</f>
        <v>0</v>
      </c>
      <c r="D148" s="509">
        <f t="shared" si="49"/>
        <v>2498</v>
      </c>
      <c r="E148" s="510"/>
      <c r="F148" s="458">
        <f t="shared" si="46"/>
        <v>0</v>
      </c>
      <c r="G148" s="511"/>
      <c r="H148" s="510"/>
      <c r="I148" s="458">
        <f t="shared" si="47"/>
        <v>0</v>
      </c>
      <c r="J148" s="512"/>
      <c r="M148" s="509">
        <f t="shared" si="35"/>
        <v>2498</v>
      </c>
      <c r="N148" s="514"/>
      <c r="O148" s="514"/>
      <c r="P148" s="514"/>
      <c r="Q148" s="514"/>
      <c r="R148" s="514"/>
      <c r="S148" s="513"/>
      <c r="T148" s="513"/>
      <c r="U148" s="513"/>
      <c r="V148" s="513"/>
      <c r="W148" s="513"/>
      <c r="X148" s="513"/>
      <c r="Y148" s="513"/>
      <c r="Z148" s="513"/>
      <c r="AA148" s="513"/>
      <c r="AB148" s="513"/>
      <c r="AC148" s="515">
        <f t="shared" si="48"/>
        <v>0</v>
      </c>
      <c r="AD148" s="516"/>
    </row>
    <row r="149" spans="1:30" outlineLevel="1">
      <c r="B149" s="508" t="str">
        <f>IF(C149&gt;0,IFERROR(_xlfn.IFS(D149&lt;=DATE(YEAR('Project basic information'!$E$12),MONTH('Project basic information'!$E$12),1),'Project basic information'!$A$12,D149&lt;=DATE(YEAR('Project basic information'!$E$13),MONTH('Project basic information'!$E$13),1),'Project basic information'!$A$13,D149&lt;=DATE(YEAR('Project basic information'!$E$14),MONTH('Project basic information'!$E$14),1),'Project basic information'!$A$14,D149&lt;=DATE(YEAR('Project basic information'!$E$15),MONTH('Project basic information'!$E$15),1),'Project basic information'!$A$15,D149&lt;=DATE(YEAR('Project basic information'!$E$16),MONTH('Project basic information'!$E$16),1),'Project basic information'!$A$16),""),"")</f>
        <v/>
      </c>
      <c r="C149" s="508">
        <f>IF(C148&gt;0,C148+1,IF(DATE(YEAR('Project basic information'!$C$5),MONTH('Project basic information'!$C$5),1)=D149,1,0))</f>
        <v>0</v>
      </c>
      <c r="D149" s="509">
        <f t="shared" si="49"/>
        <v>2528</v>
      </c>
      <c r="E149" s="510"/>
      <c r="F149" s="458">
        <f t="shared" si="46"/>
        <v>0</v>
      </c>
      <c r="G149" s="511"/>
      <c r="H149" s="510"/>
      <c r="I149" s="458">
        <f t="shared" si="47"/>
        <v>0</v>
      </c>
      <c r="J149" s="512"/>
      <c r="M149" s="509">
        <f t="shared" si="35"/>
        <v>2528</v>
      </c>
      <c r="N149" s="514"/>
      <c r="O149" s="514"/>
      <c r="P149" s="514"/>
      <c r="Q149" s="514"/>
      <c r="R149" s="514"/>
      <c r="S149" s="513"/>
      <c r="T149" s="513"/>
      <c r="U149" s="513"/>
      <c r="V149" s="513"/>
      <c r="W149" s="513"/>
      <c r="X149" s="513"/>
      <c r="Y149" s="513"/>
      <c r="Z149" s="513"/>
      <c r="AA149" s="513"/>
      <c r="AB149" s="513"/>
      <c r="AC149" s="515">
        <f t="shared" si="48"/>
        <v>0</v>
      </c>
      <c r="AD149" s="516"/>
    </row>
    <row r="150" spans="1:30" ht="15" thickBot="1">
      <c r="B150" s="518"/>
      <c r="C150" s="519"/>
      <c r="D150" s="520">
        <f>D149</f>
        <v>2528</v>
      </c>
      <c r="E150" s="521"/>
      <c r="F150" s="522">
        <f>SUM(F138:F149)</f>
        <v>0</v>
      </c>
      <c r="G150" s="523">
        <f>SUM(G138:G149)</f>
        <v>0</v>
      </c>
      <c r="H150" s="524"/>
      <c r="I150" s="522">
        <f>SUM(I138:I149)</f>
        <v>0</v>
      </c>
      <c r="J150" s="523">
        <f>SUM(J138:J149)</f>
        <v>0</v>
      </c>
      <c r="M150" s="520">
        <f t="shared" si="35"/>
        <v>2528</v>
      </c>
      <c r="N150" s="526">
        <f>SUM(N138:N149)</f>
        <v>0</v>
      </c>
      <c r="O150" s="526">
        <f>SUM(O138:O149)</f>
        <v>0</v>
      </c>
      <c r="P150" s="526">
        <f>SUM(P138:P149)</f>
        <v>0</v>
      </c>
      <c r="Q150" s="526">
        <f>SUM(Q138:Q149)</f>
        <v>0</v>
      </c>
      <c r="R150" s="526">
        <f>SUM(R138:R149)</f>
        <v>0</v>
      </c>
      <c r="S150" s="528">
        <f t="shared" ref="S150:AB150" si="50">SUM(S138:S149)</f>
        <v>0</v>
      </c>
      <c r="T150" s="528">
        <f t="shared" si="50"/>
        <v>0</v>
      </c>
      <c r="U150" s="528">
        <f t="shared" si="50"/>
        <v>0</v>
      </c>
      <c r="V150" s="528">
        <f t="shared" si="50"/>
        <v>0</v>
      </c>
      <c r="W150" s="528">
        <f t="shared" si="50"/>
        <v>0</v>
      </c>
      <c r="X150" s="528">
        <f t="shared" si="50"/>
        <v>0</v>
      </c>
      <c r="Y150" s="528">
        <f t="shared" si="50"/>
        <v>0</v>
      </c>
      <c r="Z150" s="528">
        <f t="shared" si="50"/>
        <v>0</v>
      </c>
      <c r="AA150" s="528">
        <f t="shared" si="50"/>
        <v>0</v>
      </c>
      <c r="AB150" s="528">
        <f t="shared" si="50"/>
        <v>0</v>
      </c>
      <c r="AC150" s="528">
        <f>SUM(AC138:AC149)</f>
        <v>0</v>
      </c>
      <c r="AD150" s="516"/>
    </row>
    <row r="151" spans="1:30" ht="28.55" customHeight="1">
      <c r="A151" s="448"/>
      <c r="B151" s="448"/>
      <c r="C151" s="448"/>
      <c r="D151" s="448"/>
      <c r="N151" s="527">
        <f>IFERROR(N150/$H$6,0)</f>
        <v>0</v>
      </c>
      <c r="O151" s="527">
        <f>IFERROR(O150/$H$6,0)</f>
        <v>0</v>
      </c>
      <c r="P151" s="527">
        <f>IFERROR(P150/$H$6,0)</f>
        <v>0</v>
      </c>
      <c r="Q151" s="527">
        <f>IFERROR(Q150/$H$6,0)</f>
        <v>0</v>
      </c>
      <c r="R151" s="527">
        <f>IFERROR(R150/$H$6,0)</f>
        <v>0</v>
      </c>
      <c r="S151" s="527">
        <f t="shared" ref="S151:AB151" si="51">IFERROR(S150/$H$6,0)</f>
        <v>0</v>
      </c>
      <c r="T151" s="527">
        <f t="shared" si="51"/>
        <v>0</v>
      </c>
      <c r="U151" s="527">
        <f t="shared" si="51"/>
        <v>0</v>
      </c>
      <c r="V151" s="527">
        <f t="shared" si="51"/>
        <v>0</v>
      </c>
      <c r="W151" s="527">
        <f t="shared" si="51"/>
        <v>0</v>
      </c>
      <c r="X151" s="527">
        <f t="shared" si="51"/>
        <v>0</v>
      </c>
      <c r="Y151" s="527">
        <f t="shared" si="51"/>
        <v>0</v>
      </c>
      <c r="Z151" s="527">
        <f t="shared" si="51"/>
        <v>0</v>
      </c>
      <c r="AA151" s="527">
        <f t="shared" si="51"/>
        <v>0</v>
      </c>
      <c r="AB151" s="527">
        <f t="shared" si="51"/>
        <v>0</v>
      </c>
      <c r="AC151" s="525">
        <f>IFERROR(AC150/$H$6,0)</f>
        <v>0</v>
      </c>
      <c r="AD151" s="529" t="s">
        <v>579</v>
      </c>
    </row>
    <row r="152" spans="1:30">
      <c r="A152" s="448"/>
      <c r="B152" s="448"/>
      <c r="C152" s="448"/>
      <c r="D152" s="448"/>
      <c r="N152" s="543"/>
      <c r="O152" s="543"/>
      <c r="P152" s="543"/>
      <c r="Q152" s="543"/>
      <c r="R152" s="543"/>
      <c r="S152" s="544"/>
      <c r="T152" s="545"/>
      <c r="U152" s="545"/>
      <c r="V152" s="545"/>
      <c r="W152" s="545"/>
      <c r="X152" s="545"/>
      <c r="Y152" s="545"/>
      <c r="Z152" s="545"/>
      <c r="AA152" s="545"/>
      <c r="AB152" s="546"/>
      <c r="AC152" s="543"/>
      <c r="AD152" s="542"/>
    </row>
    <row r="153" spans="1:30">
      <c r="L153" s="517"/>
      <c r="N153" s="480"/>
      <c r="O153" s="480"/>
      <c r="P153" s="480"/>
      <c r="Q153" s="480"/>
      <c r="R153" s="480"/>
      <c r="AC153" s="480"/>
    </row>
    <row r="154" spans="1:30">
      <c r="L154" s="517"/>
      <c r="N154" s="480"/>
      <c r="O154" s="480"/>
      <c r="P154" s="480"/>
      <c r="Q154" s="480"/>
      <c r="R154" s="480"/>
      <c r="AC154" s="480"/>
    </row>
    <row r="155" spans="1:30">
      <c r="N155" s="480"/>
      <c r="O155" s="480"/>
      <c r="P155" s="480"/>
      <c r="Q155" s="480"/>
      <c r="R155" s="480"/>
      <c r="AC155" s="480"/>
    </row>
    <row r="156" spans="1:30">
      <c r="N156" s="480"/>
      <c r="O156" s="480"/>
      <c r="P156" s="480"/>
      <c r="Q156" s="480"/>
      <c r="R156" s="480"/>
      <c r="AC156" s="480"/>
    </row>
    <row r="157" spans="1:30">
      <c r="N157" s="480"/>
      <c r="O157" s="480"/>
      <c r="P157" s="480"/>
      <c r="Q157" s="480"/>
      <c r="R157" s="480"/>
      <c r="AC157" s="480"/>
    </row>
    <row r="158" spans="1:30">
      <c r="N158" s="480"/>
      <c r="O158" s="480"/>
      <c r="P158" s="480"/>
      <c r="Q158" s="480"/>
      <c r="R158" s="480"/>
      <c r="AC158" s="480"/>
    </row>
    <row r="159" spans="1:30">
      <c r="N159" s="480"/>
      <c r="O159" s="480"/>
      <c r="P159" s="480"/>
      <c r="Q159" s="480"/>
      <c r="R159" s="480"/>
      <c r="AC159" s="480"/>
    </row>
    <row r="160" spans="1:30">
      <c r="N160" s="480"/>
      <c r="O160" s="480"/>
      <c r="P160" s="480"/>
      <c r="Q160" s="480"/>
      <c r="R160" s="480"/>
      <c r="AC160" s="480"/>
    </row>
    <row r="161" spans="14:29">
      <c r="N161" s="480"/>
      <c r="O161" s="480"/>
      <c r="P161" s="480"/>
      <c r="Q161" s="480"/>
      <c r="R161" s="480"/>
      <c r="AC161" s="480"/>
    </row>
    <row r="162" spans="14:29">
      <c r="N162" s="480"/>
      <c r="O162" s="480"/>
      <c r="P162" s="480"/>
      <c r="Q162" s="480"/>
      <c r="R162" s="480"/>
      <c r="AC162" s="480"/>
    </row>
    <row r="163" spans="14:29">
      <c r="N163" s="480"/>
      <c r="O163" s="480"/>
      <c r="P163" s="480"/>
      <c r="Q163" s="480"/>
      <c r="R163" s="480"/>
      <c r="AC163" s="480"/>
    </row>
    <row r="164" spans="14:29">
      <c r="N164" s="480"/>
      <c r="O164" s="480"/>
      <c r="P164" s="480"/>
      <c r="Q164" s="480"/>
      <c r="R164" s="480"/>
      <c r="AC164" s="480"/>
    </row>
    <row r="165" spans="14:29">
      <c r="N165" s="480"/>
      <c r="O165" s="480"/>
      <c r="P165" s="480"/>
      <c r="Q165" s="480"/>
      <c r="R165" s="480"/>
      <c r="AC165" s="480"/>
    </row>
    <row r="166" spans="14:29">
      <c r="N166" s="480"/>
      <c r="O166" s="480"/>
      <c r="P166" s="480"/>
      <c r="Q166" s="480"/>
      <c r="R166" s="480"/>
      <c r="AC166" s="480"/>
    </row>
    <row r="167" spans="14:29">
      <c r="N167" s="480"/>
      <c r="O167" s="480"/>
      <c r="P167" s="480"/>
      <c r="Q167" s="480"/>
      <c r="R167" s="480"/>
      <c r="AC167" s="480"/>
    </row>
    <row r="168" spans="14:29">
      <c r="N168" s="480"/>
      <c r="O168" s="480"/>
      <c r="P168" s="480"/>
      <c r="Q168" s="480"/>
      <c r="R168" s="480"/>
      <c r="AC168" s="480"/>
    </row>
    <row r="169" spans="14:29">
      <c r="N169" s="480"/>
      <c r="O169" s="480"/>
      <c r="P169" s="480"/>
      <c r="Q169" s="480"/>
      <c r="R169" s="480"/>
      <c r="AC169" s="480"/>
    </row>
    <row r="170" spans="14:29">
      <c r="N170" s="480"/>
      <c r="O170" s="480"/>
      <c r="P170" s="480"/>
      <c r="Q170" s="480"/>
      <c r="R170" s="480"/>
      <c r="AC170" s="480"/>
    </row>
    <row r="171" spans="14:29">
      <c r="N171" s="480"/>
      <c r="O171" s="480"/>
      <c r="P171" s="480"/>
      <c r="Q171" s="480"/>
      <c r="R171" s="480"/>
      <c r="AC171" s="480"/>
    </row>
    <row r="172" spans="14:29">
      <c r="N172" s="480"/>
      <c r="O172" s="480"/>
      <c r="P172" s="480"/>
      <c r="Q172" s="480"/>
      <c r="R172" s="480"/>
      <c r="AC172" s="480"/>
    </row>
    <row r="173" spans="14:29">
      <c r="N173" s="480"/>
      <c r="O173" s="480"/>
      <c r="P173" s="480"/>
      <c r="Q173" s="480"/>
      <c r="R173" s="480"/>
      <c r="AC173" s="480"/>
    </row>
    <row r="174" spans="14:29">
      <c r="N174" s="480"/>
      <c r="O174" s="480"/>
      <c r="P174" s="480"/>
      <c r="Q174" s="480"/>
      <c r="R174" s="480"/>
      <c r="AC174" s="480"/>
    </row>
    <row r="175" spans="14:29">
      <c r="N175" s="480"/>
      <c r="O175" s="480"/>
      <c r="P175" s="480"/>
      <c r="Q175" s="480"/>
      <c r="R175" s="480"/>
      <c r="AC175" s="480"/>
    </row>
    <row r="176" spans="14:29">
      <c r="N176" s="480"/>
      <c r="O176" s="480"/>
      <c r="P176" s="480"/>
      <c r="Q176" s="480"/>
      <c r="R176" s="480"/>
      <c r="AC176" s="480"/>
    </row>
    <row r="177" spans="14:18">
      <c r="N177" s="480"/>
      <c r="O177" s="480"/>
      <c r="P177" s="480"/>
      <c r="Q177" s="480"/>
      <c r="R177" s="480"/>
    </row>
    <row r="178" spans="14:18">
      <c r="N178" s="480"/>
      <c r="O178" s="480"/>
      <c r="P178" s="480"/>
      <c r="Q178" s="480"/>
      <c r="R178" s="480"/>
    </row>
    <row r="179" spans="14:18">
      <c r="N179" s="480"/>
      <c r="O179" s="480"/>
      <c r="P179" s="480"/>
      <c r="Q179" s="480"/>
      <c r="R179" s="480"/>
    </row>
    <row r="180" spans="14:18">
      <c r="N180" s="480"/>
      <c r="O180" s="480"/>
      <c r="P180" s="480"/>
      <c r="Q180" s="480"/>
      <c r="R180" s="480"/>
    </row>
  </sheetData>
  <mergeCells count="62">
    <mergeCell ref="E46:G46"/>
    <mergeCell ref="H46:J46"/>
    <mergeCell ref="N46:AC46"/>
    <mergeCell ref="J27:J28"/>
    <mergeCell ref="K27:K28"/>
    <mergeCell ref="H35:H41"/>
    <mergeCell ref="B44:J44"/>
    <mergeCell ref="M44:AE44"/>
    <mergeCell ref="C32:I32"/>
    <mergeCell ref="A27:A28"/>
    <mergeCell ref="B27:B28"/>
    <mergeCell ref="C27:C28"/>
    <mergeCell ref="D27:D28"/>
    <mergeCell ref="E27:E28"/>
    <mergeCell ref="F27:F28"/>
    <mergeCell ref="G27:G28"/>
    <mergeCell ref="H27:H28"/>
    <mergeCell ref="I27:I28"/>
    <mergeCell ref="F25:F26"/>
    <mergeCell ref="G25:G26"/>
    <mergeCell ref="H25:H26"/>
    <mergeCell ref="I25:I26"/>
    <mergeCell ref="J25:J26"/>
    <mergeCell ref="K25:K26"/>
    <mergeCell ref="G23:G24"/>
    <mergeCell ref="H23:H24"/>
    <mergeCell ref="I23:I24"/>
    <mergeCell ref="J23:J24"/>
    <mergeCell ref="K23:K24"/>
    <mergeCell ref="A25:A26"/>
    <mergeCell ref="B25:B26"/>
    <mergeCell ref="C25:C26"/>
    <mergeCell ref="D25:D26"/>
    <mergeCell ref="E25:E26"/>
    <mergeCell ref="A23:A24"/>
    <mergeCell ref="B23:B24"/>
    <mergeCell ref="C23:C24"/>
    <mergeCell ref="D23:D24"/>
    <mergeCell ref="E23:E24"/>
    <mergeCell ref="F23:F24"/>
    <mergeCell ref="F21:F22"/>
    <mergeCell ref="G21:G22"/>
    <mergeCell ref="H21:H22"/>
    <mergeCell ref="I21:I22"/>
    <mergeCell ref="J21:J22"/>
    <mergeCell ref="K21:K22"/>
    <mergeCell ref="C17:K17"/>
    <mergeCell ref="M17:AE18"/>
    <mergeCell ref="C19:E19"/>
    <mergeCell ref="G19:I19"/>
    <mergeCell ref="E21:E22"/>
    <mergeCell ref="A20:B20"/>
    <mergeCell ref="A21:A22"/>
    <mergeCell ref="B21:B22"/>
    <mergeCell ref="C21:C22"/>
    <mergeCell ref="D21:D22"/>
    <mergeCell ref="C3:H3"/>
    <mergeCell ref="M3:AE3"/>
    <mergeCell ref="D6:E6"/>
    <mergeCell ref="C8:C13"/>
    <mergeCell ref="C14:C15"/>
    <mergeCell ref="D14:D15"/>
  </mergeCells>
  <conditionalFormatting sqref="B48:B59 B93:B104 B108:B119 B122:B134 B138:B149">
    <cfRule type="cellIs" dxfId="1419" priority="118" operator="equal">
      <formula>"P4"</formula>
    </cfRule>
    <cfRule type="cellIs" dxfId="1418" priority="119" operator="equal">
      <formula>"P3"</formula>
    </cfRule>
    <cfRule type="cellIs" dxfId="1417" priority="120" operator="equal">
      <formula>"P2"</formula>
    </cfRule>
    <cfRule type="cellIs" dxfId="1416" priority="121" operator="equal">
      <formula>"P1"</formula>
    </cfRule>
  </conditionalFormatting>
  <conditionalFormatting sqref="B48:B59 B93:B104 B108:B119 B123:B134 B138:B149">
    <cfRule type="cellIs" dxfId="1415" priority="117" operator="equal">
      <formula>"P5"</formula>
    </cfRule>
  </conditionalFormatting>
  <conditionalFormatting sqref="B63:B74">
    <cfRule type="cellIs" dxfId="1414" priority="68" operator="equal">
      <formula>"P5"</formula>
    </cfRule>
    <cfRule type="cellIs" dxfId="1413" priority="69" operator="equal">
      <formula>"P4"</formula>
    </cfRule>
    <cfRule type="cellIs" dxfId="1412" priority="70" operator="equal">
      <formula>"P3"</formula>
    </cfRule>
    <cfRule type="cellIs" dxfId="1411" priority="71" operator="equal">
      <formula>"P2"</formula>
    </cfRule>
    <cfRule type="cellIs" dxfId="1410" priority="72" operator="equal">
      <formula>"P1"</formula>
    </cfRule>
  </conditionalFormatting>
  <conditionalFormatting sqref="B78:B89">
    <cfRule type="cellIs" dxfId="1409" priority="74" operator="equal">
      <formula>"P5"</formula>
    </cfRule>
    <cfRule type="cellIs" dxfId="1408" priority="75" operator="equal">
      <formula>"P4"</formula>
    </cfRule>
    <cfRule type="cellIs" dxfId="1407" priority="76" operator="equal">
      <formula>"P3"</formula>
    </cfRule>
    <cfRule type="cellIs" dxfId="1406" priority="77" operator="equal">
      <formula>"P2"</formula>
    </cfRule>
    <cfRule type="cellIs" dxfId="1405" priority="78" operator="equal">
      <formula>"P1"</formula>
    </cfRule>
  </conditionalFormatting>
  <conditionalFormatting sqref="C48:C59 C93:C104 C108:C119 C123:C134 C138:C149 G151:G186">
    <cfRule type="cellIs" dxfId="1404" priority="126" operator="equal">
      <formula>0</formula>
    </cfRule>
  </conditionalFormatting>
  <conditionalFormatting sqref="C63:C74">
    <cfRule type="cellIs" dxfId="1402" priority="81" operator="equal">
      <formula>0</formula>
    </cfRule>
  </conditionalFormatting>
  <conditionalFormatting sqref="C78:C89">
    <cfRule type="cellIs" dxfId="1401" priority="80" operator="equal">
      <formula>0</formula>
    </cfRule>
  </conditionalFormatting>
  <conditionalFormatting sqref="C35:G41">
    <cfRule type="cellIs" dxfId="1400" priority="21" operator="equal">
      <formula>0</formula>
    </cfRule>
  </conditionalFormatting>
  <conditionalFormatting sqref="D48:D60">
    <cfRule type="expression" dxfId="1399" priority="67">
      <formula>$D$48=0</formula>
    </cfRule>
  </conditionalFormatting>
  <conditionalFormatting sqref="D49:D59">
    <cfRule type="cellIs" dxfId="1398" priority="66" operator="equal">
      <formula>0</formula>
    </cfRule>
  </conditionalFormatting>
  <conditionalFormatting sqref="D63:D75">
    <cfRule type="expression" dxfId="1397" priority="65">
      <formula>$D$48=0</formula>
    </cfRule>
  </conditionalFormatting>
  <conditionalFormatting sqref="D64:D74">
    <cfRule type="cellIs" dxfId="1396" priority="64" operator="equal">
      <formula>0</formula>
    </cfRule>
  </conditionalFormatting>
  <conditionalFormatting sqref="D78:D90">
    <cfRule type="expression" dxfId="1395" priority="63">
      <formula>$D$48=0</formula>
    </cfRule>
  </conditionalFormatting>
  <conditionalFormatting sqref="D79:D89">
    <cfRule type="cellIs" dxfId="1394" priority="62" operator="equal">
      <formula>0</formula>
    </cfRule>
  </conditionalFormatting>
  <conditionalFormatting sqref="D93:D105">
    <cfRule type="expression" dxfId="1393" priority="61">
      <formula>$D$48=0</formula>
    </cfRule>
  </conditionalFormatting>
  <conditionalFormatting sqref="D94:D104">
    <cfRule type="cellIs" dxfId="1392" priority="60" operator="equal">
      <formula>0</formula>
    </cfRule>
  </conditionalFormatting>
  <conditionalFormatting sqref="D108:D120">
    <cfRule type="expression" dxfId="1391" priority="59">
      <formula>$D$48=0</formula>
    </cfRule>
  </conditionalFormatting>
  <conditionalFormatting sqref="D109:D119">
    <cfRule type="cellIs" dxfId="1390" priority="58" operator="equal">
      <formula>0</formula>
    </cfRule>
  </conditionalFormatting>
  <conditionalFormatting sqref="D123:D135">
    <cfRule type="expression" dxfId="1389" priority="57">
      <formula>$D$48=0</formula>
    </cfRule>
  </conditionalFormatting>
  <conditionalFormatting sqref="D124:D134">
    <cfRule type="cellIs" dxfId="1388" priority="56" operator="equal">
      <formula>0</formula>
    </cfRule>
  </conditionalFormatting>
  <conditionalFormatting sqref="D138:D150">
    <cfRule type="expression" dxfId="1387" priority="55">
      <formula>$D$48=0</formula>
    </cfRule>
  </conditionalFormatting>
  <conditionalFormatting sqref="D139:D149">
    <cfRule type="cellIs" dxfId="1386" priority="54" operator="equal">
      <formula>0</formula>
    </cfRule>
  </conditionalFormatting>
  <conditionalFormatting sqref="E48:E59">
    <cfRule type="expression" dxfId="1385" priority="13">
      <formula>$B48=""</formula>
    </cfRule>
  </conditionalFormatting>
  <conditionalFormatting sqref="E63:E74">
    <cfRule type="expression" dxfId="1384" priority="6">
      <formula>$B63=""</formula>
    </cfRule>
  </conditionalFormatting>
  <conditionalFormatting sqref="E78:E89">
    <cfRule type="expression" dxfId="1383" priority="5">
      <formula>$B78=""</formula>
    </cfRule>
  </conditionalFormatting>
  <conditionalFormatting sqref="E93:E104">
    <cfRule type="expression" dxfId="1382" priority="106">
      <formula>$B93=""</formula>
    </cfRule>
  </conditionalFormatting>
  <conditionalFormatting sqref="E108:E119">
    <cfRule type="expression" dxfId="1381" priority="102">
      <formula>$B108=""</formula>
    </cfRule>
  </conditionalFormatting>
  <conditionalFormatting sqref="E123:E134">
    <cfRule type="expression" dxfId="1380" priority="98">
      <formula>$B123=""</formula>
    </cfRule>
  </conditionalFormatting>
  <conditionalFormatting sqref="E138:E149">
    <cfRule type="expression" dxfId="1379" priority="93">
      <formula>$B138=""</formula>
    </cfRule>
  </conditionalFormatting>
  <conditionalFormatting sqref="F35:F41">
    <cfRule type="cellIs" dxfId="1378" priority="22" operator="notEqual">
      <formula>0</formula>
    </cfRule>
  </conditionalFormatting>
  <conditionalFormatting sqref="F48:F150">
    <cfRule type="cellIs" dxfId="1377" priority="95" operator="equal">
      <formula>0</formula>
    </cfRule>
  </conditionalFormatting>
  <conditionalFormatting sqref="G48:H59">
    <cfRule type="expression" dxfId="1376" priority="12">
      <formula>$B48=""</formula>
    </cfRule>
  </conditionalFormatting>
  <conditionalFormatting sqref="G63:H74">
    <cfRule type="expression" dxfId="1375" priority="10">
      <formula>$B63=""</formula>
    </cfRule>
  </conditionalFormatting>
  <conditionalFormatting sqref="G78:H89">
    <cfRule type="expression" dxfId="1374" priority="9">
      <formula>$B78=""</formula>
    </cfRule>
  </conditionalFormatting>
  <conditionalFormatting sqref="G93:H104">
    <cfRule type="expression" dxfId="1373" priority="105">
      <formula>$B93=""</formula>
    </cfRule>
  </conditionalFormatting>
  <conditionalFormatting sqref="G108:H119">
    <cfRule type="expression" dxfId="1372" priority="101">
      <formula>$B108=""</formula>
    </cfRule>
  </conditionalFormatting>
  <conditionalFormatting sqref="G123:H134">
    <cfRule type="expression" dxfId="1371" priority="97">
      <formula>$B123=""</formula>
    </cfRule>
  </conditionalFormatting>
  <conditionalFormatting sqref="G138:H149">
    <cfRule type="expression" dxfId="1370" priority="92">
      <formula>$B138=""</formula>
    </cfRule>
  </conditionalFormatting>
  <conditionalFormatting sqref="H21 K21 K23 K25 K27 H29">
    <cfRule type="cellIs" dxfId="1369" priority="20" operator="notEqual">
      <formula>0</formula>
    </cfRule>
  </conditionalFormatting>
  <conditionalFormatting sqref="H23">
    <cfRule type="cellIs" dxfId="1368" priority="18" operator="notEqual">
      <formula>0</formula>
    </cfRule>
  </conditionalFormatting>
  <conditionalFormatting sqref="H25">
    <cfRule type="cellIs" dxfId="1367" priority="17" operator="notEqual">
      <formula>0</formula>
    </cfRule>
  </conditionalFormatting>
  <conditionalFormatting sqref="H27">
    <cfRule type="cellIs" dxfId="1366" priority="16" operator="notEqual">
      <formula>0</formula>
    </cfRule>
  </conditionalFormatting>
  <conditionalFormatting sqref="H35:H41">
    <cfRule type="expression" dxfId="1365" priority="73">
      <formula>$D14="yes"</formula>
    </cfRule>
  </conditionalFormatting>
  <conditionalFormatting sqref="H62">
    <cfRule type="cellIs" dxfId="1364" priority="115" operator="equal">
      <formula>0</formula>
    </cfRule>
  </conditionalFormatting>
  <conditionalFormatting sqref="H77">
    <cfRule type="cellIs" dxfId="1363" priority="114" operator="equal">
      <formula>0</formula>
    </cfRule>
  </conditionalFormatting>
  <conditionalFormatting sqref="H92">
    <cfRule type="cellIs" dxfId="1362" priority="113" operator="equal">
      <formula>0</formula>
    </cfRule>
  </conditionalFormatting>
  <conditionalFormatting sqref="H107">
    <cfRule type="cellIs" dxfId="1361" priority="112" operator="equal">
      <formula>0</formula>
    </cfRule>
  </conditionalFormatting>
  <conditionalFormatting sqref="H122">
    <cfRule type="cellIs" dxfId="1360" priority="111" operator="equal">
      <formula>0</formula>
    </cfRule>
  </conditionalFormatting>
  <conditionalFormatting sqref="H137">
    <cfRule type="cellIs" dxfId="1359" priority="110" operator="equal">
      <formula>0</formula>
    </cfRule>
  </conditionalFormatting>
  <conditionalFormatting sqref="I48:I60">
    <cfRule type="cellIs" dxfId="1358" priority="116" operator="equal">
      <formula>0</formula>
    </cfRule>
  </conditionalFormatting>
  <conditionalFormatting sqref="I63:I75">
    <cfRule type="cellIs" dxfId="1357" priority="109" operator="equal">
      <formula>0</formula>
    </cfRule>
  </conditionalFormatting>
  <conditionalFormatting sqref="I78:I90">
    <cfRule type="cellIs" dxfId="1356" priority="108" operator="equal">
      <formula>0</formula>
    </cfRule>
  </conditionalFormatting>
  <conditionalFormatting sqref="I93:I105">
    <cfRule type="cellIs" dxfId="1355" priority="107" operator="equal">
      <formula>0</formula>
    </cfRule>
  </conditionalFormatting>
  <conditionalFormatting sqref="I108:I120">
    <cfRule type="cellIs" dxfId="1354" priority="103" operator="equal">
      <formula>0</formula>
    </cfRule>
  </conditionalFormatting>
  <conditionalFormatting sqref="I123:I135">
    <cfRule type="cellIs" dxfId="1353" priority="99" operator="equal">
      <formula>0</formula>
    </cfRule>
  </conditionalFormatting>
  <conditionalFormatting sqref="I138:I150">
    <cfRule type="cellIs" dxfId="1352" priority="94" operator="equal">
      <formula>0</formula>
    </cfRule>
  </conditionalFormatting>
  <conditionalFormatting sqref="I42:J42">
    <cfRule type="cellIs" dxfId="1351" priority="122" operator="equal">
      <formula>0</formula>
    </cfRule>
  </conditionalFormatting>
  <conditionalFormatting sqref="I43:J43">
    <cfRule type="cellIs" dxfId="1350" priority="123" operator="notEqual">
      <formula>0</formula>
    </cfRule>
  </conditionalFormatting>
  <conditionalFormatting sqref="J30">
    <cfRule type="cellIs" dxfId="1349" priority="127" operator="notEqual">
      <formula>0</formula>
    </cfRule>
  </conditionalFormatting>
  <conditionalFormatting sqref="J48:J59">
    <cfRule type="expression" dxfId="1348" priority="11">
      <formula>$B48=""</formula>
    </cfRule>
  </conditionalFormatting>
  <conditionalFormatting sqref="J63:J74">
    <cfRule type="expression" dxfId="1347" priority="4">
      <formula>$B63=""</formula>
    </cfRule>
  </conditionalFormatting>
  <conditionalFormatting sqref="J78:J89">
    <cfRule type="expression" dxfId="1346" priority="3">
      <formula>$B78=""</formula>
    </cfRule>
  </conditionalFormatting>
  <conditionalFormatting sqref="J93:J104">
    <cfRule type="expression" dxfId="1345" priority="104">
      <formula>$B93=""</formula>
    </cfRule>
  </conditionalFormatting>
  <conditionalFormatting sqref="J108:J119">
    <cfRule type="expression" dxfId="1344" priority="100">
      <formula>$B108=""</formula>
    </cfRule>
  </conditionalFormatting>
  <conditionalFormatting sqref="J123:J134">
    <cfRule type="expression" dxfId="1343" priority="96">
      <formula>$B123=""</formula>
    </cfRule>
  </conditionalFormatting>
  <conditionalFormatting sqref="J138:J149">
    <cfRule type="expression" dxfId="1342" priority="91">
      <formula>$B138=""</formula>
    </cfRule>
  </conditionalFormatting>
  <conditionalFormatting sqref="K29:K31">
    <cfRule type="cellIs" dxfId="1341" priority="19" operator="notEqual">
      <formula>0</formula>
    </cfRule>
  </conditionalFormatting>
  <conditionalFormatting sqref="M48:M60">
    <cfRule type="expression" dxfId="1340" priority="35">
      <formula>$D$48=0</formula>
    </cfRule>
  </conditionalFormatting>
  <conditionalFormatting sqref="M49:M59">
    <cfRule type="cellIs" dxfId="1339" priority="53" operator="equal">
      <formula>0</formula>
    </cfRule>
  </conditionalFormatting>
  <conditionalFormatting sqref="M63:M75">
    <cfRule type="expression" dxfId="1338" priority="34">
      <formula>$D$48=0</formula>
    </cfRule>
  </conditionalFormatting>
  <conditionalFormatting sqref="M64:M74">
    <cfRule type="cellIs" dxfId="1337" priority="33" operator="equal">
      <formula>0</formula>
    </cfRule>
  </conditionalFormatting>
  <conditionalFormatting sqref="M78:M90">
    <cfRule type="expression" dxfId="1336" priority="32">
      <formula>$D$48=0</formula>
    </cfRule>
  </conditionalFormatting>
  <conditionalFormatting sqref="M79:M89">
    <cfRule type="cellIs" dxfId="1335" priority="31" operator="equal">
      <formula>0</formula>
    </cfRule>
  </conditionalFormatting>
  <conditionalFormatting sqref="M93:M105">
    <cfRule type="expression" dxfId="1334" priority="30">
      <formula>$D$48=0</formula>
    </cfRule>
  </conditionalFormatting>
  <conditionalFormatting sqref="M94:M104">
    <cfRule type="cellIs" dxfId="1333" priority="29" operator="equal">
      <formula>0</formula>
    </cfRule>
  </conditionalFormatting>
  <conditionalFormatting sqref="M108:M120">
    <cfRule type="expression" dxfId="1332" priority="28">
      <formula>$D$48=0</formula>
    </cfRule>
  </conditionalFormatting>
  <conditionalFormatting sqref="M109:M119">
    <cfRule type="cellIs" dxfId="1331" priority="27" operator="equal">
      <formula>0</formula>
    </cfRule>
  </conditionalFormatting>
  <conditionalFormatting sqref="M123:M135">
    <cfRule type="expression" dxfId="1330" priority="26">
      <formula>$D$48=0</formula>
    </cfRule>
  </conditionalFormatting>
  <conditionalFormatting sqref="M124:M134">
    <cfRule type="cellIs" dxfId="1329" priority="25" operator="equal">
      <formula>0</formula>
    </cfRule>
  </conditionalFormatting>
  <conditionalFormatting sqref="M138:M150">
    <cfRule type="expression" dxfId="1328" priority="24">
      <formula>$D$48=0</formula>
    </cfRule>
  </conditionalFormatting>
  <conditionalFormatting sqref="M139:M149">
    <cfRule type="cellIs" dxfId="1327" priority="23" operator="equal">
      <formula>0</formula>
    </cfRule>
  </conditionalFormatting>
  <conditionalFormatting sqref="N6">
    <cfRule type="cellIs" dxfId="1326" priority="89" operator="equal">
      <formula>0</formula>
    </cfRule>
  </conditionalFormatting>
  <conditionalFormatting sqref="N11:R14 AD11:AD14">
    <cfRule type="cellIs" dxfId="1321" priority="90" operator="equal">
      <formula>0</formula>
    </cfRule>
  </conditionalFormatting>
  <conditionalFormatting sqref="N6:AB14">
    <cfRule type="cellIs" dxfId="1320" priority="88" operator="equal">
      <formula>0</formula>
    </cfRule>
  </conditionalFormatting>
  <conditionalFormatting sqref="N21:AC29">
    <cfRule type="cellIs" dxfId="1319" priority="15" operator="equal">
      <formula>0</formula>
    </cfRule>
  </conditionalFormatting>
  <conditionalFormatting sqref="N60:AC61 N62:S62 N75:AC76 N77:S77 N90:AC91 N92:S92 N105:AC106 N107:S107 N120:AC121 N122:S122 N135:AC136 N137:S137 N150:AC151">
    <cfRule type="cellIs" dxfId="1318" priority="37" operator="equal">
      <formula>0</formula>
    </cfRule>
  </conditionalFormatting>
  <conditionalFormatting sqref="U62:AC62 AC63:AC74 U77:AC77 AC78:AC89 U92:AC92 AC93:AC104 U107:AC107 AC108:AC119 U122:AC122 AC123:AC134 U137:AC137 AC138:AC149">
    <cfRule type="cellIs" dxfId="1303" priority="36" operator="equal">
      <formula>0</formula>
    </cfRule>
  </conditionalFormatting>
  <conditionalFormatting sqref="AC6:AC14">
    <cfRule type="cellIs" dxfId="1288" priority="14" operator="equal">
      <formula>0</formula>
    </cfRule>
  </conditionalFormatting>
  <conditionalFormatting sqref="AC15:AC16 E42:H43">
    <cfRule type="cellIs" dxfId="1287" priority="124" operator="equal">
      <formula>0</formula>
    </cfRule>
  </conditionalFormatting>
  <conditionalFormatting sqref="AC48:AC59">
    <cfRule type="cellIs" dxfId="1286" priority="125" operator="equal">
      <formula>0</formula>
    </cfRule>
  </conditionalFormatting>
  <conditionalFormatting sqref="AD21:AD29">
    <cfRule type="cellIs" dxfId="1285" priority="82" operator="equal">
      <formula>0</formula>
    </cfRule>
  </conditionalFormatting>
  <conditionalFormatting sqref="AD22 AD24 AD26 AD28">
    <cfRule type="cellIs" dxfId="1284" priority="87" operator="equal">
      <formula>0</formula>
    </cfRule>
  </conditionalFormatting>
  <conditionalFormatting sqref="AD6:AE14">
    <cfRule type="cellIs" dxfId="1283" priority="1" operator="equal">
      <formula>0</formula>
    </cfRule>
  </conditionalFormatting>
  <conditionalFormatting sqref="AE6:AE14">
    <cfRule type="cellIs" dxfId="1282" priority="2" operator="equal">
      <formula>0</formula>
    </cfRule>
  </conditionalFormatting>
  <conditionalFormatting sqref="AE22 AE24 AE26">
    <cfRule type="cellIs" dxfId="1281" priority="85" operator="equal">
      <formula>"adjustment needed"</formula>
    </cfRule>
  </conditionalFormatting>
  <conditionalFormatting sqref="AE22:AE26">
    <cfRule type="cellIs" dxfId="1280" priority="86" operator="equal">
      <formula>"""adjustment needed"""</formula>
    </cfRule>
  </conditionalFormatting>
  <conditionalFormatting sqref="AE28">
    <cfRule type="cellIs" dxfId="1279" priority="83" operator="equal">
      <formula>"adjustment needed"</formula>
    </cfRule>
    <cfRule type="cellIs" dxfId="1278" priority="84" operator="equal">
      <formula>"""adjustment needed"""</formula>
    </cfRule>
  </conditionalFormatting>
  <dataValidations count="1">
    <dataValidation type="list" allowBlank="1" showInputMessage="1" showErrorMessage="1" sqref="D14" xr:uid="{D3900E8B-9755-4FED-A2DA-9EAC9BFFF956}">
      <formula1>$AK$5:$AK$6</formula1>
    </dataValidation>
  </dataValidations>
  <pageMargins left="0.25" right="0.25" top="0.75" bottom="0.75" header="0.3" footer="0.3"/>
  <pageSetup paperSize="9" scale="30" orientation="landscape" r:id="rId1"/>
  <extLst>
    <ext xmlns:x14="http://schemas.microsoft.com/office/spreadsheetml/2009/9/main" uri="{78C0D931-6437-407d-A8EE-F0AAD7539E65}">
      <x14:conditionalFormattings>
        <x14:conditionalFormatting xmlns:xm="http://schemas.microsoft.com/office/excel/2006/main">
          <x14:cfRule type="cellIs" priority="79" operator="greaterThan" id="{F6B2423B-C707-4381-BF1E-3BB594754E06}">
            <xm:f>'Project basic information'!$C$7</xm:f>
            <x14:dxf>
              <font>
                <color rgb="FFF2F2F2"/>
              </font>
            </x14:dxf>
          </x14:cfRule>
          <xm:sqref>C48:C149</xm:sqref>
        </x14:conditionalFormatting>
        <x14:conditionalFormatting xmlns:xm="http://schemas.microsoft.com/office/excel/2006/main">
          <x14:cfRule type="expression" priority="128" id="{8D642548-D5C0-43E8-8B23-912160C74DA3}">
            <xm:f>AND($D48&gt;='Project basic information'!$D$20,$D48&lt;='Project basic information'!$E$20,'Project basic information'!$F$20="x")</xm:f>
            <x14:dxf>
              <fill>
                <patternFill patternType="solid">
                  <fgColor indexed="26"/>
                  <bgColor indexed="26"/>
                </patternFill>
              </fill>
            </x14:dxf>
          </x14:cfRule>
          <xm:sqref>N48:N59 N108:N119 N123:N134 N138:N149</xm:sqref>
        </x14:conditionalFormatting>
        <x14:conditionalFormatting xmlns:xm="http://schemas.microsoft.com/office/excel/2006/main">
          <x14:cfRule type="expression" priority="8" id="{C69C90E6-EFE1-4DE5-B4D8-956EB7141626}">
            <xm:f>AND($D63&gt;='Project basic information'!$D$20,$D63&lt;='Project basic information'!$E$20,'Project basic information'!$F$20="x")</xm:f>
            <x14:dxf>
              <fill>
                <patternFill patternType="solid">
                  <fgColor indexed="26"/>
                  <bgColor indexed="26"/>
                </patternFill>
              </fill>
            </x14:dxf>
          </x14:cfRule>
          <xm:sqref>N63:N74</xm:sqref>
        </x14:conditionalFormatting>
        <x14:conditionalFormatting xmlns:xm="http://schemas.microsoft.com/office/excel/2006/main">
          <x14:cfRule type="expression" priority="7" id="{EF283B35-ADE6-49F0-A184-13FD1FCD8951}">
            <xm:f>AND($D78&gt;='Project basic information'!$D$20,$D78&lt;='Project basic information'!$E$20,'Project basic information'!$F$20="x")</xm:f>
            <x14:dxf>
              <fill>
                <patternFill patternType="solid">
                  <fgColor indexed="26"/>
                  <bgColor indexed="26"/>
                </patternFill>
              </fill>
            </x14:dxf>
          </x14:cfRule>
          <xm:sqref>N78:N89</xm:sqref>
        </x14:conditionalFormatting>
        <x14:conditionalFormatting xmlns:xm="http://schemas.microsoft.com/office/excel/2006/main">
          <x14:cfRule type="expression" priority="38" id="{1C29DD0E-735A-4AE9-B795-3106C32E8303}">
            <xm:f>AND($D93&gt;='Project basic information'!$D$20,$D93&lt;='Project basic information'!$E$20,'Project basic information'!$F$20="x")</xm:f>
            <x14:dxf>
              <fill>
                <patternFill patternType="solid">
                  <fgColor indexed="26"/>
                  <bgColor indexed="26"/>
                </patternFill>
              </fill>
            </x14:dxf>
          </x14:cfRule>
          <xm:sqref>N93:N104</xm:sqref>
        </x14:conditionalFormatting>
        <x14:conditionalFormatting xmlns:xm="http://schemas.microsoft.com/office/excel/2006/main">
          <x14:cfRule type="expression" priority="129" id="{0BAE35DF-EDC8-4C98-B27F-A1C1261E7200}">
            <xm:f>AND($D48&gt;='Project basic information'!$D$21,$D48&lt;='Project basic information'!$E$21,'Project basic information'!$F$21="x")</xm:f>
            <x14:dxf>
              <fill>
                <patternFill patternType="solid">
                  <fgColor indexed="26"/>
                  <bgColor indexed="26"/>
                </patternFill>
              </fill>
            </x14:dxf>
          </x14:cfRule>
          <xm:sqref>O48:O59 O78:O89 O93:O104 O108:O119 O123:O134 O138:O149</xm:sqref>
        </x14:conditionalFormatting>
        <x14:conditionalFormatting xmlns:xm="http://schemas.microsoft.com/office/excel/2006/main">
          <x14:cfRule type="expression" priority="39" id="{F7A855F1-2CAC-4EB9-963C-38535655FF51}">
            <xm:f>AND($D63&gt;='Project basic information'!$D$21,$D63&lt;='Project basic information'!$E$21,'Project basic information'!$F$21="x")</xm:f>
            <x14:dxf>
              <fill>
                <patternFill patternType="solid">
                  <fgColor indexed="26"/>
                  <bgColor indexed="26"/>
                </patternFill>
              </fill>
            </x14:dxf>
          </x14:cfRule>
          <xm:sqref>O63:O74</xm:sqref>
        </x14:conditionalFormatting>
        <x14:conditionalFormatting xmlns:xm="http://schemas.microsoft.com/office/excel/2006/main">
          <x14:cfRule type="expression" priority="130" id="{9AE59CFD-8AC6-46FF-8579-008224B745F7}">
            <xm:f>AND($D48&gt;='Project basic information'!$D$22,$D48&lt;='Project basic information'!$E$22,'Project basic information'!$F$22="x")</xm:f>
            <x14:dxf>
              <fill>
                <patternFill patternType="solid">
                  <fgColor indexed="26"/>
                  <bgColor indexed="26"/>
                </patternFill>
              </fill>
            </x14:dxf>
          </x14:cfRule>
          <xm:sqref>P48:P59 P78:P89 P93:P104 P108:P119 P123:P134 P138:P149</xm:sqref>
        </x14:conditionalFormatting>
        <x14:conditionalFormatting xmlns:xm="http://schemas.microsoft.com/office/excel/2006/main">
          <x14:cfRule type="expression" priority="40" id="{FF821B5B-A81F-46E5-B904-84433928B9F6}">
            <xm:f>AND($D63&gt;='Project basic information'!$D$22,$D63&lt;='Project basic information'!$E$22,'Project basic information'!$F$22="x")</xm:f>
            <x14:dxf>
              <fill>
                <patternFill patternType="solid">
                  <fgColor indexed="26"/>
                  <bgColor indexed="26"/>
                </patternFill>
              </fill>
            </x14:dxf>
          </x14:cfRule>
          <xm:sqref>P63:P74</xm:sqref>
        </x14:conditionalFormatting>
        <x14:conditionalFormatting xmlns:xm="http://schemas.microsoft.com/office/excel/2006/main">
          <x14:cfRule type="expression" priority="131" id="{3325708B-13E8-4901-A7D2-DA76056D23E2}">
            <xm:f>AND($D48&gt;='Project basic information'!$D$23,$D48&lt;='Project basic information'!$E$23,'Project basic information'!$F$23="x")</xm:f>
            <x14:dxf>
              <fill>
                <patternFill patternType="solid">
                  <fgColor indexed="26"/>
                  <bgColor indexed="26"/>
                </patternFill>
              </fill>
            </x14:dxf>
          </x14:cfRule>
          <xm:sqref>Q48:Q59 Q78:Q89 Q93:Q104 Q108:Q119 Q123:Q134 Q138:Q149</xm:sqref>
        </x14:conditionalFormatting>
        <x14:conditionalFormatting xmlns:xm="http://schemas.microsoft.com/office/excel/2006/main">
          <x14:cfRule type="expression" priority="41" id="{EFAAA984-F3DD-4A57-B331-B3B2C26DCF7B}">
            <xm:f>AND($D63&gt;='Project basic information'!$D$23,$D63&lt;='Project basic information'!$E$23,'Project basic information'!$F$23="x")</xm:f>
            <x14:dxf>
              <fill>
                <patternFill patternType="solid">
                  <fgColor indexed="26"/>
                  <bgColor indexed="26"/>
                </patternFill>
              </fill>
            </x14:dxf>
          </x14:cfRule>
          <xm:sqref>Q63:Q74</xm:sqref>
        </x14:conditionalFormatting>
        <x14:conditionalFormatting xmlns:xm="http://schemas.microsoft.com/office/excel/2006/main">
          <x14:cfRule type="expression" priority="132" id="{FC4AA9A7-0444-49D8-B8BB-80DDE4F4E684}">
            <xm:f>AND($D48&gt;='Project basic information'!$D$24,$D48&lt;='Project basic information'!$E$24,'Project basic information'!$F$24="x")</xm:f>
            <x14:dxf>
              <fill>
                <patternFill patternType="solid">
                  <fgColor indexed="26"/>
                  <bgColor indexed="26"/>
                </patternFill>
              </fill>
            </x14:dxf>
          </x14:cfRule>
          <xm:sqref>R48:R59 R78:R89 R93:R104 R108:R119 R123:R134 R138:R149</xm:sqref>
        </x14:conditionalFormatting>
        <x14:conditionalFormatting xmlns:xm="http://schemas.microsoft.com/office/excel/2006/main">
          <x14:cfRule type="expression" priority="42" id="{EF0E2024-4BBE-454C-AACB-0784EBF1178F}">
            <xm:f>AND($D63&gt;='Project basic information'!$D$24,$D63&lt;='Project basic information'!$E$24,'Project basic information'!$F$24="x")</xm:f>
            <x14:dxf>
              <fill>
                <patternFill patternType="solid">
                  <fgColor indexed="26"/>
                  <bgColor indexed="26"/>
                </patternFill>
              </fill>
            </x14:dxf>
          </x14:cfRule>
          <xm:sqref>R63:R74</xm:sqref>
        </x14:conditionalFormatting>
        <x14:conditionalFormatting xmlns:xm="http://schemas.microsoft.com/office/excel/2006/main">
          <x14:cfRule type="expression" priority="133" id="{9A4554CE-F9CF-4F12-B2F4-61EC54110004}">
            <xm:f>AND($D48&gt;='Project basic information'!$D$25,$D48&lt;='Project basic information'!$E$25,'Project basic information'!$F$25="x")</xm:f>
            <x14:dxf>
              <fill>
                <patternFill patternType="solid">
                  <fgColor indexed="26"/>
                  <bgColor indexed="26"/>
                </patternFill>
              </fill>
            </x14:dxf>
          </x14:cfRule>
          <xm:sqref>S48:S59 S78:S89 S93:S104 S108:S119 S123:S134 S138:S149</xm:sqref>
        </x14:conditionalFormatting>
        <x14:conditionalFormatting xmlns:xm="http://schemas.microsoft.com/office/excel/2006/main">
          <x14:cfRule type="expression" priority="43" id="{D31A01B1-5E3D-43D9-A611-3E64211961F7}">
            <xm:f>AND($D63&gt;='Project basic information'!$D$25,$D63&lt;='Project basic information'!$E$25,'Project basic information'!$F$25="x")</xm:f>
            <x14:dxf>
              <fill>
                <patternFill patternType="solid">
                  <fgColor indexed="26"/>
                  <bgColor indexed="26"/>
                </patternFill>
              </fill>
            </x14:dxf>
          </x14:cfRule>
          <xm:sqref>S63:S74</xm:sqref>
        </x14:conditionalFormatting>
        <x14:conditionalFormatting xmlns:xm="http://schemas.microsoft.com/office/excel/2006/main">
          <x14:cfRule type="expression" priority="134" id="{E82334FE-3868-4E6B-BE2D-AD52379013B1}">
            <xm:f>AND($D48&gt;='Project basic information'!$D$26,$D48&lt;='Project basic information'!$E$26,'Project basic information'!$F$26="x")</xm:f>
            <x14:dxf>
              <fill>
                <patternFill patternType="solid">
                  <fgColor indexed="26"/>
                  <bgColor indexed="26"/>
                </patternFill>
              </fill>
            </x14:dxf>
          </x14:cfRule>
          <xm:sqref>T48:T59 T78:T89 T93:T104 T108:T119 T123:T134 T138:T149</xm:sqref>
        </x14:conditionalFormatting>
        <x14:conditionalFormatting xmlns:xm="http://schemas.microsoft.com/office/excel/2006/main">
          <x14:cfRule type="expression" priority="44" id="{9705E2CB-9AAC-4321-9018-1DEC61278C2F}">
            <xm:f>AND($D63&gt;='Project basic information'!$D$26,$D63&lt;='Project basic information'!$E$26,'Project basic information'!$F$26="x")</xm:f>
            <x14:dxf>
              <fill>
                <patternFill patternType="solid">
                  <fgColor indexed="26"/>
                  <bgColor indexed="26"/>
                </patternFill>
              </fill>
            </x14:dxf>
          </x14:cfRule>
          <xm:sqref>T63:T74</xm:sqref>
        </x14:conditionalFormatting>
        <x14:conditionalFormatting xmlns:xm="http://schemas.microsoft.com/office/excel/2006/main">
          <x14:cfRule type="expression" priority="135" id="{56552B1D-1E58-4A01-9E90-EED84AB8924D}">
            <xm:f>AND(D48&gt;='Project basic information'!$D$27,D48&lt;='Project basic information'!$E$27,'Project basic information'!$F$27="x")</xm:f>
            <x14:dxf>
              <fill>
                <patternFill patternType="solid">
                  <fgColor indexed="26"/>
                  <bgColor indexed="26"/>
                </patternFill>
              </fill>
            </x14:dxf>
          </x14:cfRule>
          <xm:sqref>U48:U59 U78:U89 U93:U104 U108:U119 U123:U134 U138:U149</xm:sqref>
        </x14:conditionalFormatting>
        <x14:conditionalFormatting xmlns:xm="http://schemas.microsoft.com/office/excel/2006/main">
          <x14:cfRule type="expression" priority="45" id="{FDF49928-A533-458D-9596-413C2CC627B3}">
            <xm:f>AND(D63&gt;='Project basic information'!$D$27,D63&lt;='Project basic information'!$E$27,'Project basic information'!$F$27="x")</xm:f>
            <x14:dxf>
              <fill>
                <patternFill patternType="solid">
                  <fgColor indexed="26"/>
                  <bgColor indexed="26"/>
                </patternFill>
              </fill>
            </x14:dxf>
          </x14:cfRule>
          <xm:sqref>U63:U74</xm:sqref>
        </x14:conditionalFormatting>
        <x14:conditionalFormatting xmlns:xm="http://schemas.microsoft.com/office/excel/2006/main">
          <x14:cfRule type="expression" priority="136" id="{51B4C950-3088-4D87-BB42-FF5735C537A1}">
            <xm:f>AND($D48&gt;='Project basic information'!$D$28,$D48&lt;='Project basic information'!$E$28,'Project basic information'!$F$28="x")</xm:f>
            <x14:dxf>
              <fill>
                <patternFill patternType="solid">
                  <fgColor indexed="26"/>
                  <bgColor indexed="26"/>
                </patternFill>
              </fill>
            </x14:dxf>
          </x14:cfRule>
          <xm:sqref>V48:V59 V78:V89 V93:V104 V108:V119 V123:V134 V138:V149</xm:sqref>
        </x14:conditionalFormatting>
        <x14:conditionalFormatting xmlns:xm="http://schemas.microsoft.com/office/excel/2006/main">
          <x14:cfRule type="expression" priority="46" id="{5BB667A1-FD37-489F-ABD2-6A65115A4BE0}">
            <xm:f>AND($D63&gt;='Project basic information'!$D$28,$D63&lt;='Project basic information'!$E$28,'Project basic information'!$F$28="x")</xm:f>
            <x14:dxf>
              <fill>
                <patternFill patternType="solid">
                  <fgColor indexed="26"/>
                  <bgColor indexed="26"/>
                </patternFill>
              </fill>
            </x14:dxf>
          </x14:cfRule>
          <xm:sqref>V63:V74</xm:sqref>
        </x14:conditionalFormatting>
        <x14:conditionalFormatting xmlns:xm="http://schemas.microsoft.com/office/excel/2006/main">
          <x14:cfRule type="expression" priority="137" id="{519CF33C-D6B2-4764-A6ED-15B353B5A31C}">
            <xm:f>AND($D48&gt;='Project basic information'!$D$29,$D48&lt;='Project basic information'!$E$29,'Project basic information'!$F$29="x")</xm:f>
            <x14:dxf>
              <fill>
                <patternFill patternType="solid">
                  <fgColor indexed="26"/>
                  <bgColor indexed="26"/>
                </patternFill>
              </fill>
            </x14:dxf>
          </x14:cfRule>
          <xm:sqref>W48:W59 W78:W89 W93:W104 W108:W119 W123:W134 W138:W149</xm:sqref>
        </x14:conditionalFormatting>
        <x14:conditionalFormatting xmlns:xm="http://schemas.microsoft.com/office/excel/2006/main">
          <x14:cfRule type="expression" priority="47" id="{BA85EB0B-FD35-4109-A312-618E2963A947}">
            <xm:f>AND($D63&gt;='Project basic information'!$D$29,$D63&lt;='Project basic information'!$E$29,'Project basic information'!$F$29="x")</xm:f>
            <x14:dxf>
              <fill>
                <patternFill patternType="solid">
                  <fgColor indexed="26"/>
                  <bgColor indexed="26"/>
                </patternFill>
              </fill>
            </x14:dxf>
          </x14:cfRule>
          <xm:sqref>W63:W74</xm:sqref>
        </x14:conditionalFormatting>
        <x14:conditionalFormatting xmlns:xm="http://schemas.microsoft.com/office/excel/2006/main">
          <x14:cfRule type="expression" priority="138" id="{3B0CF7C0-5A41-4AEE-8DF8-F750916A94B0}">
            <xm:f>AND($D48&gt;='Project basic information'!$D$30,$D48&lt;='Project basic information'!$E$30,'Project basic information'!$F$30="x")</xm:f>
            <x14:dxf>
              <fill>
                <patternFill patternType="solid">
                  <fgColor indexed="26"/>
                  <bgColor indexed="26"/>
                </patternFill>
              </fill>
            </x14:dxf>
          </x14:cfRule>
          <xm:sqref>X48:X59 X78:X89 X93:X104 X108:X119 X123:X134 X138:X149</xm:sqref>
        </x14:conditionalFormatting>
        <x14:conditionalFormatting xmlns:xm="http://schemas.microsoft.com/office/excel/2006/main">
          <x14:cfRule type="expression" priority="48" id="{03F53684-4671-4868-81DC-0A5D40CB37A8}">
            <xm:f>AND($D63&gt;='Project basic information'!$D$30,$D63&lt;='Project basic information'!$E$30,'Project basic information'!$F$30="x")</xm:f>
            <x14:dxf>
              <fill>
                <patternFill patternType="solid">
                  <fgColor indexed="26"/>
                  <bgColor indexed="26"/>
                </patternFill>
              </fill>
            </x14:dxf>
          </x14:cfRule>
          <xm:sqref>X63:X74</xm:sqref>
        </x14:conditionalFormatting>
        <x14:conditionalFormatting xmlns:xm="http://schemas.microsoft.com/office/excel/2006/main">
          <x14:cfRule type="expression" priority="139" id="{A528A45B-684F-442B-BC7C-5D6409E417A2}">
            <xm:f>AND($D48&gt;='Project basic information'!$D$31,$D48&lt;='Project basic information'!$E$31,'Project basic information'!$F$31="x")</xm:f>
            <x14:dxf>
              <fill>
                <patternFill patternType="solid">
                  <fgColor indexed="26"/>
                  <bgColor indexed="26"/>
                </patternFill>
              </fill>
            </x14:dxf>
          </x14:cfRule>
          <xm:sqref>Y48:Y59 Y78:Y89 Y93:Y104 Y108:Y119 Y123:Y134 Y138:Y149</xm:sqref>
        </x14:conditionalFormatting>
        <x14:conditionalFormatting xmlns:xm="http://schemas.microsoft.com/office/excel/2006/main">
          <x14:cfRule type="expression" priority="49" id="{128CD9F7-238E-4C4F-A51E-88AD8AFE2437}">
            <xm:f>AND($D63&gt;='Project basic information'!$D$31,$D63&lt;='Project basic information'!$E$31,'Project basic information'!$F$31="x")</xm:f>
            <x14:dxf>
              <fill>
                <patternFill patternType="solid">
                  <fgColor indexed="26"/>
                  <bgColor indexed="26"/>
                </patternFill>
              </fill>
            </x14:dxf>
          </x14:cfRule>
          <xm:sqref>Y63:Y74</xm:sqref>
        </x14:conditionalFormatting>
        <x14:conditionalFormatting xmlns:xm="http://schemas.microsoft.com/office/excel/2006/main">
          <x14:cfRule type="expression" priority="140" id="{7972F247-22CE-4232-A605-2F145B6F2497}">
            <xm:f>AND($D48&gt;='Project basic information'!$D$32,$D48&lt;='Project basic information'!$E$32,'Project basic information'!$F$32="x")</xm:f>
            <x14:dxf>
              <fill>
                <patternFill patternType="solid">
                  <fgColor indexed="26"/>
                  <bgColor indexed="26"/>
                </patternFill>
              </fill>
            </x14:dxf>
          </x14:cfRule>
          <xm:sqref>Z48:Z59 Z78:Z89 Z93:Z104 Z108:Z119 Z123:Z134 Z138:Z149</xm:sqref>
        </x14:conditionalFormatting>
        <x14:conditionalFormatting xmlns:xm="http://schemas.microsoft.com/office/excel/2006/main">
          <x14:cfRule type="expression" priority="50" id="{F6DE394A-5551-4727-A1FB-0F04953F8F5C}">
            <xm:f>AND($D63&gt;='Project basic information'!$D$32,$D63&lt;='Project basic information'!$E$32,'Project basic information'!$F$32="x")</xm:f>
            <x14:dxf>
              <fill>
                <patternFill patternType="solid">
                  <fgColor indexed="26"/>
                  <bgColor indexed="26"/>
                </patternFill>
              </fill>
            </x14:dxf>
          </x14:cfRule>
          <xm:sqref>Z63:Z74</xm:sqref>
        </x14:conditionalFormatting>
        <x14:conditionalFormatting xmlns:xm="http://schemas.microsoft.com/office/excel/2006/main">
          <x14:cfRule type="expression" priority="141" id="{D2D0A39F-CD92-4E40-A8A3-6D11138DDDA3}">
            <xm:f>AND($D48&gt;='Project basic information'!$D$33,$D48&lt;='Project basic information'!$E$33,'Project basic information'!$F$33="x")</xm:f>
            <x14:dxf>
              <fill>
                <patternFill patternType="solid">
                  <fgColor indexed="26"/>
                  <bgColor indexed="26"/>
                </patternFill>
              </fill>
            </x14:dxf>
          </x14:cfRule>
          <xm:sqref>AA48:AA59 AA78:AA89 AA93:AA104 AA108:AA119 AA123:AA134 AA138:AA149</xm:sqref>
        </x14:conditionalFormatting>
        <x14:conditionalFormatting xmlns:xm="http://schemas.microsoft.com/office/excel/2006/main">
          <x14:cfRule type="expression" priority="51" id="{1D586ECF-A9BA-4134-93E8-C8C315B73D6D}">
            <xm:f>AND($D63&gt;='Project basic information'!$D$33,$D63&lt;='Project basic information'!$E$33,'Project basic information'!$F$33="x")</xm:f>
            <x14:dxf>
              <fill>
                <patternFill patternType="solid">
                  <fgColor indexed="26"/>
                  <bgColor indexed="26"/>
                </patternFill>
              </fill>
            </x14:dxf>
          </x14:cfRule>
          <xm:sqref>AA63:AA74</xm:sqref>
        </x14:conditionalFormatting>
        <x14:conditionalFormatting xmlns:xm="http://schemas.microsoft.com/office/excel/2006/main">
          <x14:cfRule type="expression" priority="142" id="{621B6A08-75B5-4273-B3D6-FA40E50FD9F1}">
            <xm:f>AND($D48&gt;='Project basic information'!$D$34,$D48&lt;='Project basic information'!$E$34,'Project basic information'!$F$34="x")</xm:f>
            <x14:dxf>
              <fill>
                <patternFill patternType="solid">
                  <fgColor indexed="26"/>
                  <bgColor indexed="26"/>
                </patternFill>
              </fill>
            </x14:dxf>
          </x14:cfRule>
          <xm:sqref>AB48:AB59 AB78:AB89 AB93:AB104 AB108:AB119 AB123:AB134 AB138:AB149</xm:sqref>
        </x14:conditionalFormatting>
        <x14:conditionalFormatting xmlns:xm="http://schemas.microsoft.com/office/excel/2006/main">
          <x14:cfRule type="expression" priority="52" id="{A3FADCC6-FDF3-48A5-B2D5-0FB780CE9BF9}">
            <xm:f>AND($D63&gt;='Project basic information'!$D$34,$D63&lt;='Project basic information'!$E$34,'Project basic information'!$F$34="x")</xm:f>
            <x14:dxf>
              <fill>
                <patternFill patternType="solid">
                  <fgColor indexed="26"/>
                  <bgColor indexed="26"/>
                </patternFill>
              </fill>
            </x14:dxf>
          </x14:cfRule>
          <xm:sqref>AB63:AB74</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xr:uid="{2F89F01A-06FC-481C-819A-87E8FC457EDF}">
          <x14:formula1>
            <xm:f>'Overview reports'!$A$3:$A$8</xm:f>
          </x14:formula1>
          <xm:sqref>H5</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7ED3C-2B46-49CB-A11D-01A3110E6B3E}">
  <sheetPr>
    <tabColor rgb="FFFF0000"/>
  </sheetPr>
  <dimension ref="A3:AL180"/>
  <sheetViews>
    <sheetView showGridLines="0" zoomScaleNormal="100" workbookViewId="0">
      <selection activeCell="C17" sqref="C17:K17"/>
    </sheetView>
  </sheetViews>
  <sheetFormatPr defaultColWidth="13" defaultRowHeight="14.3" outlineLevelRow="1" outlineLevelCol="1"/>
  <cols>
    <col min="1" max="2" width="12.5" style="299" customWidth="1"/>
    <col min="3" max="3" width="16.25" style="299" customWidth="1"/>
    <col min="4" max="4" width="16.5" style="299" customWidth="1"/>
    <col min="5" max="5" width="13.375" style="299" customWidth="1"/>
    <col min="6" max="6" width="20.375" style="299" customWidth="1"/>
    <col min="7" max="7" width="16.75" style="299" customWidth="1"/>
    <col min="8" max="8" width="15.125" style="299" customWidth="1"/>
    <col min="9" max="9" width="14.125" style="299" customWidth="1"/>
    <col min="10" max="10" width="15.25" style="299" customWidth="1"/>
    <col min="11" max="11" width="16.75" style="299" customWidth="1"/>
    <col min="12" max="12" width="5.375" style="299" customWidth="1"/>
    <col min="13" max="13" width="10.75" style="299" customWidth="1"/>
    <col min="14" max="14" width="11.25" style="299" customWidth="1"/>
    <col min="15" max="15" width="11.875" style="299" customWidth="1"/>
    <col min="16" max="18" width="11.625" style="299" customWidth="1"/>
    <col min="19" max="28" width="11.625" style="299" hidden="1" customWidth="1" outlineLevel="1"/>
    <col min="29" max="29" width="11.5" style="299" bestFit="1" customWidth="1" collapsed="1"/>
    <col min="30" max="30" width="22" style="299" bestFit="1" customWidth="1"/>
    <col min="31" max="31" width="20.125" style="299" customWidth="1"/>
    <col min="32" max="36" width="13" style="299"/>
    <col min="37" max="37" width="0" style="299" hidden="1" customWidth="1"/>
    <col min="38" max="16384" width="13" style="299"/>
  </cols>
  <sheetData>
    <row r="3" spans="3:38" ht="60.8" customHeight="1">
      <c r="C3" s="617" t="s">
        <v>245</v>
      </c>
      <c r="D3" s="617"/>
      <c r="E3" s="617"/>
      <c r="F3" s="617"/>
      <c r="G3" s="617"/>
      <c r="H3" s="617"/>
      <c r="M3" s="618" t="s">
        <v>506</v>
      </c>
      <c r="N3" s="618"/>
      <c r="O3" s="618"/>
      <c r="P3" s="618"/>
      <c r="Q3" s="618"/>
      <c r="R3" s="618"/>
      <c r="S3" s="618"/>
      <c r="T3" s="618"/>
      <c r="U3" s="618"/>
      <c r="V3" s="618"/>
      <c r="W3" s="618"/>
      <c r="X3" s="618"/>
      <c r="Y3" s="618"/>
      <c r="Z3" s="618"/>
      <c r="AA3" s="618"/>
      <c r="AB3" s="618"/>
      <c r="AC3" s="618"/>
      <c r="AD3" s="618"/>
      <c r="AE3" s="618"/>
      <c r="AF3" s="409"/>
      <c r="AG3" s="409"/>
      <c r="AH3" s="409"/>
      <c r="AI3" s="409"/>
      <c r="AJ3" s="409"/>
      <c r="AK3" s="409"/>
      <c r="AL3" s="409"/>
    </row>
    <row r="4" spans="3:38" ht="15" thickBot="1">
      <c r="K4" s="410"/>
      <c r="N4" s="411"/>
    </row>
    <row r="5" spans="3:38" ht="37.450000000000003" customHeight="1">
      <c r="C5" s="412" t="s">
        <v>507</v>
      </c>
      <c r="D5" s="413"/>
      <c r="E5" s="414"/>
      <c r="F5" s="415"/>
      <c r="G5" s="416" t="s">
        <v>508</v>
      </c>
      <c r="H5" s="417"/>
      <c r="N5" s="418" t="s">
        <v>509</v>
      </c>
      <c r="O5" s="418" t="s">
        <v>510</v>
      </c>
      <c r="P5" s="418" t="s">
        <v>511</v>
      </c>
      <c r="Q5" s="418" t="s">
        <v>512</v>
      </c>
      <c r="R5" s="418" t="s">
        <v>513</v>
      </c>
      <c r="S5" s="418" t="s">
        <v>514</v>
      </c>
      <c r="T5" s="418" t="s">
        <v>515</v>
      </c>
      <c r="U5" s="418" t="s">
        <v>516</v>
      </c>
      <c r="V5" s="418" t="s">
        <v>517</v>
      </c>
      <c r="W5" s="418" t="s">
        <v>518</v>
      </c>
      <c r="X5" s="418" t="s">
        <v>519</v>
      </c>
      <c r="Y5" s="418" t="s">
        <v>520</v>
      </c>
      <c r="Z5" s="418" t="s">
        <v>521</v>
      </c>
      <c r="AA5" s="418" t="s">
        <v>522</v>
      </c>
      <c r="AB5" s="418" t="s">
        <v>501</v>
      </c>
      <c r="AC5" s="419" t="s">
        <v>502</v>
      </c>
      <c r="AD5" s="420" t="s">
        <v>523</v>
      </c>
      <c r="AE5" s="421" t="s">
        <v>524</v>
      </c>
      <c r="AK5" s="299" t="s">
        <v>525</v>
      </c>
    </row>
    <row r="6" spans="3:38" ht="18.55" outlineLevel="1">
      <c r="C6" s="422" t="s">
        <v>526</v>
      </c>
      <c r="D6" s="619"/>
      <c r="E6" s="620"/>
      <c r="G6" s="416" t="s">
        <v>527</v>
      </c>
      <c r="H6" s="423"/>
      <c r="M6" s="361" t="s">
        <v>275</v>
      </c>
      <c r="N6" s="424"/>
      <c r="O6" s="425"/>
      <c r="P6" s="425"/>
      <c r="Q6" s="425"/>
      <c r="R6" s="425"/>
      <c r="S6" s="425"/>
      <c r="T6" s="425"/>
      <c r="U6" s="425"/>
      <c r="V6" s="425"/>
      <c r="W6" s="425"/>
      <c r="X6" s="425"/>
      <c r="Y6" s="425"/>
      <c r="Z6" s="425"/>
      <c r="AA6" s="425"/>
      <c r="AB6" s="425"/>
      <c r="AC6" s="426">
        <f t="shared" ref="AC6:AC14" si="0">SUM(N6:AB6)</f>
        <v>0</v>
      </c>
      <c r="AD6" s="427"/>
      <c r="AE6" s="428"/>
      <c r="AK6" s="299" t="s">
        <v>528</v>
      </c>
    </row>
    <row r="7" spans="3:38" ht="18.55" outlineLevel="1">
      <c r="C7" s="429"/>
      <c r="H7" s="430"/>
      <c r="M7" s="365" t="s">
        <v>344</v>
      </c>
      <c r="N7" s="425"/>
      <c r="O7" s="425"/>
      <c r="P7" s="425"/>
      <c r="Q7" s="425"/>
      <c r="R7" s="425"/>
      <c r="S7" s="425"/>
      <c r="T7" s="425"/>
      <c r="U7" s="425"/>
      <c r="V7" s="425"/>
      <c r="W7" s="425"/>
      <c r="X7" s="425"/>
      <c r="Y7" s="425"/>
      <c r="Z7" s="425"/>
      <c r="AA7" s="425"/>
      <c r="AB7" s="425"/>
      <c r="AC7" s="426">
        <f t="shared" si="0"/>
        <v>0</v>
      </c>
      <c r="AD7" s="427"/>
      <c r="AE7" s="428"/>
    </row>
    <row r="8" spans="3:38" ht="18.75" customHeight="1" outlineLevel="1">
      <c r="C8" s="621" t="s">
        <v>529</v>
      </c>
      <c r="D8" s="431" t="s">
        <v>283</v>
      </c>
      <c r="E8" s="431" t="s">
        <v>284</v>
      </c>
      <c r="F8" s="431" t="s">
        <v>530</v>
      </c>
      <c r="G8" s="431" t="s">
        <v>531</v>
      </c>
      <c r="H8" s="431" t="s">
        <v>532</v>
      </c>
      <c r="M8" s="366" t="s">
        <v>276</v>
      </c>
      <c r="N8" s="425"/>
      <c r="O8" s="425"/>
      <c r="P8" s="425"/>
      <c r="Q8" s="425"/>
      <c r="R8" s="425"/>
      <c r="S8" s="425"/>
      <c r="T8" s="425"/>
      <c r="U8" s="425"/>
      <c r="V8" s="425"/>
      <c r="W8" s="425"/>
      <c r="X8" s="425"/>
      <c r="Y8" s="425"/>
      <c r="Z8" s="425"/>
      <c r="AA8" s="425"/>
      <c r="AB8" s="425"/>
      <c r="AC8" s="426">
        <f t="shared" si="0"/>
        <v>0</v>
      </c>
      <c r="AD8" s="427"/>
      <c r="AE8" s="428"/>
    </row>
    <row r="9" spans="3:38" ht="18.55" outlineLevel="1">
      <c r="C9" s="622"/>
      <c r="D9" s="432"/>
      <c r="E9" s="432"/>
      <c r="F9" s="433"/>
      <c r="G9" s="434"/>
      <c r="H9" s="434"/>
      <c r="M9" s="367" t="s">
        <v>380</v>
      </c>
      <c r="N9" s="425"/>
      <c r="O9" s="425"/>
      <c r="P9" s="425"/>
      <c r="Q9" s="425"/>
      <c r="R9" s="425"/>
      <c r="S9" s="425"/>
      <c r="T9" s="425"/>
      <c r="U9" s="425"/>
      <c r="V9" s="425"/>
      <c r="W9" s="425"/>
      <c r="X9" s="425"/>
      <c r="Y9" s="425"/>
      <c r="Z9" s="425"/>
      <c r="AA9" s="425"/>
      <c r="AB9" s="425"/>
      <c r="AC9" s="426">
        <f t="shared" si="0"/>
        <v>0</v>
      </c>
      <c r="AD9" s="427"/>
      <c r="AE9" s="428"/>
    </row>
    <row r="10" spans="3:38" ht="18.55" outlineLevel="1">
      <c r="C10" s="622"/>
      <c r="D10" s="432"/>
      <c r="E10" s="432"/>
      <c r="F10" s="433"/>
      <c r="G10" s="434"/>
      <c r="H10" s="434"/>
      <c r="M10" s="368" t="s">
        <v>277</v>
      </c>
      <c r="N10" s="425"/>
      <c r="O10" s="425"/>
      <c r="P10" s="425"/>
      <c r="Q10" s="425"/>
      <c r="R10" s="425"/>
      <c r="S10" s="425"/>
      <c r="T10" s="425"/>
      <c r="U10" s="425"/>
      <c r="V10" s="425"/>
      <c r="W10" s="425"/>
      <c r="X10" s="425"/>
      <c r="Y10" s="425"/>
      <c r="Z10" s="425"/>
      <c r="AA10" s="425"/>
      <c r="AB10" s="425"/>
      <c r="AC10" s="426">
        <f t="shared" si="0"/>
        <v>0</v>
      </c>
      <c r="AD10" s="427"/>
      <c r="AE10" s="428"/>
    </row>
    <row r="11" spans="3:38" ht="18.55" outlineLevel="1">
      <c r="C11" s="622"/>
      <c r="D11" s="432"/>
      <c r="E11" s="432"/>
      <c r="F11" s="435"/>
      <c r="G11" s="434"/>
      <c r="H11" s="434"/>
      <c r="M11" s="369" t="s">
        <v>416</v>
      </c>
      <c r="N11" s="425"/>
      <c r="O11" s="425"/>
      <c r="P11" s="425"/>
      <c r="Q11" s="425"/>
      <c r="R11" s="425"/>
      <c r="S11" s="425"/>
      <c r="T11" s="425"/>
      <c r="U11" s="425"/>
      <c r="V11" s="425"/>
      <c r="W11" s="425"/>
      <c r="X11" s="425"/>
      <c r="Y11" s="425"/>
      <c r="Z11" s="425"/>
      <c r="AA11" s="425"/>
      <c r="AB11" s="425"/>
      <c r="AC11" s="426">
        <f t="shared" si="0"/>
        <v>0</v>
      </c>
      <c r="AD11" s="427"/>
      <c r="AE11" s="428"/>
    </row>
    <row r="12" spans="3:38" ht="18.55" outlineLevel="1">
      <c r="C12" s="622"/>
      <c r="D12" s="434"/>
      <c r="E12" s="434"/>
      <c r="F12" s="435"/>
      <c r="G12" s="434"/>
      <c r="H12" s="434"/>
      <c r="M12" s="370" t="s">
        <v>278</v>
      </c>
      <c r="N12" s="425"/>
      <c r="O12" s="425"/>
      <c r="P12" s="425"/>
      <c r="Q12" s="425"/>
      <c r="R12" s="425"/>
      <c r="S12" s="425"/>
      <c r="T12" s="425"/>
      <c r="U12" s="425"/>
      <c r="V12" s="425"/>
      <c r="W12" s="425"/>
      <c r="X12" s="425"/>
      <c r="Y12" s="425"/>
      <c r="Z12" s="425"/>
      <c r="AA12" s="425"/>
      <c r="AB12" s="425"/>
      <c r="AC12" s="426">
        <f t="shared" si="0"/>
        <v>0</v>
      </c>
      <c r="AD12" s="427"/>
      <c r="AE12" s="428"/>
    </row>
    <row r="13" spans="3:38" ht="18.55" outlineLevel="1">
      <c r="C13" s="623"/>
      <c r="D13" s="434"/>
      <c r="E13" s="434"/>
      <c r="F13" s="435"/>
      <c r="G13" s="434"/>
      <c r="H13" s="434"/>
      <c r="M13" s="370" t="s">
        <v>452</v>
      </c>
      <c r="N13" s="425"/>
      <c r="O13" s="425"/>
      <c r="P13" s="425"/>
      <c r="Q13" s="425"/>
      <c r="R13" s="425"/>
      <c r="S13" s="425"/>
      <c r="T13" s="425"/>
      <c r="U13" s="425"/>
      <c r="V13" s="425"/>
      <c r="W13" s="425"/>
      <c r="X13" s="425"/>
      <c r="Y13" s="425"/>
      <c r="Z13" s="425"/>
      <c r="AA13" s="425"/>
      <c r="AB13" s="425"/>
      <c r="AC13" s="426">
        <f t="shared" si="0"/>
        <v>0</v>
      </c>
      <c r="AD13" s="427"/>
      <c r="AE13" s="428"/>
    </row>
    <row r="14" spans="3:38" ht="18.75" customHeight="1" outlineLevel="1" thickBot="1">
      <c r="C14" s="624" t="s">
        <v>533</v>
      </c>
      <c r="D14" s="625" t="s">
        <v>528</v>
      </c>
      <c r="E14" s="436"/>
      <c r="F14" s="437"/>
      <c r="G14" s="436"/>
      <c r="H14" s="436"/>
      <c r="M14" s="371" t="s">
        <v>279</v>
      </c>
      <c r="N14" s="425"/>
      <c r="O14" s="425"/>
      <c r="P14" s="425"/>
      <c r="Q14" s="425"/>
      <c r="R14" s="425"/>
      <c r="S14" s="425"/>
      <c r="T14" s="425"/>
      <c r="U14" s="425"/>
      <c r="V14" s="425"/>
      <c r="W14" s="425"/>
      <c r="X14" s="425"/>
      <c r="Y14" s="425"/>
      <c r="Z14" s="425"/>
      <c r="AA14" s="425"/>
      <c r="AB14" s="425"/>
      <c r="AC14" s="426">
        <f t="shared" si="0"/>
        <v>0</v>
      </c>
      <c r="AD14" s="438"/>
      <c r="AE14" s="428"/>
    </row>
    <row r="15" spans="3:38" outlineLevel="1">
      <c r="C15" s="624"/>
      <c r="D15" s="625"/>
      <c r="E15" s="439"/>
      <c r="F15" s="326"/>
      <c r="G15" s="326"/>
      <c r="H15" s="440"/>
      <c r="I15" s="326"/>
      <c r="J15" s="326"/>
      <c r="K15" s="326"/>
      <c r="M15" s="441"/>
      <c r="N15" s="442"/>
      <c r="O15" s="442"/>
      <c r="P15" s="442"/>
      <c r="Q15" s="442"/>
      <c r="R15" s="442"/>
      <c r="S15" s="443"/>
      <c r="T15" s="443"/>
      <c r="U15" s="443"/>
      <c r="V15" s="443"/>
      <c r="W15" s="443"/>
      <c r="X15" s="443"/>
      <c r="Y15" s="443"/>
      <c r="Z15" s="443"/>
      <c r="AA15" s="443"/>
      <c r="AB15" s="443"/>
      <c r="AC15" s="444"/>
      <c r="AD15" s="445"/>
      <c r="AE15" s="446"/>
    </row>
    <row r="16" spans="3:38" outlineLevel="1">
      <c r="E16" s="439"/>
      <c r="F16" s="326"/>
      <c r="G16" s="326"/>
      <c r="H16" s="440"/>
      <c r="I16" s="326"/>
      <c r="J16" s="326"/>
      <c r="K16" s="326"/>
      <c r="M16" s="441"/>
      <c r="N16" s="442"/>
      <c r="O16" s="442"/>
      <c r="P16" s="442"/>
      <c r="Q16" s="442"/>
      <c r="R16" s="442"/>
      <c r="S16" s="443"/>
      <c r="T16" s="443"/>
      <c r="U16" s="443"/>
      <c r="V16" s="443"/>
      <c r="W16" s="443"/>
      <c r="X16" s="443"/>
      <c r="Y16" s="443"/>
      <c r="Z16" s="443"/>
      <c r="AA16" s="443"/>
      <c r="AB16" s="443"/>
      <c r="AC16" s="444"/>
      <c r="AD16" s="445"/>
      <c r="AE16" s="446"/>
    </row>
    <row r="17" spans="1:31" ht="29.95" customHeight="1" outlineLevel="1">
      <c r="B17" s="447"/>
      <c r="C17" s="639" t="s">
        <v>534</v>
      </c>
      <c r="D17" s="639"/>
      <c r="E17" s="639"/>
      <c r="F17" s="639"/>
      <c r="G17" s="639"/>
      <c r="H17" s="639"/>
      <c r="I17" s="639"/>
      <c r="J17" s="639"/>
      <c r="K17" s="639"/>
      <c r="M17" s="618" t="s">
        <v>535</v>
      </c>
      <c r="N17" s="618"/>
      <c r="O17" s="618"/>
      <c r="P17" s="618"/>
      <c r="Q17" s="618"/>
      <c r="R17" s="618"/>
      <c r="S17" s="618"/>
      <c r="T17" s="618"/>
      <c r="U17" s="618"/>
      <c r="V17" s="618"/>
      <c r="W17" s="618"/>
      <c r="X17" s="618"/>
      <c r="Y17" s="618"/>
      <c r="Z17" s="618"/>
      <c r="AA17" s="618"/>
      <c r="AB17" s="618"/>
      <c r="AC17" s="618"/>
      <c r="AD17" s="618"/>
      <c r="AE17" s="618"/>
    </row>
    <row r="18" spans="1:31" ht="33" customHeight="1" thickBot="1">
      <c r="E18" s="448"/>
      <c r="K18" s="410"/>
      <c r="M18" s="618"/>
      <c r="N18" s="618"/>
      <c r="O18" s="618"/>
      <c r="P18" s="618"/>
      <c r="Q18" s="618"/>
      <c r="R18" s="618"/>
      <c r="S18" s="618"/>
      <c r="T18" s="618"/>
      <c r="U18" s="618"/>
      <c r="V18" s="618"/>
      <c r="W18" s="618"/>
      <c r="X18" s="618"/>
      <c r="Y18" s="618"/>
      <c r="Z18" s="618"/>
      <c r="AA18" s="618"/>
      <c r="AB18" s="618"/>
      <c r="AC18" s="618"/>
      <c r="AD18" s="618"/>
      <c r="AE18" s="618"/>
    </row>
    <row r="19" spans="1:31">
      <c r="C19" s="640" t="s">
        <v>536</v>
      </c>
      <c r="D19" s="641"/>
      <c r="E19" s="642"/>
      <c r="G19" s="643" t="s">
        <v>537</v>
      </c>
      <c r="H19" s="644"/>
      <c r="I19" s="645"/>
      <c r="K19" s="410"/>
      <c r="N19" s="411"/>
    </row>
    <row r="20" spans="1:31" ht="60.25" customHeight="1">
      <c r="A20" s="626" t="s">
        <v>538</v>
      </c>
      <c r="B20" s="627"/>
      <c r="C20" s="449" t="s">
        <v>539</v>
      </c>
      <c r="D20" s="450" t="s">
        <v>540</v>
      </c>
      <c r="E20" s="451" t="s">
        <v>541</v>
      </c>
      <c r="F20" s="452" t="s">
        <v>542</v>
      </c>
      <c r="G20" s="453" t="s">
        <v>543</v>
      </c>
      <c r="H20" s="450" t="s">
        <v>544</v>
      </c>
      <c r="I20" s="451" t="s">
        <v>545</v>
      </c>
      <c r="J20" s="454" t="s">
        <v>546</v>
      </c>
      <c r="K20" s="450" t="s">
        <v>547</v>
      </c>
      <c r="N20" s="344" t="s">
        <v>509</v>
      </c>
      <c r="O20" s="344" t="s">
        <v>510</v>
      </c>
      <c r="P20" s="344" t="s">
        <v>511</v>
      </c>
      <c r="Q20" s="344" t="s">
        <v>512</v>
      </c>
      <c r="R20" s="344" t="s">
        <v>513</v>
      </c>
      <c r="S20" s="344" t="s">
        <v>514</v>
      </c>
      <c r="T20" s="344" t="s">
        <v>515</v>
      </c>
      <c r="U20" s="344" t="s">
        <v>516</v>
      </c>
      <c r="V20" s="344" t="s">
        <v>517</v>
      </c>
      <c r="W20" s="344" t="s">
        <v>518</v>
      </c>
      <c r="X20" s="344" t="s">
        <v>519</v>
      </c>
      <c r="Y20" s="344" t="s">
        <v>520</v>
      </c>
      <c r="Z20" s="344" t="s">
        <v>521</v>
      </c>
      <c r="AA20" s="344" t="s">
        <v>522</v>
      </c>
      <c r="AB20" s="344" t="s">
        <v>501</v>
      </c>
      <c r="AC20" s="455" t="s">
        <v>502</v>
      </c>
      <c r="AD20" s="344" t="s">
        <v>548</v>
      </c>
    </row>
    <row r="21" spans="1:31" ht="19.45" customHeight="1" outlineLevel="1">
      <c r="A21" s="628" t="str">
        <f>'Project basic information'!D12</f>
        <v/>
      </c>
      <c r="B21" s="630" t="str">
        <f>'Project basic information'!E12</f>
        <v/>
      </c>
      <c r="C21" s="632">
        <f>IFERROR(SUMIF(B:B,M21,G:G),0)</f>
        <v>0</v>
      </c>
      <c r="D21" s="634">
        <f>MROUND(SUMIF(B:B,M21,F:F),0.5)</f>
        <v>0</v>
      </c>
      <c r="E21" s="646">
        <f>IFERROR(C21/D21,0)</f>
        <v>0</v>
      </c>
      <c r="F21" s="648">
        <f>E21*MROUND(J21,0.5)</f>
        <v>0</v>
      </c>
      <c r="G21" s="650">
        <f>SUMIF(B:B,M21,J:J)</f>
        <v>0</v>
      </c>
      <c r="H21" s="652">
        <f>IFERROR(G21-F21,0)</f>
        <v>0</v>
      </c>
      <c r="I21" s="654">
        <f>(SUMIF(B:B,M21,I:I))</f>
        <v>0</v>
      </c>
      <c r="J21" s="636">
        <f>IFERROR(((SUMIF(B:B,M21,AC:AC))/$H$6),0)</f>
        <v>0</v>
      </c>
      <c r="K21" s="634">
        <f>D21-J21</f>
        <v>0</v>
      </c>
      <c r="M21" s="361" t="s">
        <v>275</v>
      </c>
      <c r="N21" s="458">
        <f>IFERROR(IF(($I21&lt;$J21),(SUMIF($B:$B,$M21,N:N)/SUMIF($B:$B,$M21,$AC:$AC)*$I21),(SUMIF($B:$B,$M21,N:N)/SUMIF($B:$B,$M21,$AC:$AC)*$J21)),0)</f>
        <v>0</v>
      </c>
      <c r="O21" s="458">
        <f t="shared" ref="O21:AB29" si="1">IFERROR(IF(($I21&lt;$J21),(SUMIF($B:$B,$M21,O:O)/SUMIF($B:$B,$M21,$AC:$AC)*$I21),(SUMIF($B:$B,$M21,O:O)/SUMIF($B:$B,$M21,$AC:$AC)*$J21)),0)</f>
        <v>0</v>
      </c>
      <c r="P21" s="458">
        <f t="shared" si="1"/>
        <v>0</v>
      </c>
      <c r="Q21" s="458">
        <f t="shared" si="1"/>
        <v>0</v>
      </c>
      <c r="R21" s="458">
        <f t="shared" si="1"/>
        <v>0</v>
      </c>
      <c r="S21" s="458">
        <f t="shared" si="1"/>
        <v>0</v>
      </c>
      <c r="T21" s="458">
        <f t="shared" si="1"/>
        <v>0</v>
      </c>
      <c r="U21" s="458">
        <f t="shared" si="1"/>
        <v>0</v>
      </c>
      <c r="V21" s="458">
        <f t="shared" si="1"/>
        <v>0</v>
      </c>
      <c r="W21" s="458">
        <f t="shared" si="1"/>
        <v>0</v>
      </c>
      <c r="X21" s="458">
        <f t="shared" si="1"/>
        <v>0</v>
      </c>
      <c r="Y21" s="458">
        <f t="shared" si="1"/>
        <v>0</v>
      </c>
      <c r="Z21" s="458">
        <f t="shared" si="1"/>
        <v>0</v>
      </c>
      <c r="AA21" s="458">
        <f t="shared" si="1"/>
        <v>0</v>
      </c>
      <c r="AB21" s="458">
        <f t="shared" si="1"/>
        <v>0</v>
      </c>
      <c r="AC21" s="459">
        <f>SUM(N21:AB21)</f>
        <v>0</v>
      </c>
      <c r="AD21" s="460">
        <f>ROUND(IF(F21&gt;G21,G21,F21),2)</f>
        <v>0</v>
      </c>
    </row>
    <row r="22" spans="1:31" ht="19.45" customHeight="1" outlineLevel="1">
      <c r="A22" s="629"/>
      <c r="B22" s="631"/>
      <c r="C22" s="633"/>
      <c r="D22" s="635"/>
      <c r="E22" s="647"/>
      <c r="F22" s="649"/>
      <c r="G22" s="651"/>
      <c r="H22" s="653"/>
      <c r="I22" s="655"/>
      <c r="J22" s="637"/>
      <c r="K22" s="638"/>
      <c r="M22" s="365" t="s">
        <v>344</v>
      </c>
      <c r="N22" s="461">
        <f>IFERROR(IF(OR((N6+N7)=N21,N6=0),0,N21-N6-N7),"")</f>
        <v>0</v>
      </c>
      <c r="O22" s="461">
        <f t="shared" ref="O22:AC24" si="2">IFERROR(IF(OR((O6+O7)=O21,O6=0),0,O21-O6-O7),"")</f>
        <v>0</v>
      </c>
      <c r="P22" s="461">
        <f t="shared" si="2"/>
        <v>0</v>
      </c>
      <c r="Q22" s="461">
        <f t="shared" si="2"/>
        <v>0</v>
      </c>
      <c r="R22" s="461">
        <f t="shared" si="2"/>
        <v>0</v>
      </c>
      <c r="S22" s="461">
        <f t="shared" si="2"/>
        <v>0</v>
      </c>
      <c r="T22" s="461">
        <f t="shared" si="2"/>
        <v>0</v>
      </c>
      <c r="U22" s="461">
        <f t="shared" si="2"/>
        <v>0</v>
      </c>
      <c r="V22" s="461">
        <f t="shared" si="2"/>
        <v>0</v>
      </c>
      <c r="W22" s="461">
        <f t="shared" si="2"/>
        <v>0</v>
      </c>
      <c r="X22" s="461">
        <f t="shared" si="2"/>
        <v>0</v>
      </c>
      <c r="Y22" s="461">
        <f t="shared" si="2"/>
        <v>0</v>
      </c>
      <c r="Z22" s="461">
        <f t="shared" si="2"/>
        <v>0</v>
      </c>
      <c r="AA22" s="461">
        <f t="shared" si="2"/>
        <v>0</v>
      </c>
      <c r="AB22" s="461">
        <f t="shared" si="2"/>
        <v>0</v>
      </c>
      <c r="AC22" s="459">
        <f t="shared" si="2"/>
        <v>0</v>
      </c>
      <c r="AD22" s="462">
        <f>IFERROR(IF(OR((AD6+AD7)=AD21,AD6=0),0,AD21-AD6-AD7),"")</f>
        <v>0</v>
      </c>
      <c r="AE22" s="463" t="str">
        <f>IF((AD21)=AD6+AD7,"no adjustment needed",IF(AD6=0,"no adjustment needed","adjustment needed"))</f>
        <v>no adjustment needed</v>
      </c>
    </row>
    <row r="23" spans="1:31" ht="19.45" customHeight="1" outlineLevel="1">
      <c r="A23" s="656" t="str">
        <f>'Project basic information'!D13</f>
        <v/>
      </c>
      <c r="B23" s="658" t="str">
        <f>'Project basic information'!E13</f>
        <v/>
      </c>
      <c r="C23" s="632">
        <f>IFERROR(SUMIF(B:B,M23,G:G),0)</f>
        <v>0</v>
      </c>
      <c r="D23" s="634">
        <f>MROUND(SUMIF(B:B,M23,F:F),0.5)</f>
        <v>0</v>
      </c>
      <c r="E23" s="646">
        <f>IFERROR(C23/D23,0)</f>
        <v>0</v>
      </c>
      <c r="F23" s="648">
        <f>E23*MROUND(J23,0.5)</f>
        <v>0</v>
      </c>
      <c r="G23" s="650">
        <f>SUMIF(B:B,M23,J:J)</f>
        <v>0</v>
      </c>
      <c r="H23" s="652">
        <f>IFERROR(G23-F23,0)</f>
        <v>0</v>
      </c>
      <c r="I23" s="664">
        <f t="shared" ref="I23:I29" si="3">(SUMIF(B:B,M23,I:I))</f>
        <v>0</v>
      </c>
      <c r="J23" s="636">
        <f>IFERROR(((SUMIF(B:B,M23,AC:AC))/$H$6),0)</f>
        <v>0</v>
      </c>
      <c r="K23" s="634">
        <f>D23-J23</f>
        <v>0</v>
      </c>
      <c r="M23" s="366" t="s">
        <v>276</v>
      </c>
      <c r="N23" s="458">
        <f>IFERROR(IF(($I23&lt;$J23),(SUMIF($B:$B,$M23,N:N)/SUMIF($B:$B,$M23,$AC:$AC)*$I23),(SUMIF($B:$B,$M23,N:N)/SUMIF($B:$B,$M23,$AC:$AC)*$J23)),0)</f>
        <v>0</v>
      </c>
      <c r="O23" s="458">
        <f t="shared" si="1"/>
        <v>0</v>
      </c>
      <c r="P23" s="458">
        <f t="shared" si="1"/>
        <v>0</v>
      </c>
      <c r="Q23" s="458">
        <f t="shared" si="1"/>
        <v>0</v>
      </c>
      <c r="R23" s="458">
        <f t="shared" si="1"/>
        <v>0</v>
      </c>
      <c r="S23" s="458">
        <f t="shared" si="1"/>
        <v>0</v>
      </c>
      <c r="T23" s="458">
        <f t="shared" si="1"/>
        <v>0</v>
      </c>
      <c r="U23" s="458">
        <f t="shared" si="1"/>
        <v>0</v>
      </c>
      <c r="V23" s="458">
        <f t="shared" si="1"/>
        <v>0</v>
      </c>
      <c r="W23" s="458">
        <f t="shared" si="1"/>
        <v>0</v>
      </c>
      <c r="X23" s="458">
        <f t="shared" si="1"/>
        <v>0</v>
      </c>
      <c r="Y23" s="458">
        <f t="shared" si="1"/>
        <v>0</v>
      </c>
      <c r="Z23" s="458">
        <f t="shared" si="1"/>
        <v>0</v>
      </c>
      <c r="AA23" s="458">
        <f t="shared" si="1"/>
        <v>0</v>
      </c>
      <c r="AB23" s="458">
        <f t="shared" si="1"/>
        <v>0</v>
      </c>
      <c r="AC23" s="459">
        <f>SUM(N23:AB23)</f>
        <v>0</v>
      </c>
      <c r="AD23" s="460">
        <f>ROUND(IF(F23&gt;G23,G23,F23),2)</f>
        <v>0</v>
      </c>
      <c r="AE23" s="464"/>
    </row>
    <row r="24" spans="1:31" ht="19.45" customHeight="1" outlineLevel="1">
      <c r="A24" s="657"/>
      <c r="B24" s="659"/>
      <c r="C24" s="633"/>
      <c r="D24" s="635"/>
      <c r="E24" s="647"/>
      <c r="F24" s="649"/>
      <c r="G24" s="651"/>
      <c r="H24" s="653"/>
      <c r="I24" s="665"/>
      <c r="J24" s="637"/>
      <c r="K24" s="638"/>
      <c r="M24" s="367" t="s">
        <v>380</v>
      </c>
      <c r="N24" s="461">
        <f>IFERROR(IF(OR((N8+N9)=N23,N8=0),0,N23-N8-N9),"")</f>
        <v>0</v>
      </c>
      <c r="O24" s="461">
        <f t="shared" si="2"/>
        <v>0</v>
      </c>
      <c r="P24" s="461">
        <f t="shared" si="2"/>
        <v>0</v>
      </c>
      <c r="Q24" s="461">
        <f t="shared" si="2"/>
        <v>0</v>
      </c>
      <c r="R24" s="461">
        <f t="shared" si="2"/>
        <v>0</v>
      </c>
      <c r="S24" s="461">
        <f t="shared" si="2"/>
        <v>0</v>
      </c>
      <c r="T24" s="461">
        <f t="shared" si="2"/>
        <v>0</v>
      </c>
      <c r="U24" s="461">
        <f t="shared" si="2"/>
        <v>0</v>
      </c>
      <c r="V24" s="461">
        <f t="shared" si="2"/>
        <v>0</v>
      </c>
      <c r="W24" s="461">
        <f t="shared" si="2"/>
        <v>0</v>
      </c>
      <c r="X24" s="461">
        <f t="shared" si="2"/>
        <v>0</v>
      </c>
      <c r="Y24" s="461">
        <f t="shared" si="2"/>
        <v>0</v>
      </c>
      <c r="Z24" s="461">
        <f t="shared" si="2"/>
        <v>0</v>
      </c>
      <c r="AA24" s="461">
        <f t="shared" si="2"/>
        <v>0</v>
      </c>
      <c r="AB24" s="461">
        <f t="shared" si="2"/>
        <v>0</v>
      </c>
      <c r="AC24" s="459">
        <f t="shared" si="2"/>
        <v>0</v>
      </c>
      <c r="AD24" s="462">
        <f>IFERROR(IF(OR((AD8+AD9)=AD23,AD8=0),0,AD23-AD8-AD9),"")</f>
        <v>0</v>
      </c>
      <c r="AE24" s="463" t="str">
        <f>IF((AD23)=AD8+AD9,"no adjustment needed",IF(AD8=0,"no adjustment needed","adjustment needed"))</f>
        <v>no adjustment needed</v>
      </c>
    </row>
    <row r="25" spans="1:31" ht="19.45" customHeight="1" outlineLevel="1">
      <c r="A25" s="660" t="str">
        <f>'Project basic information'!D14</f>
        <v/>
      </c>
      <c r="B25" s="662" t="str">
        <f>'Project basic information'!E14</f>
        <v/>
      </c>
      <c r="C25" s="632">
        <f>IFERROR(SUMIF(B:B,M25,G:G),0)</f>
        <v>0</v>
      </c>
      <c r="D25" s="634">
        <f>MROUND(SUMIF(B:B,M25,F:F),0.5)</f>
        <v>0</v>
      </c>
      <c r="E25" s="646">
        <f>IFERROR(C25/D25,0)</f>
        <v>0</v>
      </c>
      <c r="F25" s="648">
        <f>E25*MROUND(J25,0.5)</f>
        <v>0</v>
      </c>
      <c r="G25" s="650">
        <f>SUMIF(B:B,M25,J:J)</f>
        <v>0</v>
      </c>
      <c r="H25" s="652">
        <f>IFERROR(G25-F25,0)</f>
        <v>0</v>
      </c>
      <c r="I25" s="664">
        <f t="shared" si="3"/>
        <v>0</v>
      </c>
      <c r="J25" s="636">
        <f>IFERROR(((SUMIF(B:B,M25,AC:AC))/$H$6),0)</f>
        <v>0</v>
      </c>
      <c r="K25" s="634">
        <f t="shared" ref="K25:K29" si="4">D25-J25</f>
        <v>0</v>
      </c>
      <c r="M25" s="368" t="s">
        <v>277</v>
      </c>
      <c r="N25" s="458">
        <f>IFERROR(IF(($I25&lt;$J25),(SUMIF($B:$B,$M25,N:N)/SUMIF($B:$B,$M25,$AC:$AC)*$I25),(SUMIF($B:$B,$M25,N:N)/SUMIF($B:$B,$M25,$AC:$AC)*$J25)),0)</f>
        <v>0</v>
      </c>
      <c r="O25" s="458">
        <f t="shared" si="1"/>
        <v>0</v>
      </c>
      <c r="P25" s="458">
        <f t="shared" si="1"/>
        <v>0</v>
      </c>
      <c r="Q25" s="458">
        <f t="shared" si="1"/>
        <v>0</v>
      </c>
      <c r="R25" s="458">
        <f t="shared" si="1"/>
        <v>0</v>
      </c>
      <c r="S25" s="458">
        <f t="shared" si="1"/>
        <v>0</v>
      </c>
      <c r="T25" s="458">
        <f t="shared" si="1"/>
        <v>0</v>
      </c>
      <c r="U25" s="458">
        <f t="shared" si="1"/>
        <v>0</v>
      </c>
      <c r="V25" s="458">
        <f t="shared" si="1"/>
        <v>0</v>
      </c>
      <c r="W25" s="458">
        <f t="shared" si="1"/>
        <v>0</v>
      </c>
      <c r="X25" s="458">
        <f t="shared" si="1"/>
        <v>0</v>
      </c>
      <c r="Y25" s="458">
        <f t="shared" si="1"/>
        <v>0</v>
      </c>
      <c r="Z25" s="458">
        <f t="shared" si="1"/>
        <v>0</v>
      </c>
      <c r="AA25" s="458">
        <f t="shared" si="1"/>
        <v>0</v>
      </c>
      <c r="AB25" s="458">
        <f t="shared" si="1"/>
        <v>0</v>
      </c>
      <c r="AC25" s="459">
        <f t="shared" ref="AC25:AC59" si="5">SUM(N25:AB25)</f>
        <v>0</v>
      </c>
      <c r="AD25" s="460">
        <f>ROUND(IF(F25&gt;G25,G25,F25),2)</f>
        <v>0</v>
      </c>
      <c r="AE25" s="464"/>
    </row>
    <row r="26" spans="1:31" ht="19.45" customHeight="1" outlineLevel="1">
      <c r="A26" s="661"/>
      <c r="B26" s="663"/>
      <c r="C26" s="633"/>
      <c r="D26" s="635"/>
      <c r="E26" s="647"/>
      <c r="F26" s="649"/>
      <c r="G26" s="651"/>
      <c r="H26" s="653"/>
      <c r="I26" s="665"/>
      <c r="J26" s="637"/>
      <c r="K26" s="638"/>
      <c r="M26" s="369" t="s">
        <v>416</v>
      </c>
      <c r="N26" s="461">
        <f>IFERROR(IF(OR((N10+N11)=N25,N10=0),0,N25-N10-N11),"")</f>
        <v>0</v>
      </c>
      <c r="O26" s="461">
        <f t="shared" ref="O26:AC26" si="6">IFERROR(IF(OR((O10+O11)=O25,O10=0),0,O25-O10-O11),"")</f>
        <v>0</v>
      </c>
      <c r="P26" s="461">
        <f t="shared" si="6"/>
        <v>0</v>
      </c>
      <c r="Q26" s="461">
        <f t="shared" si="6"/>
        <v>0</v>
      </c>
      <c r="R26" s="461">
        <f t="shared" si="6"/>
        <v>0</v>
      </c>
      <c r="S26" s="461">
        <f t="shared" si="6"/>
        <v>0</v>
      </c>
      <c r="T26" s="461">
        <f t="shared" si="6"/>
        <v>0</v>
      </c>
      <c r="U26" s="461">
        <f t="shared" si="6"/>
        <v>0</v>
      </c>
      <c r="V26" s="461">
        <f t="shared" si="6"/>
        <v>0</v>
      </c>
      <c r="W26" s="461">
        <f t="shared" si="6"/>
        <v>0</v>
      </c>
      <c r="X26" s="461">
        <f t="shared" si="6"/>
        <v>0</v>
      </c>
      <c r="Y26" s="461">
        <f t="shared" si="6"/>
        <v>0</v>
      </c>
      <c r="Z26" s="461">
        <f t="shared" si="6"/>
        <v>0</v>
      </c>
      <c r="AA26" s="461">
        <f t="shared" si="6"/>
        <v>0</v>
      </c>
      <c r="AB26" s="461">
        <f t="shared" si="6"/>
        <v>0</v>
      </c>
      <c r="AC26" s="459">
        <f t="shared" si="6"/>
        <v>0</v>
      </c>
      <c r="AD26" s="462">
        <f>IFERROR(IF(OR((AD10+AD11)=AD25,AD10=0),0,AD25-AD10-AD11),"")</f>
        <v>0</v>
      </c>
      <c r="AE26" s="463" t="str">
        <f>IF((AD25)=AD10+AD11,"no adjustment needed",IF(AD10=0,"no adjustment needed","adjustment needed"))</f>
        <v>no adjustment needed</v>
      </c>
    </row>
    <row r="27" spans="1:31" ht="19.45" customHeight="1" outlineLevel="1">
      <c r="A27" s="666" t="str">
        <f>'Project basic information'!D15</f>
        <v/>
      </c>
      <c r="B27" s="668" t="str">
        <f>'Project basic information'!E15</f>
        <v/>
      </c>
      <c r="C27" s="632">
        <f>IFERROR(SUMIF(B:B,M27,G:G),0)</f>
        <v>0</v>
      </c>
      <c r="D27" s="634">
        <f>MROUND(SUMIF(B:B,M27,F:F),0.5)</f>
        <v>0</v>
      </c>
      <c r="E27" s="646">
        <f>IFERROR(C27/D27,0)</f>
        <v>0</v>
      </c>
      <c r="F27" s="648">
        <f>E27*MROUND(J27,0.5)</f>
        <v>0</v>
      </c>
      <c r="G27" s="650">
        <f>SUMIF(B:B,M27,J:J)</f>
        <v>0</v>
      </c>
      <c r="H27" s="652">
        <f>IFERROR(G27-F27,0)</f>
        <v>0</v>
      </c>
      <c r="I27" s="664">
        <f t="shared" si="3"/>
        <v>0</v>
      </c>
      <c r="J27" s="636">
        <f>IFERROR(((SUMIF(B:B,M27,AC:AC))/$H$6),0)</f>
        <v>0</v>
      </c>
      <c r="K27" s="634">
        <f t="shared" si="4"/>
        <v>0</v>
      </c>
      <c r="M27" s="370" t="s">
        <v>278</v>
      </c>
      <c r="N27" s="458">
        <f>IFERROR(IF(($I27&lt;$J27),(SUMIF($B:$B,$M27,N:N)/SUMIF($B:$B,$M27,$AC:$AC)*$I27),(SUMIF($B:$B,$M27,N:N)/SUMIF($B:$B,$M27,$AC:$AC)*$J27)),0)</f>
        <v>0</v>
      </c>
      <c r="O27" s="458">
        <f t="shared" si="1"/>
        <v>0</v>
      </c>
      <c r="P27" s="458">
        <f t="shared" si="1"/>
        <v>0</v>
      </c>
      <c r="Q27" s="458">
        <f t="shared" si="1"/>
        <v>0</v>
      </c>
      <c r="R27" s="458">
        <f t="shared" si="1"/>
        <v>0</v>
      </c>
      <c r="S27" s="458">
        <f t="shared" si="1"/>
        <v>0</v>
      </c>
      <c r="T27" s="458">
        <f t="shared" si="1"/>
        <v>0</v>
      </c>
      <c r="U27" s="458">
        <f t="shared" si="1"/>
        <v>0</v>
      </c>
      <c r="V27" s="458">
        <f t="shared" si="1"/>
        <v>0</v>
      </c>
      <c r="W27" s="458">
        <f t="shared" si="1"/>
        <v>0</v>
      </c>
      <c r="X27" s="458">
        <f t="shared" si="1"/>
        <v>0</v>
      </c>
      <c r="Y27" s="458">
        <f t="shared" si="1"/>
        <v>0</v>
      </c>
      <c r="Z27" s="458">
        <f t="shared" si="1"/>
        <v>0</v>
      </c>
      <c r="AA27" s="458">
        <f t="shared" si="1"/>
        <v>0</v>
      </c>
      <c r="AB27" s="458">
        <f t="shared" si="1"/>
        <v>0</v>
      </c>
      <c r="AC27" s="459">
        <f t="shared" si="5"/>
        <v>0</v>
      </c>
      <c r="AD27" s="460">
        <f>ROUND(IF(F27&gt;G27,G27,F27),2)</f>
        <v>0</v>
      </c>
    </row>
    <row r="28" spans="1:31" ht="19.45" customHeight="1" outlineLevel="1">
      <c r="A28" s="667"/>
      <c r="B28" s="669"/>
      <c r="C28" s="633"/>
      <c r="D28" s="635"/>
      <c r="E28" s="647"/>
      <c r="F28" s="649"/>
      <c r="G28" s="651"/>
      <c r="H28" s="653"/>
      <c r="I28" s="665"/>
      <c r="J28" s="637"/>
      <c r="K28" s="638"/>
      <c r="M28" s="370" t="s">
        <v>452</v>
      </c>
      <c r="N28" s="461">
        <f>IFERROR(IF(OR((N12+N13)=N27,N12=0),0,N27-N12-N13),"")</f>
        <v>0</v>
      </c>
      <c r="O28" s="461">
        <f t="shared" ref="O28:AC28" si="7">IFERROR(IF(OR((O12+O13)=O27,O12=0),0,O27-O12-O13),"")</f>
        <v>0</v>
      </c>
      <c r="P28" s="461">
        <f t="shared" si="7"/>
        <v>0</v>
      </c>
      <c r="Q28" s="461">
        <f t="shared" si="7"/>
        <v>0</v>
      </c>
      <c r="R28" s="461">
        <f t="shared" si="7"/>
        <v>0</v>
      </c>
      <c r="S28" s="461">
        <f t="shared" si="7"/>
        <v>0</v>
      </c>
      <c r="T28" s="461">
        <f t="shared" si="7"/>
        <v>0</v>
      </c>
      <c r="U28" s="461">
        <f t="shared" si="7"/>
        <v>0</v>
      </c>
      <c r="V28" s="461">
        <f t="shared" si="7"/>
        <v>0</v>
      </c>
      <c r="W28" s="461">
        <f t="shared" si="7"/>
        <v>0</v>
      </c>
      <c r="X28" s="461">
        <f t="shared" si="7"/>
        <v>0</v>
      </c>
      <c r="Y28" s="461">
        <f t="shared" si="7"/>
        <v>0</v>
      </c>
      <c r="Z28" s="461">
        <f t="shared" si="7"/>
        <v>0</v>
      </c>
      <c r="AA28" s="461">
        <f t="shared" si="7"/>
        <v>0</v>
      </c>
      <c r="AB28" s="461">
        <f t="shared" si="7"/>
        <v>0</v>
      </c>
      <c r="AC28" s="459">
        <f t="shared" si="7"/>
        <v>0</v>
      </c>
      <c r="AD28" s="462">
        <f>IFERROR(IF(OR((AD12+AD13)=AD27,AD12=0),0,AD27-AD12-AD13),"")</f>
        <v>0</v>
      </c>
      <c r="AE28" s="463" t="str">
        <f>IF((AD27)=AD12+AD13,"no adjustment needed",IF(AD12=0,"no adjustment needed","adjustment needed"))</f>
        <v>no adjustment needed</v>
      </c>
    </row>
    <row r="29" spans="1:31" ht="19.45" customHeight="1" outlineLevel="1" thickBot="1">
      <c r="A29" s="465" t="str">
        <f>'Project basic information'!D16</f>
        <v/>
      </c>
      <c r="B29" s="466" t="str">
        <f>'Project basic information'!E16</f>
        <v/>
      </c>
      <c r="C29" s="467">
        <f>IFERROR(SUMIF(B:B,M29,G:G),0)</f>
        <v>0</v>
      </c>
      <c r="D29" s="468">
        <f>MROUND(SUMIF(A:A,M29,G:G),0.5)</f>
        <v>0</v>
      </c>
      <c r="E29" s="469">
        <f>IFERROR(C29/D29,0)</f>
        <v>0</v>
      </c>
      <c r="F29" s="470">
        <f>E29*MROUND(J29,0.5)</f>
        <v>0</v>
      </c>
      <c r="G29" s="471">
        <f>SUMIF(B:B,M29,J:J)</f>
        <v>0</v>
      </c>
      <c r="H29" s="472">
        <f>IFERROR(G29-F29,0)</f>
        <v>0</v>
      </c>
      <c r="I29" s="473">
        <f t="shared" si="3"/>
        <v>0</v>
      </c>
      <c r="J29" s="457">
        <f>IFERROR(((SUMIF(B:B,M29,AC:AC))/$H$6),0)</f>
        <v>0</v>
      </c>
      <c r="K29" s="456">
        <f t="shared" si="4"/>
        <v>0</v>
      </c>
      <c r="M29" s="371" t="s">
        <v>279</v>
      </c>
      <c r="N29" s="458">
        <f>IFERROR(IF(($I29&lt;$J29),(SUMIF($B:$B,$M29,N:N)/SUMIF($B:$B,$M29,$AC:$AC)*$I29),(SUMIF($B:$B,$M29,N:N)/SUMIF($B:$B,$M29,$AC:$AC)*$J29)),0)</f>
        <v>0</v>
      </c>
      <c r="O29" s="458">
        <f t="shared" si="1"/>
        <v>0</v>
      </c>
      <c r="P29" s="458">
        <f t="shared" si="1"/>
        <v>0</v>
      </c>
      <c r="Q29" s="458">
        <f t="shared" si="1"/>
        <v>0</v>
      </c>
      <c r="R29" s="458">
        <f t="shared" si="1"/>
        <v>0</v>
      </c>
      <c r="S29" s="458">
        <f t="shared" si="1"/>
        <v>0</v>
      </c>
      <c r="T29" s="458">
        <f t="shared" si="1"/>
        <v>0</v>
      </c>
      <c r="U29" s="458">
        <f t="shared" si="1"/>
        <v>0</v>
      </c>
      <c r="V29" s="458">
        <f t="shared" si="1"/>
        <v>0</v>
      </c>
      <c r="W29" s="458">
        <f t="shared" si="1"/>
        <v>0</v>
      </c>
      <c r="X29" s="458">
        <f t="shared" si="1"/>
        <v>0</v>
      </c>
      <c r="Y29" s="458">
        <f t="shared" si="1"/>
        <v>0</v>
      </c>
      <c r="Z29" s="458">
        <f t="shared" si="1"/>
        <v>0</v>
      </c>
      <c r="AA29" s="458">
        <f t="shared" si="1"/>
        <v>0</v>
      </c>
      <c r="AB29" s="458">
        <f t="shared" si="1"/>
        <v>0</v>
      </c>
      <c r="AC29" s="459">
        <f t="shared" si="5"/>
        <v>0</v>
      </c>
      <c r="AD29" s="460">
        <f>ROUND(IF(F29&gt;G29,G29,F29),2)</f>
        <v>0</v>
      </c>
    </row>
    <row r="30" spans="1:31" ht="15.7" outlineLevel="1">
      <c r="A30" s="474"/>
      <c r="B30" s="474"/>
      <c r="C30" s="475"/>
      <c r="D30" s="475"/>
      <c r="E30" s="476"/>
      <c r="F30" s="477"/>
      <c r="G30" s="478"/>
      <c r="H30" s="445"/>
      <c r="J30" s="477"/>
      <c r="K30" s="479"/>
      <c r="M30" s="441"/>
      <c r="N30" s="441"/>
      <c r="O30" s="441"/>
      <c r="P30" s="441"/>
      <c r="Q30" s="441"/>
      <c r="R30" s="441"/>
      <c r="S30" s="441"/>
      <c r="T30" s="441"/>
      <c r="U30" s="441"/>
      <c r="V30" s="441"/>
      <c r="W30" s="441"/>
      <c r="X30" s="441"/>
      <c r="Y30" s="441"/>
      <c r="Z30" s="441"/>
      <c r="AA30" s="441"/>
      <c r="AB30" s="441"/>
      <c r="AC30" s="441"/>
      <c r="AD30" s="441"/>
    </row>
    <row r="31" spans="1:31" outlineLevel="1">
      <c r="A31" s="474"/>
      <c r="B31" s="474"/>
      <c r="C31" s="474"/>
      <c r="D31" s="474"/>
      <c r="E31" s="476"/>
      <c r="F31" s="477"/>
      <c r="G31" s="478"/>
      <c r="H31" s="445"/>
      <c r="K31" s="479"/>
      <c r="M31" s="441"/>
      <c r="N31" s="441"/>
      <c r="O31" s="441"/>
      <c r="P31" s="441"/>
      <c r="Q31" s="441"/>
      <c r="R31" s="441"/>
      <c r="S31" s="441"/>
      <c r="T31" s="441"/>
      <c r="U31" s="441"/>
      <c r="V31" s="441"/>
      <c r="W31" s="441"/>
      <c r="X31" s="441"/>
      <c r="Y31" s="441"/>
      <c r="Z31" s="441"/>
      <c r="AA31" s="441"/>
      <c r="AB31" s="441"/>
      <c r="AC31" s="441"/>
      <c r="AD31" s="441"/>
    </row>
    <row r="32" spans="1:31" ht="31.4">
      <c r="C32" s="639" t="s">
        <v>549</v>
      </c>
      <c r="D32" s="639"/>
      <c r="E32" s="639"/>
      <c r="F32" s="639"/>
      <c r="G32" s="639"/>
      <c r="H32" s="639"/>
      <c r="I32" s="639"/>
      <c r="J32" s="480"/>
      <c r="N32" s="411"/>
    </row>
    <row r="33" spans="1:32">
      <c r="N33" s="411"/>
    </row>
    <row r="34" spans="1:32" ht="47.25" customHeight="1">
      <c r="C34" s="344" t="s">
        <v>550</v>
      </c>
      <c r="D34" s="344" t="s">
        <v>551</v>
      </c>
      <c r="E34" s="344" t="s">
        <v>552</v>
      </c>
      <c r="F34" s="344" t="s">
        <v>553</v>
      </c>
      <c r="G34" s="344" t="s">
        <v>554</v>
      </c>
      <c r="H34" s="481"/>
      <c r="I34" s="482"/>
      <c r="J34" s="482"/>
      <c r="M34" s="411"/>
      <c r="AD34" s="340"/>
    </row>
    <row r="35" spans="1:32" ht="15" customHeight="1" outlineLevel="1">
      <c r="C35" s="483">
        <f>IF('Project basic information'!C5=0,0,DATE(YEAR('Project basic information'!C5),1,1))</f>
        <v>0</v>
      </c>
      <c r="D35" s="484">
        <f>F60</f>
        <v>0</v>
      </c>
      <c r="E35" s="485">
        <f>IFERROR(AC61,0)</f>
        <v>0</v>
      </c>
      <c r="F35" s="486">
        <f t="shared" ref="F35:F41" si="8">D35-E35</f>
        <v>0</v>
      </c>
      <c r="G35" s="487">
        <f>INDEX($B$1:B149,SUMPRODUCT(MAX((B48:B59&lt;&gt;"")*ROW(B48:B59))))</f>
        <v>0</v>
      </c>
      <c r="H35" s="670" t="s">
        <v>555</v>
      </c>
      <c r="I35" s="488"/>
      <c r="J35" s="488"/>
      <c r="K35" s="489"/>
      <c r="L35" s="490"/>
      <c r="M35" s="491"/>
      <c r="AF35" s="348"/>
    </row>
    <row r="36" spans="1:32" outlineLevel="1">
      <c r="C36" s="483" t="str">
        <f>IFERROR(IF(EDATE(C35,12)&lt;=(DATE(YEAR('Project basic information'!$C$6),1,1)),EDATE(C35,12),""),"")</f>
        <v/>
      </c>
      <c r="D36" s="484">
        <f>F75</f>
        <v>0</v>
      </c>
      <c r="E36" s="485">
        <f>IFERROR(AC76,0)</f>
        <v>0</v>
      </c>
      <c r="F36" s="486">
        <f t="shared" si="8"/>
        <v>0</v>
      </c>
      <c r="G36" s="487">
        <f>INDEX(B1:B149,SUMPRODUCT(MAX((B63:B74&lt;&gt;"")*ROW(B63:B74))))</f>
        <v>0</v>
      </c>
      <c r="H36" s="670"/>
      <c r="I36" s="488"/>
      <c r="J36" s="488"/>
      <c r="K36" s="489"/>
      <c r="L36" s="489"/>
      <c r="M36" s="411"/>
    </row>
    <row r="37" spans="1:32" ht="15.7" outlineLevel="1">
      <c r="C37" s="483" t="str">
        <f>IFERROR(IF(EDATE(C36,12)&lt;=(DATE(YEAR('Project basic information'!$C$6),1,1)),EDATE(C36,12),""),"")</f>
        <v/>
      </c>
      <c r="D37" s="484">
        <f>F90</f>
        <v>0</v>
      </c>
      <c r="E37" s="485">
        <f>IFERROR(AC91,0)</f>
        <v>0</v>
      </c>
      <c r="F37" s="486">
        <f t="shared" si="8"/>
        <v>0</v>
      </c>
      <c r="G37" s="487">
        <f>INDEX(B1:B149,SUMPRODUCT(MAX((B78:B89&lt;&gt;"")*ROW(B78:B89))))</f>
        <v>0</v>
      </c>
      <c r="H37" s="670"/>
      <c r="M37" s="296"/>
    </row>
    <row r="38" spans="1:32" outlineLevel="1">
      <c r="C38" s="483" t="str">
        <f>IFERROR(IF(EDATE(C37,12)&lt;=(DATE(YEAR('Project basic information'!$C$6),1,1)),EDATE(C37,12),""),"")</f>
        <v/>
      </c>
      <c r="D38" s="484">
        <f>F105</f>
        <v>0</v>
      </c>
      <c r="E38" s="485">
        <f>IFERROR(AC106,0)</f>
        <v>0</v>
      </c>
      <c r="F38" s="486">
        <f t="shared" si="8"/>
        <v>0</v>
      </c>
      <c r="G38" s="487">
        <f>INDEX(B1:B149,SUMPRODUCT(MAX((B93:B104&lt;&gt;"")*ROW(B93:B104))))</f>
        <v>0</v>
      </c>
      <c r="H38" s="670"/>
      <c r="M38" s="411"/>
    </row>
    <row r="39" spans="1:32" outlineLevel="1">
      <c r="C39" s="483" t="str">
        <f>IFERROR(IF(EDATE(C38,12)&lt;=(DATE(YEAR('Project basic information'!$C$6),1,1)),EDATE(C38,12),""),"")</f>
        <v/>
      </c>
      <c r="D39" s="484">
        <f>F120</f>
        <v>0</v>
      </c>
      <c r="E39" s="485">
        <f>IFERROR(AC121,0)</f>
        <v>0</v>
      </c>
      <c r="F39" s="486">
        <f t="shared" si="8"/>
        <v>0</v>
      </c>
      <c r="G39" s="487">
        <f>INDEX(B1:B149,SUMPRODUCT(MAX((B108:B119&lt;&gt;"")*ROW(B108:B119))))</f>
        <v>0</v>
      </c>
      <c r="H39" s="670"/>
      <c r="M39" s="492"/>
    </row>
    <row r="40" spans="1:32" outlineLevel="1">
      <c r="C40" s="483" t="str">
        <f>IFERROR(IF(EDATE(C39,12)&lt;=(DATE(YEAR('Project basic information'!$C$6),1,1)),EDATE(C39,12),""),"")</f>
        <v/>
      </c>
      <c r="D40" s="484">
        <f>F135</f>
        <v>0</v>
      </c>
      <c r="E40" s="485">
        <f>IFERROR(AC136,0)</f>
        <v>0</v>
      </c>
      <c r="F40" s="486">
        <f t="shared" si="8"/>
        <v>0</v>
      </c>
      <c r="G40" s="487">
        <f>INDEX(B1:B149,SUMPRODUCT(MAX((B123:B134&lt;&gt;"")*ROW(B123:B134))))</f>
        <v>0</v>
      </c>
      <c r="H40" s="670"/>
      <c r="M40" s="411"/>
    </row>
    <row r="41" spans="1:32" outlineLevel="1">
      <c r="C41" s="483" t="str">
        <f>IFERROR(IF(EDATE(C40,12)&lt;=(DATE(YEAR('Project basic information'!$C$6),1,1)),EDATE(C40,12),""),"")</f>
        <v/>
      </c>
      <c r="D41" s="484">
        <f>F150</f>
        <v>0</v>
      </c>
      <c r="E41" s="485">
        <f>IFERROR(AC151,0)</f>
        <v>0</v>
      </c>
      <c r="F41" s="486">
        <f t="shared" si="8"/>
        <v>0</v>
      </c>
      <c r="G41" s="487">
        <f>INDEX(B1:B149,SUMPRODUCT(MAX((B138:B149&lt;&gt;"")*ROW(B138:B149))))</f>
        <v>0</v>
      </c>
      <c r="H41" s="670"/>
      <c r="N41" s="411"/>
    </row>
    <row r="42" spans="1:32" outlineLevel="1">
      <c r="E42" s="493"/>
      <c r="F42" s="494"/>
      <c r="G42" s="444"/>
      <c r="H42" s="495"/>
      <c r="I42" s="496"/>
      <c r="J42" s="497"/>
      <c r="O42" s="411"/>
    </row>
    <row r="43" spans="1:32" ht="24.8" customHeight="1" outlineLevel="1">
      <c r="E43" s="493"/>
      <c r="F43" s="494"/>
      <c r="G43" s="444"/>
      <c r="H43" s="495"/>
      <c r="I43" s="498"/>
      <c r="J43" s="498"/>
      <c r="K43" s="497"/>
      <c r="O43" s="411"/>
    </row>
    <row r="44" spans="1:32" ht="33.5">
      <c r="B44" s="639" t="s">
        <v>556</v>
      </c>
      <c r="C44" s="639"/>
      <c r="D44" s="639"/>
      <c r="E44" s="639"/>
      <c r="F44" s="639"/>
      <c r="G44" s="639"/>
      <c r="H44" s="639"/>
      <c r="I44" s="639"/>
      <c r="J44" s="639"/>
      <c r="K44" s="499"/>
      <c r="M44" s="671" t="s">
        <v>251</v>
      </c>
      <c r="N44" s="671"/>
      <c r="O44" s="671"/>
      <c r="P44" s="671"/>
      <c r="Q44" s="671"/>
      <c r="R44" s="671"/>
      <c r="S44" s="671"/>
      <c r="T44" s="671"/>
      <c r="U44" s="671"/>
      <c r="V44" s="671"/>
      <c r="W44" s="671"/>
      <c r="X44" s="671"/>
      <c r="Y44" s="671"/>
      <c r="Z44" s="671"/>
      <c r="AA44" s="671"/>
      <c r="AB44" s="671"/>
      <c r="AC44" s="671"/>
      <c r="AD44" s="671"/>
      <c r="AE44" s="671"/>
    </row>
    <row r="45" spans="1:32" ht="15" thickBot="1">
      <c r="A45" s="343"/>
      <c r="E45" s="343"/>
    </row>
    <row r="46" spans="1:32" ht="15.7" customHeight="1">
      <c r="B46" s="500"/>
      <c r="C46" s="500"/>
      <c r="D46" s="500"/>
      <c r="E46" s="672" t="s">
        <v>536</v>
      </c>
      <c r="F46" s="673"/>
      <c r="G46" s="674"/>
      <c r="H46" s="672" t="s">
        <v>537</v>
      </c>
      <c r="I46" s="673"/>
      <c r="J46" s="674"/>
      <c r="N46" s="675" t="s">
        <v>557</v>
      </c>
      <c r="O46" s="676"/>
      <c r="P46" s="676"/>
      <c r="Q46" s="676"/>
      <c r="R46" s="676"/>
      <c r="S46" s="676"/>
      <c r="T46" s="676"/>
      <c r="U46" s="676"/>
      <c r="V46" s="676"/>
      <c r="W46" s="676"/>
      <c r="X46" s="676"/>
      <c r="Y46" s="676"/>
      <c r="Z46" s="676"/>
      <c r="AA46" s="676"/>
      <c r="AB46" s="676"/>
      <c r="AC46" s="677"/>
    </row>
    <row r="47" spans="1:32" ht="49.55" customHeight="1">
      <c r="B47" s="501" t="s">
        <v>305</v>
      </c>
      <c r="C47" s="501" t="s">
        <v>269</v>
      </c>
      <c r="D47" s="502" t="s">
        <v>558</v>
      </c>
      <c r="E47" s="503" t="s">
        <v>559</v>
      </c>
      <c r="F47" s="329" t="s">
        <v>560</v>
      </c>
      <c r="G47" s="504" t="s">
        <v>561</v>
      </c>
      <c r="H47" s="505" t="s">
        <v>559</v>
      </c>
      <c r="I47" s="329" t="s">
        <v>560</v>
      </c>
      <c r="J47" s="504" t="s">
        <v>562</v>
      </c>
      <c r="M47" s="329" t="s">
        <v>558</v>
      </c>
      <c r="N47" s="506" t="s">
        <v>563</v>
      </c>
      <c r="O47" s="506" t="s">
        <v>564</v>
      </c>
      <c r="P47" s="506" t="s">
        <v>565</v>
      </c>
      <c r="Q47" s="506" t="s">
        <v>566</v>
      </c>
      <c r="R47" s="506" t="s">
        <v>567</v>
      </c>
      <c r="S47" s="329" t="s">
        <v>568</v>
      </c>
      <c r="T47" s="329" t="s">
        <v>569</v>
      </c>
      <c r="U47" s="329" t="s">
        <v>570</v>
      </c>
      <c r="V47" s="329" t="s">
        <v>571</v>
      </c>
      <c r="W47" s="329" t="s">
        <v>572</v>
      </c>
      <c r="X47" s="329" t="s">
        <v>573</v>
      </c>
      <c r="Y47" s="329" t="s">
        <v>574</v>
      </c>
      <c r="Z47" s="329" t="s">
        <v>575</v>
      </c>
      <c r="AA47" s="329" t="s">
        <v>576</v>
      </c>
      <c r="AB47" s="329" t="s">
        <v>577</v>
      </c>
      <c r="AC47" s="506" t="s">
        <v>578</v>
      </c>
      <c r="AE47" s="507"/>
    </row>
    <row r="48" spans="1:32" outlineLevel="1">
      <c r="B48" s="508" t="str">
        <f>IF(C48&gt;0,IFERROR(_xlfn.IFS(D48&lt;=DATE(YEAR('Project basic information'!$E$12),MONTH('Project basic information'!$E$12),1),'Project basic information'!$A$12,D48&lt;=DATE(YEAR('Project basic information'!$E$13),MONTH('Project basic information'!$E$13),1),'Project basic information'!$A$13,D48&lt;=DATE(YEAR('Project basic information'!$E$14),MONTH('Project basic information'!$E$14),1),'Project basic information'!$A$14,D48&lt;=DATE(YEAR('Project basic information'!$E$15),MONTH('Project basic information'!$E$15),1),'Project basic information'!$A$15,D48&lt;=DATE(YEAR('Project basic information'!$E$16),MONTH('Project basic information'!$E$16),1),'Project basic information'!$A$16),""),"")</f>
        <v/>
      </c>
      <c r="C48" s="508">
        <f>IF(DATE(YEAR('Project basic information'!$C$5),MONTH('Project basic information'!$C$5),1)=D48,1,0)</f>
        <v>0</v>
      </c>
      <c r="D48" s="509">
        <f>IF('Project basic information'!C5=0,0,DATE(YEAR('Project basic information'!$C$5),1,1))</f>
        <v>0</v>
      </c>
      <c r="E48" s="510"/>
      <c r="F48" s="458">
        <f t="shared" ref="F48:F59" si="9">215/12*E48</f>
        <v>0</v>
      </c>
      <c r="G48" s="511"/>
      <c r="H48" s="510"/>
      <c r="I48" s="458">
        <f t="shared" ref="I48:I59" si="10">215/12*H48</f>
        <v>0</v>
      </c>
      <c r="J48" s="512"/>
      <c r="M48" s="509">
        <f t="shared" ref="M48:M105" si="11">D48</f>
        <v>0</v>
      </c>
      <c r="N48" s="513"/>
      <c r="O48" s="514"/>
      <c r="P48" s="514"/>
      <c r="Q48" s="514"/>
      <c r="R48" s="514"/>
      <c r="S48" s="513"/>
      <c r="T48" s="513"/>
      <c r="U48" s="513"/>
      <c r="V48" s="513"/>
      <c r="W48" s="513"/>
      <c r="X48" s="513"/>
      <c r="Y48" s="513"/>
      <c r="Z48" s="513"/>
      <c r="AA48" s="513"/>
      <c r="AB48" s="513"/>
      <c r="AC48" s="515">
        <f t="shared" si="5"/>
        <v>0</v>
      </c>
      <c r="AE48" s="507"/>
    </row>
    <row r="49" spans="2:31" outlineLevel="1">
      <c r="B49" s="508" t="str">
        <f>IF(C49&gt;0,IFERROR(_xlfn.IFS(D49&lt;=DATE(YEAR('Project basic information'!$E$12),MONTH('Project basic information'!$E$12),1),'Project basic information'!$A$12,D49&lt;=DATE(YEAR('Project basic information'!$E$13),MONTH('Project basic information'!$E$13),1),'Project basic information'!$A$13,D49&lt;=DATE(YEAR('Project basic information'!$E$14),MONTH('Project basic information'!$E$14),1),'Project basic information'!$A$14,D49&lt;=DATE(YEAR('Project basic information'!$E$15),MONTH('Project basic information'!$E$15),1),'Project basic information'!$A$15,D49&lt;=DATE(YEAR('Project basic information'!$E$16),MONTH('Project basic information'!$E$16),1),'Project basic information'!$A$16),""),"")</f>
        <v/>
      </c>
      <c r="C49" s="508">
        <f>IF(C48&gt;0,C48+1,IF(DATE(YEAR('Project basic information'!$C$5),MONTH('Project basic information'!$C$5),1)=D49,1,0))</f>
        <v>0</v>
      </c>
      <c r="D49" s="509">
        <f t="shared" ref="D49:D59" si="12">DATE(YEAR(D48),MONTH(D48)+1,DAY(D48))</f>
        <v>31</v>
      </c>
      <c r="E49" s="510"/>
      <c r="F49" s="458">
        <f t="shared" si="9"/>
        <v>0</v>
      </c>
      <c r="G49" s="511"/>
      <c r="H49" s="510"/>
      <c r="I49" s="458">
        <f t="shared" si="10"/>
        <v>0</v>
      </c>
      <c r="J49" s="512"/>
      <c r="M49" s="509">
        <f t="shared" si="11"/>
        <v>31</v>
      </c>
      <c r="N49" s="513"/>
      <c r="O49" s="514"/>
      <c r="P49" s="514"/>
      <c r="Q49" s="514"/>
      <c r="R49" s="514"/>
      <c r="S49" s="513"/>
      <c r="T49" s="513"/>
      <c r="U49" s="513"/>
      <c r="V49" s="513"/>
      <c r="W49" s="513"/>
      <c r="X49" s="513"/>
      <c r="Y49" s="513"/>
      <c r="Z49" s="513"/>
      <c r="AA49" s="513"/>
      <c r="AB49" s="513"/>
      <c r="AC49" s="515">
        <f t="shared" si="5"/>
        <v>0</v>
      </c>
      <c r="AE49" s="507"/>
    </row>
    <row r="50" spans="2:31" outlineLevel="1">
      <c r="B50" s="508" t="str">
        <f>IF(C50&gt;0,IFERROR(_xlfn.IFS(D50&lt;=DATE(YEAR('Project basic information'!$E$12),MONTH('Project basic information'!$E$12),1),'Project basic information'!$A$12,D50&lt;=DATE(YEAR('Project basic information'!$E$13),MONTH('Project basic information'!$E$13),1),'Project basic information'!$A$13,D50&lt;=DATE(YEAR('Project basic information'!$E$14),MONTH('Project basic information'!$E$14),1),'Project basic information'!$A$14,D50&lt;=DATE(YEAR('Project basic information'!$E$15),MONTH('Project basic information'!$E$15),1),'Project basic information'!$A$15,D50&lt;=DATE(YEAR('Project basic information'!$E$16),MONTH('Project basic information'!$E$16),1),'Project basic information'!$A$16),""),"")</f>
        <v/>
      </c>
      <c r="C50" s="508">
        <f>IF(C49&gt;0,C49+1,IF(DATE(YEAR('Project basic information'!$C$5),MONTH('Project basic information'!$C$5),1)=D50,1,0))</f>
        <v>0</v>
      </c>
      <c r="D50" s="509">
        <f t="shared" si="12"/>
        <v>62</v>
      </c>
      <c r="E50" s="510"/>
      <c r="F50" s="458">
        <f t="shared" si="9"/>
        <v>0</v>
      </c>
      <c r="G50" s="511"/>
      <c r="H50" s="510"/>
      <c r="I50" s="458">
        <f t="shared" si="10"/>
        <v>0</v>
      </c>
      <c r="J50" s="512"/>
      <c r="M50" s="509">
        <f t="shared" si="11"/>
        <v>62</v>
      </c>
      <c r="N50" s="513"/>
      <c r="O50" s="514"/>
      <c r="P50" s="514"/>
      <c r="Q50" s="514"/>
      <c r="R50" s="514"/>
      <c r="S50" s="513"/>
      <c r="T50" s="513"/>
      <c r="U50" s="513"/>
      <c r="V50" s="513"/>
      <c r="W50" s="513"/>
      <c r="X50" s="513"/>
      <c r="Y50" s="513"/>
      <c r="Z50" s="513"/>
      <c r="AA50" s="513"/>
      <c r="AB50" s="513"/>
      <c r="AC50" s="515">
        <f t="shared" si="5"/>
        <v>0</v>
      </c>
      <c r="AE50" s="507"/>
    </row>
    <row r="51" spans="2:31" outlineLevel="1">
      <c r="B51" s="508" t="str">
        <f>IF(C51&gt;0,IFERROR(_xlfn.IFS(D51&lt;=DATE(YEAR('Project basic information'!$E$12),MONTH('Project basic information'!$E$12),1),'Project basic information'!$A$12,D51&lt;=DATE(YEAR('Project basic information'!$E$13),MONTH('Project basic information'!$E$13),1),'Project basic information'!$A$13,D51&lt;=DATE(YEAR('Project basic information'!$E$14),MONTH('Project basic information'!$E$14),1),'Project basic information'!$A$14,D51&lt;=DATE(YEAR('Project basic information'!$E$15),MONTH('Project basic information'!$E$15),1),'Project basic information'!$A$15,D51&lt;=DATE(YEAR('Project basic information'!$E$16),MONTH('Project basic information'!$E$16),1),'Project basic information'!$A$16),""),"")</f>
        <v/>
      </c>
      <c r="C51" s="508">
        <f>IF(C50&gt;0,C50+1,IF(DATE(YEAR('Project basic information'!$C$5),MONTH('Project basic information'!$C$5),1)=D51,1,0))</f>
        <v>0</v>
      </c>
      <c r="D51" s="509">
        <f t="shared" si="12"/>
        <v>93</v>
      </c>
      <c r="E51" s="510"/>
      <c r="F51" s="458">
        <f t="shared" si="9"/>
        <v>0</v>
      </c>
      <c r="G51" s="511"/>
      <c r="H51" s="510"/>
      <c r="I51" s="458">
        <f t="shared" si="10"/>
        <v>0</v>
      </c>
      <c r="J51" s="512"/>
      <c r="M51" s="509">
        <f t="shared" si="11"/>
        <v>93</v>
      </c>
      <c r="N51" s="513"/>
      <c r="O51" s="514"/>
      <c r="P51" s="514"/>
      <c r="Q51" s="514"/>
      <c r="R51" s="514"/>
      <c r="S51" s="513"/>
      <c r="T51" s="513"/>
      <c r="U51" s="513"/>
      <c r="V51" s="513"/>
      <c r="W51" s="513"/>
      <c r="X51" s="513"/>
      <c r="Y51" s="513"/>
      <c r="Z51" s="513"/>
      <c r="AA51" s="513"/>
      <c r="AB51" s="513"/>
      <c r="AC51" s="515">
        <f t="shared" si="5"/>
        <v>0</v>
      </c>
      <c r="AD51" s="516"/>
    </row>
    <row r="52" spans="2:31" outlineLevel="1">
      <c r="B52" s="508" t="str">
        <f>IF(C52&gt;0,IFERROR(_xlfn.IFS(D52&lt;=DATE(YEAR('Project basic information'!$E$12),MONTH('Project basic information'!$E$12),1),'Project basic information'!$A$12,D52&lt;=DATE(YEAR('Project basic information'!$E$13),MONTH('Project basic information'!$E$13),1),'Project basic information'!$A$13,D52&lt;=DATE(YEAR('Project basic information'!$E$14),MONTH('Project basic information'!$E$14),1),'Project basic information'!$A$14,D52&lt;=DATE(YEAR('Project basic information'!$E$15),MONTH('Project basic information'!$E$15),1),'Project basic information'!$A$15,D52&lt;=DATE(YEAR('Project basic information'!$E$16),MONTH('Project basic information'!$E$16),1),'Project basic information'!$A$16),""),"")</f>
        <v/>
      </c>
      <c r="C52" s="508">
        <f>IF(C51&gt;0,C51+1,IF(DATE(YEAR('Project basic information'!$C$5),MONTH('Project basic information'!$C$5),1)=D52,1,0))</f>
        <v>0</v>
      </c>
      <c r="D52" s="509">
        <f t="shared" si="12"/>
        <v>123</v>
      </c>
      <c r="E52" s="510"/>
      <c r="F52" s="458">
        <f t="shared" si="9"/>
        <v>0</v>
      </c>
      <c r="G52" s="511"/>
      <c r="H52" s="510"/>
      <c r="I52" s="458">
        <f t="shared" si="10"/>
        <v>0</v>
      </c>
      <c r="J52" s="512"/>
      <c r="M52" s="509">
        <f t="shared" si="11"/>
        <v>123</v>
      </c>
      <c r="N52" s="513"/>
      <c r="O52" s="514"/>
      <c r="P52" s="514"/>
      <c r="Q52" s="514"/>
      <c r="R52" s="514"/>
      <c r="S52" s="513"/>
      <c r="T52" s="513"/>
      <c r="U52" s="513"/>
      <c r="V52" s="513"/>
      <c r="W52" s="513"/>
      <c r="X52" s="513"/>
      <c r="Y52" s="513"/>
      <c r="Z52" s="513"/>
      <c r="AA52" s="513"/>
      <c r="AB52" s="513"/>
      <c r="AC52" s="515">
        <f t="shared" si="5"/>
        <v>0</v>
      </c>
      <c r="AD52" s="516"/>
      <c r="AE52" s="507"/>
    </row>
    <row r="53" spans="2:31" outlineLevel="1">
      <c r="B53" s="508" t="str">
        <f>IF(C53&gt;0,IFERROR(_xlfn.IFS(D53&lt;=DATE(YEAR('Project basic information'!$E$12),MONTH('Project basic information'!$E$12),1),'Project basic information'!$A$12,D53&lt;=DATE(YEAR('Project basic information'!$E$13),MONTH('Project basic information'!$E$13),1),'Project basic information'!$A$13,D53&lt;=DATE(YEAR('Project basic information'!$E$14),MONTH('Project basic information'!$E$14),1),'Project basic information'!$A$14,D53&lt;=DATE(YEAR('Project basic information'!$E$15),MONTH('Project basic information'!$E$15),1),'Project basic information'!$A$15,D53&lt;=DATE(YEAR('Project basic information'!$E$16),MONTH('Project basic information'!$E$16),1),'Project basic information'!$A$16),""),"")</f>
        <v/>
      </c>
      <c r="C53" s="508">
        <f>IF(C52&gt;0,C52+1,IF(DATE(YEAR('Project basic information'!$C$5),MONTH('Project basic information'!$C$5),1)=D53,1,0))</f>
        <v>0</v>
      </c>
      <c r="D53" s="509">
        <f t="shared" si="12"/>
        <v>154</v>
      </c>
      <c r="E53" s="510"/>
      <c r="F53" s="458">
        <f t="shared" si="9"/>
        <v>0</v>
      </c>
      <c r="G53" s="511"/>
      <c r="H53" s="510"/>
      <c r="I53" s="458">
        <f t="shared" si="10"/>
        <v>0</v>
      </c>
      <c r="J53" s="512"/>
      <c r="M53" s="509">
        <f t="shared" si="11"/>
        <v>154</v>
      </c>
      <c r="N53" s="513"/>
      <c r="O53" s="514"/>
      <c r="P53" s="514"/>
      <c r="Q53" s="514"/>
      <c r="R53" s="514"/>
      <c r="S53" s="513"/>
      <c r="T53" s="513"/>
      <c r="U53" s="513"/>
      <c r="V53" s="513"/>
      <c r="W53" s="513"/>
      <c r="X53" s="513"/>
      <c r="Y53" s="513"/>
      <c r="Z53" s="513"/>
      <c r="AA53" s="513"/>
      <c r="AB53" s="513"/>
      <c r="AC53" s="515">
        <f t="shared" si="5"/>
        <v>0</v>
      </c>
      <c r="AD53" s="516"/>
      <c r="AE53" s="507"/>
    </row>
    <row r="54" spans="2:31" outlineLevel="1">
      <c r="B54" s="508" t="str">
        <f>IF(C54&gt;0,IFERROR(_xlfn.IFS(D54&lt;=DATE(YEAR('Project basic information'!$E$12),MONTH('Project basic information'!$E$12),1),'Project basic information'!$A$12,D54&lt;=DATE(YEAR('Project basic information'!$E$13),MONTH('Project basic information'!$E$13),1),'Project basic information'!$A$13,D54&lt;=DATE(YEAR('Project basic information'!$E$14),MONTH('Project basic information'!$E$14),1),'Project basic information'!$A$14,D54&lt;=DATE(YEAR('Project basic information'!$E$15),MONTH('Project basic information'!$E$15),1),'Project basic information'!$A$15,D54&lt;=DATE(YEAR('Project basic information'!$E$16),MONTH('Project basic information'!$E$16),1),'Project basic information'!$A$16),""),"")</f>
        <v/>
      </c>
      <c r="C54" s="508">
        <f>IF(C53&gt;0,C53+1,IF(DATE(YEAR('Project basic information'!$C$5),MONTH('Project basic information'!$C$5),1)=D54,1,0))</f>
        <v>0</v>
      </c>
      <c r="D54" s="509">
        <f t="shared" si="12"/>
        <v>184</v>
      </c>
      <c r="E54" s="510"/>
      <c r="F54" s="458">
        <f t="shared" si="9"/>
        <v>0</v>
      </c>
      <c r="G54" s="511"/>
      <c r="H54" s="510"/>
      <c r="I54" s="458">
        <f t="shared" si="10"/>
        <v>0</v>
      </c>
      <c r="J54" s="512"/>
      <c r="M54" s="509">
        <f t="shared" si="11"/>
        <v>184</v>
      </c>
      <c r="N54" s="513"/>
      <c r="O54" s="514"/>
      <c r="P54" s="514"/>
      <c r="Q54" s="514"/>
      <c r="R54" s="514"/>
      <c r="S54" s="513"/>
      <c r="T54" s="513"/>
      <c r="U54" s="513"/>
      <c r="V54" s="513"/>
      <c r="W54" s="513"/>
      <c r="X54" s="513"/>
      <c r="Y54" s="513"/>
      <c r="Z54" s="513"/>
      <c r="AA54" s="513"/>
      <c r="AB54" s="513"/>
      <c r="AC54" s="515">
        <f t="shared" si="5"/>
        <v>0</v>
      </c>
      <c r="AD54" s="516"/>
      <c r="AE54" s="499"/>
    </row>
    <row r="55" spans="2:31" outlineLevel="1">
      <c r="B55" s="508" t="str">
        <f>IF(C55&gt;0,IFERROR(_xlfn.IFS(D55&lt;=DATE(YEAR('Project basic information'!$E$12),MONTH('Project basic information'!$E$12),1),'Project basic information'!$A$12,D55&lt;=DATE(YEAR('Project basic information'!$E$13),MONTH('Project basic information'!$E$13),1),'Project basic information'!$A$13,D55&lt;=DATE(YEAR('Project basic information'!$E$14),MONTH('Project basic information'!$E$14),1),'Project basic information'!$A$14,D55&lt;=DATE(YEAR('Project basic information'!$E$15),MONTH('Project basic information'!$E$15),1),'Project basic information'!$A$15,D55&lt;=DATE(YEAR('Project basic information'!$E$16),MONTH('Project basic information'!$E$16),1),'Project basic information'!$A$16),""),"")</f>
        <v/>
      </c>
      <c r="C55" s="508">
        <f>IF(C54&gt;0,C54+1,IF(DATE(YEAR('Project basic information'!$C$5),MONTH('Project basic information'!$C$5),1)=D55,1,0))</f>
        <v>0</v>
      </c>
      <c r="D55" s="509">
        <f t="shared" si="12"/>
        <v>215</v>
      </c>
      <c r="E55" s="510"/>
      <c r="F55" s="458">
        <f t="shared" si="9"/>
        <v>0</v>
      </c>
      <c r="G55" s="511"/>
      <c r="H55" s="510"/>
      <c r="I55" s="458">
        <f t="shared" si="10"/>
        <v>0</v>
      </c>
      <c r="J55" s="512"/>
      <c r="M55" s="509">
        <f t="shared" si="11"/>
        <v>215</v>
      </c>
      <c r="N55" s="513"/>
      <c r="O55" s="514"/>
      <c r="P55" s="514"/>
      <c r="Q55" s="514"/>
      <c r="R55" s="514"/>
      <c r="S55" s="513"/>
      <c r="T55" s="513"/>
      <c r="U55" s="513"/>
      <c r="V55" s="513"/>
      <c r="W55" s="513"/>
      <c r="X55" s="513"/>
      <c r="Y55" s="513"/>
      <c r="Z55" s="513"/>
      <c r="AA55" s="513"/>
      <c r="AB55" s="513"/>
      <c r="AC55" s="515">
        <f t="shared" si="5"/>
        <v>0</v>
      </c>
      <c r="AD55" s="516"/>
      <c r="AE55" s="499"/>
    </row>
    <row r="56" spans="2:31" outlineLevel="1">
      <c r="B56" s="508" t="str">
        <f>IF(C56&gt;0,IFERROR(_xlfn.IFS(D56&lt;=DATE(YEAR('Project basic information'!$E$12),MONTH('Project basic information'!$E$12),1),'Project basic information'!$A$12,D56&lt;=DATE(YEAR('Project basic information'!$E$13),MONTH('Project basic information'!$E$13),1),'Project basic information'!$A$13,D56&lt;=DATE(YEAR('Project basic information'!$E$14),MONTH('Project basic information'!$E$14),1),'Project basic information'!$A$14,D56&lt;=DATE(YEAR('Project basic information'!$E$15),MONTH('Project basic information'!$E$15),1),'Project basic information'!$A$15,D56&lt;=DATE(YEAR('Project basic information'!$E$16),MONTH('Project basic information'!$E$16),1),'Project basic information'!$A$16),""),"")</f>
        <v/>
      </c>
      <c r="C56" s="508">
        <f>IF(C55&gt;0,C55+1,IF(DATE(YEAR('Project basic information'!$C$5),MONTH('Project basic information'!$C$5),1)=D56,1,0))</f>
        <v>0</v>
      </c>
      <c r="D56" s="509">
        <f t="shared" si="12"/>
        <v>246</v>
      </c>
      <c r="E56" s="510"/>
      <c r="F56" s="458">
        <f t="shared" si="9"/>
        <v>0</v>
      </c>
      <c r="G56" s="511"/>
      <c r="H56" s="510"/>
      <c r="I56" s="458">
        <f t="shared" si="10"/>
        <v>0</v>
      </c>
      <c r="J56" s="512"/>
      <c r="M56" s="509">
        <f t="shared" si="11"/>
        <v>246</v>
      </c>
      <c r="N56" s="513"/>
      <c r="O56" s="514"/>
      <c r="P56" s="514"/>
      <c r="Q56" s="514"/>
      <c r="R56" s="514"/>
      <c r="S56" s="513"/>
      <c r="T56" s="513"/>
      <c r="U56" s="513"/>
      <c r="V56" s="513"/>
      <c r="W56" s="513"/>
      <c r="X56" s="513"/>
      <c r="Y56" s="513"/>
      <c r="Z56" s="513"/>
      <c r="AA56" s="513"/>
      <c r="AB56" s="513"/>
      <c r="AC56" s="515">
        <f t="shared" si="5"/>
        <v>0</v>
      </c>
      <c r="AD56" s="516"/>
    </row>
    <row r="57" spans="2:31" outlineLevel="1">
      <c r="B57" s="508" t="str">
        <f>IF(C57&gt;0,IFERROR(_xlfn.IFS(D57&lt;=DATE(YEAR('Project basic information'!$E$12),MONTH('Project basic information'!$E$12),1),'Project basic information'!$A$12,D57&lt;=DATE(YEAR('Project basic information'!$E$13),MONTH('Project basic information'!$E$13),1),'Project basic information'!$A$13,D57&lt;=DATE(YEAR('Project basic information'!$E$14),MONTH('Project basic information'!$E$14),1),'Project basic information'!$A$14,D57&lt;=DATE(YEAR('Project basic information'!$E$15),MONTH('Project basic information'!$E$15),1),'Project basic information'!$A$15,D57&lt;=DATE(YEAR('Project basic information'!$E$16),MONTH('Project basic information'!$E$16),1),'Project basic information'!$A$16),""),"")</f>
        <v/>
      </c>
      <c r="C57" s="508">
        <f>IF(C56&gt;0,C56+1,IF(DATE(YEAR('Project basic information'!$C$5),MONTH('Project basic information'!$C$5),1)=D57,1,0))</f>
        <v>0</v>
      </c>
      <c r="D57" s="509">
        <f t="shared" si="12"/>
        <v>276</v>
      </c>
      <c r="E57" s="510"/>
      <c r="F57" s="458">
        <f t="shared" si="9"/>
        <v>0</v>
      </c>
      <c r="G57" s="511"/>
      <c r="H57" s="510"/>
      <c r="I57" s="458">
        <f t="shared" si="10"/>
        <v>0</v>
      </c>
      <c r="J57" s="512"/>
      <c r="M57" s="509">
        <f t="shared" si="11"/>
        <v>276</v>
      </c>
      <c r="N57" s="513"/>
      <c r="O57" s="514"/>
      <c r="P57" s="514"/>
      <c r="Q57" s="514"/>
      <c r="R57" s="514"/>
      <c r="S57" s="513"/>
      <c r="T57" s="513"/>
      <c r="U57" s="513"/>
      <c r="V57" s="513"/>
      <c r="W57" s="513"/>
      <c r="X57" s="513"/>
      <c r="Y57" s="513"/>
      <c r="Z57" s="513"/>
      <c r="AA57" s="513"/>
      <c r="AB57" s="513"/>
      <c r="AC57" s="515">
        <f t="shared" si="5"/>
        <v>0</v>
      </c>
      <c r="AD57" s="516"/>
      <c r="AE57" s="517"/>
    </row>
    <row r="58" spans="2:31" outlineLevel="1">
      <c r="B58" s="508" t="str">
        <f>IF(C58&gt;0,IFERROR(_xlfn.IFS(D58&lt;=DATE(YEAR('Project basic information'!$E$12),MONTH('Project basic information'!$E$12),1),'Project basic information'!$A$12,D58&lt;=DATE(YEAR('Project basic information'!$E$13),MONTH('Project basic information'!$E$13),1),'Project basic information'!$A$13,D58&lt;=DATE(YEAR('Project basic information'!$E$14),MONTH('Project basic information'!$E$14),1),'Project basic information'!$A$14,D58&lt;=DATE(YEAR('Project basic information'!$E$15),MONTH('Project basic information'!$E$15),1),'Project basic information'!$A$15,D58&lt;=DATE(YEAR('Project basic information'!$E$16),MONTH('Project basic information'!$E$16),1),'Project basic information'!$A$16),""),"")</f>
        <v/>
      </c>
      <c r="C58" s="508">
        <f>IF(C57&gt;0,C57+1,IF(DATE(YEAR('Project basic information'!$C$5),MONTH('Project basic information'!$C$5),1)=D58,1,0))</f>
        <v>0</v>
      </c>
      <c r="D58" s="509">
        <f t="shared" si="12"/>
        <v>307</v>
      </c>
      <c r="E58" s="510"/>
      <c r="F58" s="458">
        <f t="shared" si="9"/>
        <v>0</v>
      </c>
      <c r="G58" s="511"/>
      <c r="H58" s="510"/>
      <c r="I58" s="458">
        <f t="shared" si="10"/>
        <v>0</v>
      </c>
      <c r="J58" s="512"/>
      <c r="M58" s="509">
        <f t="shared" si="11"/>
        <v>307</v>
      </c>
      <c r="N58" s="513"/>
      <c r="O58" s="514"/>
      <c r="P58" s="514"/>
      <c r="Q58" s="514"/>
      <c r="R58" s="514"/>
      <c r="S58" s="513"/>
      <c r="T58" s="513"/>
      <c r="U58" s="513"/>
      <c r="V58" s="513"/>
      <c r="W58" s="513"/>
      <c r="X58" s="513"/>
      <c r="Y58" s="513"/>
      <c r="Z58" s="513"/>
      <c r="AA58" s="513"/>
      <c r="AB58" s="513"/>
      <c r="AC58" s="515">
        <f t="shared" si="5"/>
        <v>0</v>
      </c>
      <c r="AD58" s="516"/>
    </row>
    <row r="59" spans="2:31" outlineLevel="1">
      <c r="B59" s="508" t="str">
        <f>IF(C59&gt;0,IFERROR(_xlfn.IFS(D59&lt;=DATE(YEAR('Project basic information'!$E$12),MONTH('Project basic information'!$E$12),1),'Project basic information'!$A$12,D59&lt;=DATE(YEAR('Project basic information'!$E$13),MONTH('Project basic information'!$E$13),1),'Project basic information'!$A$13,D59&lt;=DATE(YEAR('Project basic information'!$E$14),MONTH('Project basic information'!$E$14),1),'Project basic information'!$A$14,D59&lt;=DATE(YEAR('Project basic information'!$E$15),MONTH('Project basic information'!$E$15),1),'Project basic information'!$A$15,D59&lt;=DATE(YEAR('Project basic information'!$E$16),MONTH('Project basic information'!$E$16),1),'Project basic information'!$A$16),""),"")</f>
        <v/>
      </c>
      <c r="C59" s="508">
        <f>IF(C58&gt;0,C58+1,IF(DATE(YEAR('Project basic information'!$C$5),MONTH('Project basic information'!$C$5),1)=D59,1,0))</f>
        <v>0</v>
      </c>
      <c r="D59" s="509">
        <f t="shared" si="12"/>
        <v>337</v>
      </c>
      <c r="E59" s="510"/>
      <c r="F59" s="458">
        <f t="shared" si="9"/>
        <v>0</v>
      </c>
      <c r="G59" s="511"/>
      <c r="H59" s="510"/>
      <c r="I59" s="458">
        <f t="shared" si="10"/>
        <v>0</v>
      </c>
      <c r="J59" s="512"/>
      <c r="M59" s="509">
        <f t="shared" si="11"/>
        <v>337</v>
      </c>
      <c r="N59" s="513"/>
      <c r="O59" s="514"/>
      <c r="P59" s="514"/>
      <c r="Q59" s="514"/>
      <c r="R59" s="514"/>
      <c r="S59" s="513"/>
      <c r="T59" s="513"/>
      <c r="U59" s="513"/>
      <c r="V59" s="513"/>
      <c r="W59" s="513"/>
      <c r="X59" s="513"/>
      <c r="Y59" s="513"/>
      <c r="Z59" s="513"/>
      <c r="AA59" s="513"/>
      <c r="AB59" s="513"/>
      <c r="AC59" s="515">
        <f t="shared" si="5"/>
        <v>0</v>
      </c>
      <c r="AD59" s="516"/>
    </row>
    <row r="60" spans="2:31" ht="15" thickBot="1">
      <c r="B60" s="518"/>
      <c r="C60" s="519"/>
      <c r="D60" s="520">
        <f>D59</f>
        <v>337</v>
      </c>
      <c r="E60" s="521"/>
      <c r="F60" s="522">
        <f>SUM(F48:F59)</f>
        <v>0</v>
      </c>
      <c r="G60" s="523">
        <f>SUM(G48:G59)</f>
        <v>0</v>
      </c>
      <c r="H60" s="524"/>
      <c r="I60" s="522">
        <f>SUM(I48:I59)</f>
        <v>0</v>
      </c>
      <c r="J60" s="523">
        <f>SUM(J48:J59)</f>
        <v>0</v>
      </c>
      <c r="M60" s="520">
        <f t="shared" si="11"/>
        <v>337</v>
      </c>
      <c r="N60" s="525">
        <f>SUM(N48:N59)</f>
        <v>0</v>
      </c>
      <c r="O60" s="526">
        <f>SUM(O48:O59)</f>
        <v>0</v>
      </c>
      <c r="P60" s="527">
        <f>SUM(P48:P59)</f>
        <v>0</v>
      </c>
      <c r="Q60" s="526">
        <f>SUM(Q48:Q59)</f>
        <v>0</v>
      </c>
      <c r="R60" s="526">
        <f>SUM(R48:R59)</f>
        <v>0</v>
      </c>
      <c r="S60" s="528">
        <f t="shared" ref="S60:AB60" si="13">SUM(S48:S59)</f>
        <v>0</v>
      </c>
      <c r="T60" s="528">
        <f t="shared" si="13"/>
        <v>0</v>
      </c>
      <c r="U60" s="528">
        <f t="shared" si="13"/>
        <v>0</v>
      </c>
      <c r="V60" s="528">
        <f t="shared" si="13"/>
        <v>0</v>
      </c>
      <c r="W60" s="528">
        <f t="shared" si="13"/>
        <v>0</v>
      </c>
      <c r="X60" s="528">
        <f t="shared" si="13"/>
        <v>0</v>
      </c>
      <c r="Y60" s="528">
        <f t="shared" si="13"/>
        <v>0</v>
      </c>
      <c r="Z60" s="528">
        <f t="shared" si="13"/>
        <v>0</v>
      </c>
      <c r="AA60" s="528">
        <f t="shared" si="13"/>
        <v>0</v>
      </c>
      <c r="AB60" s="528">
        <f t="shared" si="13"/>
        <v>0</v>
      </c>
      <c r="AC60" s="528">
        <f>SUM(AC48:AC59)</f>
        <v>0</v>
      </c>
      <c r="AD60" s="516"/>
    </row>
    <row r="61" spans="2:31" ht="28.55" customHeight="1">
      <c r="B61" s="448"/>
      <c r="C61" s="448"/>
      <c r="N61" s="527">
        <f>IFERROR(N60/$H$6,0)</f>
        <v>0</v>
      </c>
      <c r="O61" s="527">
        <f>IFERROR(O60/$H$6,0)</f>
        <v>0</v>
      </c>
      <c r="P61" s="527">
        <f>IFERROR(P60/$H$6,0)</f>
        <v>0</v>
      </c>
      <c r="Q61" s="527">
        <f>IFERROR(Q60/$H$6,0)</f>
        <v>0</v>
      </c>
      <c r="R61" s="527">
        <f>IFERROR(R60/$H$6,0)</f>
        <v>0</v>
      </c>
      <c r="S61" s="527">
        <f t="shared" ref="S61:AB61" si="14">IFERROR(S60/$H$6,0)</f>
        <v>0</v>
      </c>
      <c r="T61" s="527">
        <f t="shared" si="14"/>
        <v>0</v>
      </c>
      <c r="U61" s="527">
        <f t="shared" si="14"/>
        <v>0</v>
      </c>
      <c r="V61" s="527">
        <f t="shared" si="14"/>
        <v>0</v>
      </c>
      <c r="W61" s="527">
        <f t="shared" si="14"/>
        <v>0</v>
      </c>
      <c r="X61" s="527">
        <f t="shared" si="14"/>
        <v>0</v>
      </c>
      <c r="Y61" s="527">
        <f t="shared" si="14"/>
        <v>0</v>
      </c>
      <c r="Z61" s="527">
        <f t="shared" si="14"/>
        <v>0</v>
      </c>
      <c r="AA61" s="527">
        <f t="shared" si="14"/>
        <v>0</v>
      </c>
      <c r="AB61" s="527">
        <f t="shared" si="14"/>
        <v>0</v>
      </c>
      <c r="AC61" s="525">
        <f>IFERROR(AC60/$H$6,0)</f>
        <v>0</v>
      </c>
      <c r="AD61" s="529" t="s">
        <v>579</v>
      </c>
    </row>
    <row r="62" spans="2:31" ht="15" thickBot="1">
      <c r="B62" s="448"/>
      <c r="C62" s="448"/>
      <c r="N62" s="530"/>
      <c r="O62" s="530"/>
      <c r="P62" s="530"/>
      <c r="Q62" s="530"/>
      <c r="R62" s="530"/>
      <c r="S62" s="531"/>
      <c r="T62" s="532"/>
      <c r="U62" s="533"/>
      <c r="V62" s="533"/>
      <c r="W62" s="533"/>
      <c r="X62" s="533"/>
      <c r="Y62" s="533"/>
      <c r="Z62" s="533"/>
      <c r="AA62" s="533"/>
      <c r="AB62" s="534"/>
      <c r="AC62" s="535"/>
      <c r="AD62" s="536"/>
    </row>
    <row r="63" spans="2:31" outlineLevel="1">
      <c r="B63" s="508" t="str">
        <f>IF(C63&gt;0,IFERROR(_xlfn.IFS(D63&lt;=DATE(YEAR('Project basic information'!$E$12),MONTH('Project basic information'!$E$12),1),'Project basic information'!$A$12,D63&lt;=DATE(YEAR('Project basic information'!$E$13),MONTH('Project basic information'!$E$13),1),'Project basic information'!$A$13,D63&lt;=DATE(YEAR('Project basic information'!$E$14),MONTH('Project basic information'!$E$14),1),'Project basic information'!$A$14,D63&lt;=DATE(YEAR('Project basic information'!$E$15),MONTH('Project basic information'!$E$15),1),'Project basic information'!$A$15,D63&lt;=DATE(YEAR('Project basic information'!$E$16),MONTH('Project basic information'!$E$16),1),'Project basic information'!$A$16),""),"")</f>
        <v/>
      </c>
      <c r="C63" s="508">
        <f>IF(C59&gt;0,C59+1,IF(DATE(YEAR('Project basic information'!$C$5),MONTH('Project basic information'!$C$5),1)=D63,1,0))</f>
        <v>0</v>
      </c>
      <c r="D63" s="509">
        <f>DATE(YEAR(D59),MONTH(D59)+1,DAY(D59))</f>
        <v>368</v>
      </c>
      <c r="E63" s="510"/>
      <c r="F63" s="537">
        <f t="shared" ref="F63:F74" si="15">215/12*E63</f>
        <v>0</v>
      </c>
      <c r="G63" s="511"/>
      <c r="H63" s="510"/>
      <c r="I63" s="537">
        <f t="shared" ref="I63:I74" si="16">215/12*H63</f>
        <v>0</v>
      </c>
      <c r="J63" s="512"/>
      <c r="M63" s="509">
        <f t="shared" si="11"/>
        <v>368</v>
      </c>
      <c r="N63" s="513"/>
      <c r="O63" s="514"/>
      <c r="P63" s="514"/>
      <c r="Q63" s="514"/>
      <c r="R63" s="514"/>
      <c r="S63" s="513"/>
      <c r="T63" s="513"/>
      <c r="U63" s="513"/>
      <c r="V63" s="513"/>
      <c r="W63" s="513"/>
      <c r="X63" s="513"/>
      <c r="Y63" s="513"/>
      <c r="Z63" s="513"/>
      <c r="AA63" s="513"/>
      <c r="AB63" s="513"/>
      <c r="AC63" s="515">
        <f t="shared" ref="AC63:AC74" si="17">SUM(N63:AB63)</f>
        <v>0</v>
      </c>
      <c r="AD63" s="516"/>
      <c r="AE63" s="517"/>
    </row>
    <row r="64" spans="2:31" outlineLevel="1">
      <c r="B64" s="508" t="str">
        <f>IF(C64&gt;0,IFERROR(_xlfn.IFS(D64&lt;=DATE(YEAR('Project basic information'!$E$12),MONTH('Project basic information'!$E$12),1),'Project basic information'!$A$12,D64&lt;=DATE(YEAR('Project basic information'!$E$13),MONTH('Project basic information'!$E$13),1),'Project basic information'!$A$13,D64&lt;=DATE(YEAR('Project basic information'!$E$14),MONTH('Project basic information'!$E$14),1),'Project basic information'!$A$14,D64&lt;=DATE(YEAR('Project basic information'!$E$15),MONTH('Project basic information'!$E$15),1),'Project basic information'!$A$15,D64&lt;=DATE(YEAR('Project basic information'!$E$16),MONTH('Project basic information'!$E$16),1),'Project basic information'!$A$16),""),"")</f>
        <v/>
      </c>
      <c r="C64" s="508">
        <f>IF(C63&gt;0,C63+1,IF(DATE(YEAR('Project basic information'!$C$5),MONTH('Project basic information'!$C$5),1)=D64,1,0))</f>
        <v>0</v>
      </c>
      <c r="D64" s="509">
        <f t="shared" ref="D64:D74" si="18">DATE(YEAR(D63),MONTH(D63)+1,DAY(D63))</f>
        <v>399</v>
      </c>
      <c r="E64" s="510"/>
      <c r="F64" s="458">
        <f t="shared" si="15"/>
        <v>0</v>
      </c>
      <c r="G64" s="511"/>
      <c r="H64" s="510"/>
      <c r="I64" s="458">
        <f t="shared" si="16"/>
        <v>0</v>
      </c>
      <c r="J64" s="512"/>
      <c r="M64" s="509">
        <f t="shared" si="11"/>
        <v>399</v>
      </c>
      <c r="N64" s="513"/>
      <c r="O64" s="514"/>
      <c r="P64" s="514"/>
      <c r="Q64" s="514"/>
      <c r="R64" s="514"/>
      <c r="S64" s="513"/>
      <c r="T64" s="513"/>
      <c r="U64" s="513"/>
      <c r="V64" s="513"/>
      <c r="W64" s="513"/>
      <c r="X64" s="513"/>
      <c r="Y64" s="513"/>
      <c r="Z64" s="513"/>
      <c r="AA64" s="513"/>
      <c r="AB64" s="513"/>
      <c r="AC64" s="515">
        <f t="shared" si="17"/>
        <v>0</v>
      </c>
      <c r="AD64" s="516"/>
    </row>
    <row r="65" spans="2:30" outlineLevel="1">
      <c r="B65" s="508" t="str">
        <f>IF(C65&gt;0,IFERROR(_xlfn.IFS(D65&lt;=DATE(YEAR('Project basic information'!$E$12),MONTH('Project basic information'!$E$12),1),'Project basic information'!$A$12,D65&lt;=DATE(YEAR('Project basic information'!$E$13),MONTH('Project basic information'!$E$13),1),'Project basic information'!$A$13,D65&lt;=DATE(YEAR('Project basic information'!$E$14),MONTH('Project basic information'!$E$14),1),'Project basic information'!$A$14,D65&lt;=DATE(YEAR('Project basic information'!$E$15),MONTH('Project basic information'!$E$15),1),'Project basic information'!$A$15,D65&lt;=DATE(YEAR('Project basic information'!$E$16),MONTH('Project basic information'!$E$16),1),'Project basic information'!$A$16),""),"")</f>
        <v/>
      </c>
      <c r="C65" s="508">
        <f>IF(C64&gt;0,C64+1,IF(DATE(YEAR('Project basic information'!$C$5),MONTH('Project basic information'!$C$5),1)=D65,1,0))</f>
        <v>0</v>
      </c>
      <c r="D65" s="509">
        <f t="shared" si="18"/>
        <v>427</v>
      </c>
      <c r="E65" s="510"/>
      <c r="F65" s="458">
        <f t="shared" si="15"/>
        <v>0</v>
      </c>
      <c r="G65" s="511"/>
      <c r="H65" s="510"/>
      <c r="I65" s="458">
        <f t="shared" si="16"/>
        <v>0</v>
      </c>
      <c r="J65" s="512"/>
      <c r="M65" s="509">
        <f t="shared" si="11"/>
        <v>427</v>
      </c>
      <c r="N65" s="513"/>
      <c r="O65" s="514"/>
      <c r="P65" s="514"/>
      <c r="Q65" s="514"/>
      <c r="R65" s="514"/>
      <c r="S65" s="513"/>
      <c r="T65" s="513"/>
      <c r="U65" s="513"/>
      <c r="V65" s="513"/>
      <c r="W65" s="513"/>
      <c r="X65" s="513"/>
      <c r="Y65" s="513"/>
      <c r="Z65" s="513"/>
      <c r="AA65" s="513"/>
      <c r="AB65" s="513"/>
      <c r="AC65" s="515">
        <f t="shared" si="17"/>
        <v>0</v>
      </c>
      <c r="AD65" s="516"/>
    </row>
    <row r="66" spans="2:30" outlineLevel="1">
      <c r="B66" s="508" t="str">
        <f>IF(C66&gt;0,IFERROR(_xlfn.IFS(D66&lt;=DATE(YEAR('Project basic information'!$E$12),MONTH('Project basic information'!$E$12),1),'Project basic information'!$A$12,D66&lt;=DATE(YEAR('Project basic information'!$E$13),MONTH('Project basic information'!$E$13),1),'Project basic information'!$A$13,D66&lt;=DATE(YEAR('Project basic information'!$E$14),MONTH('Project basic information'!$E$14),1),'Project basic information'!$A$14,D66&lt;=DATE(YEAR('Project basic information'!$E$15),MONTH('Project basic information'!$E$15),1),'Project basic information'!$A$15,D66&lt;=DATE(YEAR('Project basic information'!$E$16),MONTH('Project basic information'!$E$16),1),'Project basic information'!$A$16),""),"")</f>
        <v/>
      </c>
      <c r="C66" s="508">
        <f>IF(C65&gt;0,C65+1,IF(DATE(YEAR('Project basic information'!$C$5),MONTH('Project basic information'!$C$5),1)=D66,1,0))</f>
        <v>0</v>
      </c>
      <c r="D66" s="509">
        <f t="shared" si="18"/>
        <v>458</v>
      </c>
      <c r="E66" s="510"/>
      <c r="F66" s="458">
        <f t="shared" si="15"/>
        <v>0</v>
      </c>
      <c r="G66" s="511"/>
      <c r="H66" s="510"/>
      <c r="I66" s="458">
        <f t="shared" si="16"/>
        <v>0</v>
      </c>
      <c r="J66" s="512"/>
      <c r="M66" s="509">
        <f t="shared" si="11"/>
        <v>458</v>
      </c>
      <c r="N66" s="513"/>
      <c r="O66" s="514"/>
      <c r="P66" s="514"/>
      <c r="Q66" s="514"/>
      <c r="R66" s="514"/>
      <c r="S66" s="513"/>
      <c r="T66" s="513"/>
      <c r="U66" s="513"/>
      <c r="V66" s="513"/>
      <c r="W66" s="513"/>
      <c r="X66" s="513"/>
      <c r="Y66" s="513"/>
      <c r="Z66" s="513"/>
      <c r="AA66" s="513"/>
      <c r="AB66" s="513"/>
      <c r="AC66" s="515">
        <f t="shared" si="17"/>
        <v>0</v>
      </c>
      <c r="AD66" s="516"/>
    </row>
    <row r="67" spans="2:30" outlineLevel="1">
      <c r="B67" s="508" t="str">
        <f>IF(C67&gt;0,IFERROR(_xlfn.IFS(D67&lt;=DATE(YEAR('Project basic information'!$E$12),MONTH('Project basic information'!$E$12),1),'Project basic information'!$A$12,D67&lt;=DATE(YEAR('Project basic information'!$E$13),MONTH('Project basic information'!$E$13),1),'Project basic information'!$A$13,D67&lt;=DATE(YEAR('Project basic information'!$E$14),MONTH('Project basic information'!$E$14),1),'Project basic information'!$A$14,D67&lt;=DATE(YEAR('Project basic information'!$E$15),MONTH('Project basic information'!$E$15),1),'Project basic information'!$A$15,D67&lt;=DATE(YEAR('Project basic information'!$E$16),MONTH('Project basic information'!$E$16),1),'Project basic information'!$A$16),""),"")</f>
        <v/>
      </c>
      <c r="C67" s="508">
        <f>IF(C66&gt;0,C66+1,IF(DATE(YEAR('Project basic information'!$C$5),MONTH('Project basic information'!$C$5),1)=D67,1,0))</f>
        <v>0</v>
      </c>
      <c r="D67" s="509">
        <f t="shared" si="18"/>
        <v>488</v>
      </c>
      <c r="E67" s="510"/>
      <c r="F67" s="458">
        <f t="shared" si="15"/>
        <v>0</v>
      </c>
      <c r="G67" s="511"/>
      <c r="H67" s="510"/>
      <c r="I67" s="458">
        <f t="shared" si="16"/>
        <v>0</v>
      </c>
      <c r="J67" s="512"/>
      <c r="M67" s="509">
        <f t="shared" si="11"/>
        <v>488</v>
      </c>
      <c r="N67" s="513"/>
      <c r="O67" s="514"/>
      <c r="P67" s="514"/>
      <c r="Q67" s="514"/>
      <c r="R67" s="514"/>
      <c r="S67" s="513"/>
      <c r="T67" s="513"/>
      <c r="U67" s="513"/>
      <c r="V67" s="513"/>
      <c r="W67" s="513"/>
      <c r="X67" s="513"/>
      <c r="Y67" s="513"/>
      <c r="Z67" s="513"/>
      <c r="AA67" s="513"/>
      <c r="AB67" s="513"/>
      <c r="AC67" s="515">
        <f t="shared" si="17"/>
        <v>0</v>
      </c>
      <c r="AD67" s="516"/>
    </row>
    <row r="68" spans="2:30" outlineLevel="1">
      <c r="B68" s="508" t="str">
        <f>IF(C68&gt;0,IFERROR(_xlfn.IFS(D68&lt;=DATE(YEAR('Project basic information'!$E$12),MONTH('Project basic information'!$E$12),1),'Project basic information'!$A$12,D68&lt;=DATE(YEAR('Project basic information'!$E$13),MONTH('Project basic information'!$E$13),1),'Project basic information'!$A$13,D68&lt;=DATE(YEAR('Project basic information'!$E$14),MONTH('Project basic information'!$E$14),1),'Project basic information'!$A$14,D68&lt;=DATE(YEAR('Project basic information'!$E$15),MONTH('Project basic information'!$E$15),1),'Project basic information'!$A$15,D68&lt;=DATE(YEAR('Project basic information'!$E$16),MONTH('Project basic information'!$E$16),1),'Project basic information'!$A$16),""),"")</f>
        <v/>
      </c>
      <c r="C68" s="508">
        <f>IF(C67&gt;0,C67+1,IF(DATE(YEAR('Project basic information'!$C$5),MONTH('Project basic information'!$C$5),1)=D68,1,0))</f>
        <v>0</v>
      </c>
      <c r="D68" s="509">
        <f t="shared" si="18"/>
        <v>519</v>
      </c>
      <c r="E68" s="510"/>
      <c r="F68" s="458">
        <f t="shared" si="15"/>
        <v>0</v>
      </c>
      <c r="G68" s="511"/>
      <c r="H68" s="510"/>
      <c r="I68" s="458">
        <f t="shared" si="16"/>
        <v>0</v>
      </c>
      <c r="J68" s="512"/>
      <c r="M68" s="509">
        <f t="shared" si="11"/>
        <v>519</v>
      </c>
      <c r="N68" s="513"/>
      <c r="O68" s="514"/>
      <c r="P68" s="514"/>
      <c r="Q68" s="514"/>
      <c r="R68" s="514"/>
      <c r="S68" s="513"/>
      <c r="T68" s="513"/>
      <c r="U68" s="513"/>
      <c r="V68" s="513"/>
      <c r="W68" s="513"/>
      <c r="X68" s="513"/>
      <c r="Y68" s="513"/>
      <c r="Z68" s="513"/>
      <c r="AA68" s="513"/>
      <c r="AB68" s="513"/>
      <c r="AC68" s="515">
        <f t="shared" si="17"/>
        <v>0</v>
      </c>
      <c r="AD68" s="516"/>
    </row>
    <row r="69" spans="2:30" outlineLevel="1">
      <c r="B69" s="508" t="str">
        <f>IF(C69&gt;0,IFERROR(_xlfn.IFS(D69&lt;=DATE(YEAR('Project basic information'!$E$12),MONTH('Project basic information'!$E$12),1),'Project basic information'!$A$12,D69&lt;=DATE(YEAR('Project basic information'!$E$13),MONTH('Project basic information'!$E$13),1),'Project basic information'!$A$13,D69&lt;=DATE(YEAR('Project basic information'!$E$14),MONTH('Project basic information'!$E$14),1),'Project basic information'!$A$14,D69&lt;=DATE(YEAR('Project basic information'!$E$15),MONTH('Project basic information'!$E$15),1),'Project basic information'!$A$15,D69&lt;=DATE(YEAR('Project basic information'!$E$16),MONTH('Project basic information'!$E$16),1),'Project basic information'!$A$16),""),"")</f>
        <v/>
      </c>
      <c r="C69" s="508">
        <f>IF(C68&gt;0,C68+1,IF(DATE(YEAR('Project basic information'!$C$5),MONTH('Project basic information'!$C$5),1)=D69,1,0))</f>
        <v>0</v>
      </c>
      <c r="D69" s="509">
        <f t="shared" si="18"/>
        <v>549</v>
      </c>
      <c r="E69" s="510"/>
      <c r="F69" s="458">
        <f t="shared" si="15"/>
        <v>0</v>
      </c>
      <c r="G69" s="511"/>
      <c r="H69" s="510"/>
      <c r="I69" s="458">
        <f t="shared" si="16"/>
        <v>0</v>
      </c>
      <c r="J69" s="512"/>
      <c r="M69" s="509">
        <f t="shared" si="11"/>
        <v>549</v>
      </c>
      <c r="N69" s="513"/>
      <c r="O69" s="514"/>
      <c r="P69" s="514"/>
      <c r="Q69" s="514"/>
      <c r="R69" s="514"/>
      <c r="S69" s="513"/>
      <c r="T69" s="513"/>
      <c r="U69" s="513"/>
      <c r="V69" s="513"/>
      <c r="W69" s="513"/>
      <c r="X69" s="513"/>
      <c r="Y69" s="513"/>
      <c r="Z69" s="513"/>
      <c r="AA69" s="513"/>
      <c r="AB69" s="513"/>
      <c r="AC69" s="515">
        <f t="shared" si="17"/>
        <v>0</v>
      </c>
      <c r="AD69" s="516"/>
    </row>
    <row r="70" spans="2:30" outlineLevel="1">
      <c r="B70" s="508" t="str">
        <f>IF(C70&gt;0,IFERROR(_xlfn.IFS(D70&lt;=DATE(YEAR('Project basic information'!$E$12),MONTH('Project basic information'!$E$12),1),'Project basic information'!$A$12,D70&lt;=DATE(YEAR('Project basic information'!$E$13),MONTH('Project basic information'!$E$13),1),'Project basic information'!$A$13,D70&lt;=DATE(YEAR('Project basic information'!$E$14),MONTH('Project basic information'!$E$14),1),'Project basic information'!$A$14,D70&lt;=DATE(YEAR('Project basic information'!$E$15),MONTH('Project basic information'!$E$15),1),'Project basic information'!$A$15,D70&lt;=DATE(YEAR('Project basic information'!$E$16),MONTH('Project basic information'!$E$16),1),'Project basic information'!$A$16),""),"")</f>
        <v/>
      </c>
      <c r="C70" s="508">
        <f>IF(C69&gt;0,C69+1,IF(DATE(YEAR('Project basic information'!$C$5),MONTH('Project basic information'!$C$5),1)=D70,1,0))</f>
        <v>0</v>
      </c>
      <c r="D70" s="509">
        <f t="shared" si="18"/>
        <v>580</v>
      </c>
      <c r="E70" s="510"/>
      <c r="F70" s="458">
        <f t="shared" si="15"/>
        <v>0</v>
      </c>
      <c r="G70" s="511"/>
      <c r="H70" s="510"/>
      <c r="I70" s="458">
        <f t="shared" si="16"/>
        <v>0</v>
      </c>
      <c r="J70" s="512"/>
      <c r="M70" s="509">
        <f t="shared" si="11"/>
        <v>580</v>
      </c>
      <c r="N70" s="513"/>
      <c r="O70" s="514"/>
      <c r="P70" s="514"/>
      <c r="Q70" s="514"/>
      <c r="R70" s="514"/>
      <c r="S70" s="513"/>
      <c r="T70" s="513"/>
      <c r="U70" s="513"/>
      <c r="V70" s="513"/>
      <c r="W70" s="513"/>
      <c r="X70" s="513"/>
      <c r="Y70" s="513"/>
      <c r="Z70" s="513"/>
      <c r="AA70" s="513"/>
      <c r="AB70" s="513"/>
      <c r="AC70" s="515">
        <f t="shared" si="17"/>
        <v>0</v>
      </c>
      <c r="AD70" s="516"/>
    </row>
    <row r="71" spans="2:30" outlineLevel="1">
      <c r="B71" s="508" t="str">
        <f>IF(C71&gt;0,IFERROR(_xlfn.IFS(D71&lt;=DATE(YEAR('Project basic information'!$E$12),MONTH('Project basic information'!$E$12),1),'Project basic information'!$A$12,D71&lt;=DATE(YEAR('Project basic information'!$E$13),MONTH('Project basic information'!$E$13),1),'Project basic information'!$A$13,D71&lt;=DATE(YEAR('Project basic information'!$E$14),MONTH('Project basic information'!$E$14),1),'Project basic information'!$A$14,D71&lt;=DATE(YEAR('Project basic information'!$E$15),MONTH('Project basic information'!$E$15),1),'Project basic information'!$A$15,D71&lt;=DATE(YEAR('Project basic information'!$E$16),MONTH('Project basic information'!$E$16),1),'Project basic information'!$A$16),""),"")</f>
        <v/>
      </c>
      <c r="C71" s="508">
        <f>IF(C70&gt;0,C70+1,IF(DATE(YEAR('Project basic information'!$C$5),MONTH('Project basic information'!$C$5),1)=D71,1,0))</f>
        <v>0</v>
      </c>
      <c r="D71" s="509">
        <f t="shared" si="18"/>
        <v>611</v>
      </c>
      <c r="E71" s="510"/>
      <c r="F71" s="458">
        <f t="shared" si="15"/>
        <v>0</v>
      </c>
      <c r="G71" s="511"/>
      <c r="H71" s="510"/>
      <c r="I71" s="458">
        <f t="shared" si="16"/>
        <v>0</v>
      </c>
      <c r="J71" s="512"/>
      <c r="M71" s="509">
        <f t="shared" si="11"/>
        <v>611</v>
      </c>
      <c r="N71" s="513"/>
      <c r="O71" s="514"/>
      <c r="P71" s="514"/>
      <c r="Q71" s="514"/>
      <c r="R71" s="514"/>
      <c r="S71" s="513"/>
      <c r="T71" s="513"/>
      <c r="U71" s="513"/>
      <c r="V71" s="513"/>
      <c r="W71" s="513"/>
      <c r="X71" s="513"/>
      <c r="Y71" s="513"/>
      <c r="Z71" s="513"/>
      <c r="AA71" s="513"/>
      <c r="AB71" s="513"/>
      <c r="AC71" s="515">
        <f t="shared" si="17"/>
        <v>0</v>
      </c>
      <c r="AD71" s="516"/>
    </row>
    <row r="72" spans="2:30" outlineLevel="1">
      <c r="B72" s="508" t="str">
        <f>IF(C72&gt;0,IFERROR(_xlfn.IFS(D72&lt;=DATE(YEAR('Project basic information'!$E$12),MONTH('Project basic information'!$E$12),1),'Project basic information'!$A$12,D72&lt;=DATE(YEAR('Project basic information'!$E$13),MONTH('Project basic information'!$E$13),1),'Project basic information'!$A$13,D72&lt;=DATE(YEAR('Project basic information'!$E$14),MONTH('Project basic information'!$E$14),1),'Project basic information'!$A$14,D72&lt;=DATE(YEAR('Project basic information'!$E$15),MONTH('Project basic information'!$E$15),1),'Project basic information'!$A$15,D72&lt;=DATE(YEAR('Project basic information'!$E$16),MONTH('Project basic information'!$E$16),1),'Project basic information'!$A$16),""),"")</f>
        <v/>
      </c>
      <c r="C72" s="508">
        <f>IF(C71&gt;0,C71+1,IF(DATE(YEAR('Project basic information'!$C$5),MONTH('Project basic information'!$C$5),1)=D72,1,0))</f>
        <v>0</v>
      </c>
      <c r="D72" s="509">
        <f t="shared" si="18"/>
        <v>641</v>
      </c>
      <c r="E72" s="510"/>
      <c r="F72" s="458">
        <f t="shared" si="15"/>
        <v>0</v>
      </c>
      <c r="G72" s="511"/>
      <c r="H72" s="510"/>
      <c r="I72" s="458">
        <f t="shared" si="16"/>
        <v>0</v>
      </c>
      <c r="J72" s="512"/>
      <c r="M72" s="509">
        <f t="shared" si="11"/>
        <v>641</v>
      </c>
      <c r="N72" s="513"/>
      <c r="O72" s="514"/>
      <c r="P72" s="514"/>
      <c r="Q72" s="514"/>
      <c r="R72" s="514"/>
      <c r="S72" s="513"/>
      <c r="T72" s="513"/>
      <c r="U72" s="513"/>
      <c r="V72" s="513"/>
      <c r="W72" s="513"/>
      <c r="X72" s="513"/>
      <c r="Y72" s="513"/>
      <c r="Z72" s="513"/>
      <c r="AA72" s="513"/>
      <c r="AB72" s="513"/>
      <c r="AC72" s="515">
        <f t="shared" si="17"/>
        <v>0</v>
      </c>
      <c r="AD72" s="516"/>
    </row>
    <row r="73" spans="2:30" outlineLevel="1">
      <c r="B73" s="508" t="str">
        <f>IF(C73&gt;0,IFERROR(_xlfn.IFS(D73&lt;=DATE(YEAR('Project basic information'!$E$12),MONTH('Project basic information'!$E$12),1),'Project basic information'!$A$12,D73&lt;=DATE(YEAR('Project basic information'!$E$13),MONTH('Project basic information'!$E$13),1),'Project basic information'!$A$13,D73&lt;=DATE(YEAR('Project basic information'!$E$14),MONTH('Project basic information'!$E$14),1),'Project basic information'!$A$14,D73&lt;=DATE(YEAR('Project basic information'!$E$15),MONTH('Project basic information'!$E$15),1),'Project basic information'!$A$15,D73&lt;=DATE(YEAR('Project basic information'!$E$16),MONTH('Project basic information'!$E$16),1),'Project basic information'!$A$16),""),"")</f>
        <v/>
      </c>
      <c r="C73" s="508">
        <f>IF(C72&gt;0,C72+1,IF(DATE(YEAR('Project basic information'!$C$5),MONTH('Project basic information'!$C$5),1)=D73,1,0))</f>
        <v>0</v>
      </c>
      <c r="D73" s="509">
        <f t="shared" si="18"/>
        <v>672</v>
      </c>
      <c r="E73" s="510"/>
      <c r="F73" s="458">
        <f t="shared" si="15"/>
        <v>0</v>
      </c>
      <c r="G73" s="511"/>
      <c r="H73" s="510"/>
      <c r="I73" s="458">
        <f t="shared" si="16"/>
        <v>0</v>
      </c>
      <c r="J73" s="512"/>
      <c r="M73" s="509">
        <f t="shared" si="11"/>
        <v>672</v>
      </c>
      <c r="N73" s="513"/>
      <c r="O73" s="514"/>
      <c r="P73" s="514"/>
      <c r="Q73" s="514"/>
      <c r="R73" s="514"/>
      <c r="S73" s="513"/>
      <c r="T73" s="513"/>
      <c r="U73" s="513"/>
      <c r="V73" s="513"/>
      <c r="W73" s="513"/>
      <c r="X73" s="513"/>
      <c r="Y73" s="513"/>
      <c r="Z73" s="513"/>
      <c r="AA73" s="513"/>
      <c r="AB73" s="513"/>
      <c r="AC73" s="515">
        <f t="shared" si="17"/>
        <v>0</v>
      </c>
      <c r="AD73" s="516"/>
    </row>
    <row r="74" spans="2:30" outlineLevel="1">
      <c r="B74" s="508" t="str">
        <f>IF(C74&gt;0,IFERROR(_xlfn.IFS(D74&lt;=DATE(YEAR('Project basic information'!$E$12),MONTH('Project basic information'!$E$12),1),'Project basic information'!$A$12,D74&lt;=DATE(YEAR('Project basic information'!$E$13),MONTH('Project basic information'!$E$13),1),'Project basic information'!$A$13,D74&lt;=DATE(YEAR('Project basic information'!$E$14),MONTH('Project basic information'!$E$14),1),'Project basic information'!$A$14,D74&lt;=DATE(YEAR('Project basic information'!$E$15),MONTH('Project basic information'!$E$15),1),'Project basic information'!$A$15,D74&lt;=DATE(YEAR('Project basic information'!$E$16),MONTH('Project basic information'!$E$16),1),'Project basic information'!$A$16),""),"")</f>
        <v/>
      </c>
      <c r="C74" s="508">
        <f>IF(C73&gt;0,C73+1,IF(DATE(YEAR('Project basic information'!$C$5),MONTH('Project basic information'!$C$5),1)=D74,1,0))</f>
        <v>0</v>
      </c>
      <c r="D74" s="509">
        <f t="shared" si="18"/>
        <v>702</v>
      </c>
      <c r="E74" s="510"/>
      <c r="F74" s="458">
        <f t="shared" si="15"/>
        <v>0</v>
      </c>
      <c r="G74" s="511"/>
      <c r="H74" s="510"/>
      <c r="I74" s="458">
        <f t="shared" si="16"/>
        <v>0</v>
      </c>
      <c r="J74" s="512"/>
      <c r="M74" s="509">
        <f t="shared" si="11"/>
        <v>702</v>
      </c>
      <c r="N74" s="513"/>
      <c r="O74" s="514"/>
      <c r="P74" s="514"/>
      <c r="Q74" s="514"/>
      <c r="R74" s="514"/>
      <c r="S74" s="513"/>
      <c r="T74" s="513"/>
      <c r="U74" s="513"/>
      <c r="V74" s="513"/>
      <c r="W74" s="513"/>
      <c r="X74" s="513"/>
      <c r="Y74" s="513"/>
      <c r="Z74" s="513"/>
      <c r="AA74" s="513"/>
      <c r="AB74" s="513"/>
      <c r="AC74" s="515">
        <f t="shared" si="17"/>
        <v>0</v>
      </c>
      <c r="AD74" s="516"/>
    </row>
    <row r="75" spans="2:30" ht="15" thickBot="1">
      <c r="B75" s="518"/>
      <c r="C75" s="519"/>
      <c r="D75" s="520">
        <f>D74</f>
        <v>702</v>
      </c>
      <c r="E75" s="521"/>
      <c r="F75" s="522">
        <f>SUM(F63:F74)</f>
        <v>0</v>
      </c>
      <c r="G75" s="523">
        <f>SUM(G63:G74)</f>
        <v>0</v>
      </c>
      <c r="H75" s="538"/>
      <c r="I75" s="522">
        <f>SUM(I63:I74)</f>
        <v>0</v>
      </c>
      <c r="J75" s="523">
        <f>SUM(J63:J74)</f>
        <v>0</v>
      </c>
      <c r="M75" s="520">
        <f t="shared" si="11"/>
        <v>702</v>
      </c>
      <c r="N75" s="526">
        <f>SUM(N63:N74)</f>
        <v>0</v>
      </c>
      <c r="O75" s="526">
        <f>SUM(O63:O74)</f>
        <v>0</v>
      </c>
      <c r="P75" s="526">
        <f>SUM(P63:P74)</f>
        <v>0</v>
      </c>
      <c r="Q75" s="526">
        <f>SUM(Q63:Q74)</f>
        <v>0</v>
      </c>
      <c r="R75" s="526">
        <f>SUM(R63:R74)</f>
        <v>0</v>
      </c>
      <c r="S75" s="528">
        <f t="shared" ref="S75:AB75" si="19">SUM(S63:S74)</f>
        <v>0</v>
      </c>
      <c r="T75" s="528">
        <f t="shared" si="19"/>
        <v>0</v>
      </c>
      <c r="U75" s="528">
        <f t="shared" si="19"/>
        <v>0</v>
      </c>
      <c r="V75" s="528">
        <f t="shared" si="19"/>
        <v>0</v>
      </c>
      <c r="W75" s="528">
        <f t="shared" si="19"/>
        <v>0</v>
      </c>
      <c r="X75" s="528">
        <f t="shared" si="19"/>
        <v>0</v>
      </c>
      <c r="Y75" s="528">
        <f t="shared" si="19"/>
        <v>0</v>
      </c>
      <c r="Z75" s="528">
        <f t="shared" si="19"/>
        <v>0</v>
      </c>
      <c r="AA75" s="528">
        <f t="shared" si="19"/>
        <v>0</v>
      </c>
      <c r="AB75" s="528">
        <f t="shared" si="19"/>
        <v>0</v>
      </c>
      <c r="AC75" s="528">
        <f>SUM(AC63:AC74)</f>
        <v>0</v>
      </c>
      <c r="AD75" s="516"/>
    </row>
    <row r="76" spans="2:30" ht="28.55" customHeight="1">
      <c r="B76" s="448"/>
      <c r="C76" s="448"/>
      <c r="N76" s="527">
        <f>IFERROR(N75/$H$6,0)</f>
        <v>0</v>
      </c>
      <c r="O76" s="527">
        <f>IFERROR(O75/$H$6,0)</f>
        <v>0</v>
      </c>
      <c r="P76" s="527">
        <f>IFERROR(P75/$H$6,0)</f>
        <v>0</v>
      </c>
      <c r="Q76" s="527">
        <f>IFERROR(Q75/$H$6,0)</f>
        <v>0</v>
      </c>
      <c r="R76" s="527">
        <f>IFERROR(R75/$H$6,0)</f>
        <v>0</v>
      </c>
      <c r="S76" s="527">
        <f t="shared" ref="S76:AB76" si="20">IFERROR(S75/$H$6,0)</f>
        <v>0</v>
      </c>
      <c r="T76" s="527">
        <f t="shared" si="20"/>
        <v>0</v>
      </c>
      <c r="U76" s="527">
        <f t="shared" si="20"/>
        <v>0</v>
      </c>
      <c r="V76" s="527">
        <f t="shared" si="20"/>
        <v>0</v>
      </c>
      <c r="W76" s="527">
        <f t="shared" si="20"/>
        <v>0</v>
      </c>
      <c r="X76" s="527">
        <f t="shared" si="20"/>
        <v>0</v>
      </c>
      <c r="Y76" s="527">
        <f t="shared" si="20"/>
        <v>0</v>
      </c>
      <c r="Z76" s="527">
        <f t="shared" si="20"/>
        <v>0</v>
      </c>
      <c r="AA76" s="527">
        <f t="shared" si="20"/>
        <v>0</v>
      </c>
      <c r="AB76" s="527">
        <f t="shared" si="20"/>
        <v>0</v>
      </c>
      <c r="AC76" s="525">
        <f>IFERROR(AC75/$H$6,0)</f>
        <v>0</v>
      </c>
      <c r="AD76" s="529" t="s">
        <v>579</v>
      </c>
    </row>
    <row r="77" spans="2:30" ht="15" thickBot="1">
      <c r="B77" s="448"/>
      <c r="C77" s="448"/>
      <c r="N77" s="530"/>
      <c r="O77" s="530"/>
      <c r="P77" s="530"/>
      <c r="Q77" s="530"/>
      <c r="R77" s="530"/>
      <c r="S77" s="531"/>
      <c r="T77" s="532"/>
      <c r="U77" s="533"/>
      <c r="V77" s="533"/>
      <c r="W77" s="533"/>
      <c r="X77" s="533"/>
      <c r="Y77" s="533"/>
      <c r="Z77" s="533"/>
      <c r="AA77" s="533"/>
      <c r="AB77" s="534"/>
      <c r="AC77" s="535"/>
      <c r="AD77" s="536"/>
    </row>
    <row r="78" spans="2:30" outlineLevel="1">
      <c r="B78" s="508" t="str">
        <f>IF(C78&gt;0,IFERROR(_xlfn.IFS(D78&lt;=DATE(YEAR('Project basic information'!$E$12),MONTH('Project basic information'!$E$12),1),'Project basic information'!$A$12,D78&lt;=DATE(YEAR('Project basic information'!$E$13),MONTH('Project basic information'!$E$13),1),'Project basic information'!$A$13,D78&lt;=DATE(YEAR('Project basic information'!$E$14),MONTH('Project basic information'!$E$14),1),'Project basic information'!$A$14,D78&lt;=DATE(YEAR('Project basic information'!$E$15),MONTH('Project basic information'!$E$15),1),'Project basic information'!$A$15,D78&lt;=DATE(YEAR('Project basic information'!$E$16),MONTH('Project basic information'!$E$16),1),'Project basic information'!$A$16),""),"")</f>
        <v/>
      </c>
      <c r="C78" s="508">
        <f>IF(C74&gt;0,C74+1,IF(DATE(YEAR('Project basic information'!$C$5),MONTH('Project basic information'!$C$5),1)=D78,1,0))</f>
        <v>0</v>
      </c>
      <c r="D78" s="509">
        <f>DATE(YEAR(D74),MONTH(D74)+1,DAY(D74))</f>
        <v>733</v>
      </c>
      <c r="E78" s="510"/>
      <c r="F78" s="537">
        <f t="shared" ref="F78:F89" si="21">215/12*E78</f>
        <v>0</v>
      </c>
      <c r="G78" s="511"/>
      <c r="H78" s="510"/>
      <c r="I78" s="537">
        <f t="shared" ref="I78:I89" si="22">215/12*H78</f>
        <v>0</v>
      </c>
      <c r="J78" s="512"/>
      <c r="M78" s="509">
        <f t="shared" si="11"/>
        <v>733</v>
      </c>
      <c r="N78" s="513"/>
      <c r="O78" s="514"/>
      <c r="P78" s="514"/>
      <c r="Q78" s="514"/>
      <c r="R78" s="514"/>
      <c r="S78" s="513"/>
      <c r="T78" s="513"/>
      <c r="U78" s="513"/>
      <c r="V78" s="513"/>
      <c r="W78" s="513"/>
      <c r="X78" s="513"/>
      <c r="Y78" s="513"/>
      <c r="Z78" s="513"/>
      <c r="AA78" s="513"/>
      <c r="AB78" s="513"/>
      <c r="AC78" s="515">
        <f t="shared" ref="AC78:AC89" si="23">SUM(N78:AB78)</f>
        <v>0</v>
      </c>
      <c r="AD78" s="516"/>
    </row>
    <row r="79" spans="2:30" outlineLevel="1">
      <c r="B79" s="508" t="str">
        <f>IF(C79&gt;0,IFERROR(_xlfn.IFS(D79&lt;=DATE(YEAR('Project basic information'!$E$12),MONTH('Project basic information'!$E$12),1),'Project basic information'!$A$12,D79&lt;=DATE(YEAR('Project basic information'!$E$13),MONTH('Project basic information'!$E$13),1),'Project basic information'!$A$13,D79&lt;=DATE(YEAR('Project basic information'!$E$14),MONTH('Project basic information'!$E$14),1),'Project basic information'!$A$14,D79&lt;=DATE(YEAR('Project basic information'!$E$15),MONTH('Project basic information'!$E$15),1),'Project basic information'!$A$15,D79&lt;=DATE(YEAR('Project basic information'!$E$16),MONTH('Project basic information'!$E$16),1),'Project basic information'!$A$16),""),"")</f>
        <v/>
      </c>
      <c r="C79" s="508">
        <f>IF(C78&gt;0,C78+1,IF(DATE(YEAR('Project basic information'!$C$5),MONTH('Project basic information'!$C$5),1)=D79,1,0))</f>
        <v>0</v>
      </c>
      <c r="D79" s="509">
        <f t="shared" ref="D79:D89" si="24">DATE(YEAR(D78),MONTH(D78)+1,DAY(D78))</f>
        <v>764</v>
      </c>
      <c r="E79" s="510"/>
      <c r="F79" s="458">
        <f t="shared" si="21"/>
        <v>0</v>
      </c>
      <c r="G79" s="511"/>
      <c r="H79" s="510"/>
      <c r="I79" s="458">
        <f t="shared" si="22"/>
        <v>0</v>
      </c>
      <c r="J79" s="512"/>
      <c r="M79" s="509">
        <f t="shared" si="11"/>
        <v>764</v>
      </c>
      <c r="N79" s="513"/>
      <c r="O79" s="514"/>
      <c r="P79" s="514"/>
      <c r="Q79" s="514"/>
      <c r="R79" s="514"/>
      <c r="S79" s="513"/>
      <c r="T79" s="513"/>
      <c r="U79" s="513"/>
      <c r="V79" s="513"/>
      <c r="W79" s="513"/>
      <c r="X79" s="513"/>
      <c r="Y79" s="513"/>
      <c r="Z79" s="513"/>
      <c r="AA79" s="513"/>
      <c r="AB79" s="513"/>
      <c r="AC79" s="515">
        <f t="shared" si="23"/>
        <v>0</v>
      </c>
      <c r="AD79" s="516"/>
    </row>
    <row r="80" spans="2:30" outlineLevel="1">
      <c r="B80" s="508" t="str">
        <f>IF(C80&gt;0,IFERROR(_xlfn.IFS(D80&lt;=DATE(YEAR('Project basic information'!$E$12),MONTH('Project basic information'!$E$12),1),'Project basic information'!$A$12,D80&lt;=DATE(YEAR('Project basic information'!$E$13),MONTH('Project basic information'!$E$13),1),'Project basic information'!$A$13,D80&lt;=DATE(YEAR('Project basic information'!$E$14),MONTH('Project basic information'!$E$14),1),'Project basic information'!$A$14,D80&lt;=DATE(YEAR('Project basic information'!$E$15),MONTH('Project basic information'!$E$15),1),'Project basic information'!$A$15,D80&lt;=DATE(YEAR('Project basic information'!$E$16),MONTH('Project basic information'!$E$16),1),'Project basic information'!$A$16),""),"")</f>
        <v/>
      </c>
      <c r="C80" s="508">
        <f>IF(C79&gt;0,C79+1,IF(DATE(YEAR('Project basic information'!$C$5),MONTH('Project basic information'!$C$5),1)=D80,1,0))</f>
        <v>0</v>
      </c>
      <c r="D80" s="509">
        <f t="shared" si="24"/>
        <v>792</v>
      </c>
      <c r="E80" s="510"/>
      <c r="F80" s="458">
        <f t="shared" si="21"/>
        <v>0</v>
      </c>
      <c r="G80" s="511"/>
      <c r="H80" s="510"/>
      <c r="I80" s="458">
        <f t="shared" si="22"/>
        <v>0</v>
      </c>
      <c r="J80" s="512"/>
      <c r="M80" s="509">
        <f t="shared" si="11"/>
        <v>792</v>
      </c>
      <c r="N80" s="513"/>
      <c r="O80" s="514"/>
      <c r="P80" s="514"/>
      <c r="Q80" s="514"/>
      <c r="R80" s="514"/>
      <c r="S80" s="513"/>
      <c r="T80" s="513"/>
      <c r="U80" s="513"/>
      <c r="V80" s="513"/>
      <c r="W80" s="513"/>
      <c r="X80" s="513"/>
      <c r="Y80" s="513"/>
      <c r="Z80" s="513"/>
      <c r="AA80" s="513"/>
      <c r="AB80" s="513"/>
      <c r="AC80" s="515">
        <f t="shared" si="23"/>
        <v>0</v>
      </c>
      <c r="AD80" s="516"/>
    </row>
    <row r="81" spans="2:30" outlineLevel="1">
      <c r="B81" s="508" t="str">
        <f>IF(C81&gt;0,IFERROR(_xlfn.IFS(D81&lt;=DATE(YEAR('Project basic information'!$E$12),MONTH('Project basic information'!$E$12),1),'Project basic information'!$A$12,D81&lt;=DATE(YEAR('Project basic information'!$E$13),MONTH('Project basic information'!$E$13),1),'Project basic information'!$A$13,D81&lt;=DATE(YEAR('Project basic information'!$E$14),MONTH('Project basic information'!$E$14),1),'Project basic information'!$A$14,D81&lt;=DATE(YEAR('Project basic information'!$E$15),MONTH('Project basic information'!$E$15),1),'Project basic information'!$A$15,D81&lt;=DATE(YEAR('Project basic information'!$E$16),MONTH('Project basic information'!$E$16),1),'Project basic information'!$A$16),""),"")</f>
        <v/>
      </c>
      <c r="C81" s="508">
        <f>IF(C80&gt;0,C80+1,IF(DATE(YEAR('Project basic information'!$C$5),MONTH('Project basic information'!$C$5),1)=D81,1,0))</f>
        <v>0</v>
      </c>
      <c r="D81" s="509">
        <f t="shared" si="24"/>
        <v>823</v>
      </c>
      <c r="E81" s="510"/>
      <c r="F81" s="458">
        <f t="shared" si="21"/>
        <v>0</v>
      </c>
      <c r="G81" s="511"/>
      <c r="H81" s="510"/>
      <c r="I81" s="458">
        <f t="shared" si="22"/>
        <v>0</v>
      </c>
      <c r="J81" s="512"/>
      <c r="M81" s="509">
        <f t="shared" si="11"/>
        <v>823</v>
      </c>
      <c r="N81" s="513"/>
      <c r="O81" s="514"/>
      <c r="P81" s="514"/>
      <c r="Q81" s="514"/>
      <c r="R81" s="514"/>
      <c r="S81" s="513"/>
      <c r="T81" s="513"/>
      <c r="U81" s="513"/>
      <c r="V81" s="513"/>
      <c r="W81" s="513"/>
      <c r="X81" s="513"/>
      <c r="Y81" s="513"/>
      <c r="Z81" s="513"/>
      <c r="AA81" s="513"/>
      <c r="AB81" s="513"/>
      <c r="AC81" s="515">
        <f t="shared" si="23"/>
        <v>0</v>
      </c>
      <c r="AD81" s="516"/>
    </row>
    <row r="82" spans="2:30" outlineLevel="1">
      <c r="B82" s="508" t="str">
        <f>IF(C82&gt;0,IFERROR(_xlfn.IFS(D82&lt;=DATE(YEAR('Project basic information'!$E$12),MONTH('Project basic information'!$E$12),1),'Project basic information'!$A$12,D82&lt;=DATE(YEAR('Project basic information'!$E$13),MONTH('Project basic information'!$E$13),1),'Project basic information'!$A$13,D82&lt;=DATE(YEAR('Project basic information'!$E$14),MONTH('Project basic information'!$E$14),1),'Project basic information'!$A$14,D82&lt;=DATE(YEAR('Project basic information'!$E$15),MONTH('Project basic information'!$E$15),1),'Project basic information'!$A$15,D82&lt;=DATE(YEAR('Project basic information'!$E$16),MONTH('Project basic information'!$E$16),1),'Project basic information'!$A$16),""),"")</f>
        <v/>
      </c>
      <c r="C82" s="508">
        <f>IF(C81&gt;0,C81+1,IF(DATE(YEAR('Project basic information'!$C$5),MONTH('Project basic information'!$C$5),1)=D82,1,0))</f>
        <v>0</v>
      </c>
      <c r="D82" s="509">
        <f t="shared" si="24"/>
        <v>853</v>
      </c>
      <c r="E82" s="510"/>
      <c r="F82" s="458">
        <f t="shared" si="21"/>
        <v>0</v>
      </c>
      <c r="G82" s="511"/>
      <c r="H82" s="510"/>
      <c r="I82" s="458">
        <f t="shared" si="22"/>
        <v>0</v>
      </c>
      <c r="J82" s="512"/>
      <c r="M82" s="509">
        <f t="shared" si="11"/>
        <v>853</v>
      </c>
      <c r="N82" s="513"/>
      <c r="O82" s="514"/>
      <c r="P82" s="514"/>
      <c r="Q82" s="514"/>
      <c r="R82" s="514"/>
      <c r="S82" s="513"/>
      <c r="T82" s="513"/>
      <c r="U82" s="513"/>
      <c r="V82" s="513"/>
      <c r="W82" s="513"/>
      <c r="X82" s="513"/>
      <c r="Y82" s="513"/>
      <c r="Z82" s="513"/>
      <c r="AA82" s="513"/>
      <c r="AB82" s="513"/>
      <c r="AC82" s="515">
        <f t="shared" si="23"/>
        <v>0</v>
      </c>
      <c r="AD82" s="516"/>
    </row>
    <row r="83" spans="2:30" outlineLevel="1">
      <c r="B83" s="508" t="str">
        <f>IF(C83&gt;0,IFERROR(_xlfn.IFS(D83&lt;=DATE(YEAR('Project basic information'!$E$12),MONTH('Project basic information'!$E$12),1),'Project basic information'!$A$12,D83&lt;=DATE(YEAR('Project basic information'!$E$13),MONTH('Project basic information'!$E$13),1),'Project basic information'!$A$13,D83&lt;=DATE(YEAR('Project basic information'!$E$14),MONTH('Project basic information'!$E$14),1),'Project basic information'!$A$14,D83&lt;=DATE(YEAR('Project basic information'!$E$15),MONTH('Project basic information'!$E$15),1),'Project basic information'!$A$15,D83&lt;=DATE(YEAR('Project basic information'!$E$16),MONTH('Project basic information'!$E$16),1),'Project basic information'!$A$16),""),"")</f>
        <v/>
      </c>
      <c r="C83" s="508">
        <f>IF(C82&gt;0,C82+1,IF(DATE(YEAR('Project basic information'!$C$5),MONTH('Project basic information'!$C$5),1)=D83,1,0))</f>
        <v>0</v>
      </c>
      <c r="D83" s="509">
        <f t="shared" si="24"/>
        <v>884</v>
      </c>
      <c r="E83" s="510"/>
      <c r="F83" s="458">
        <f t="shared" si="21"/>
        <v>0</v>
      </c>
      <c r="G83" s="511"/>
      <c r="H83" s="510"/>
      <c r="I83" s="458">
        <f t="shared" si="22"/>
        <v>0</v>
      </c>
      <c r="J83" s="512"/>
      <c r="M83" s="509">
        <f t="shared" si="11"/>
        <v>884</v>
      </c>
      <c r="N83" s="513"/>
      <c r="O83" s="514"/>
      <c r="P83" s="514"/>
      <c r="Q83" s="514"/>
      <c r="R83" s="514"/>
      <c r="S83" s="513"/>
      <c r="T83" s="513"/>
      <c r="U83" s="513"/>
      <c r="V83" s="513"/>
      <c r="W83" s="513"/>
      <c r="X83" s="513"/>
      <c r="Y83" s="513"/>
      <c r="Z83" s="513"/>
      <c r="AA83" s="513"/>
      <c r="AB83" s="513"/>
      <c r="AC83" s="515">
        <f t="shared" si="23"/>
        <v>0</v>
      </c>
      <c r="AD83" s="516"/>
    </row>
    <row r="84" spans="2:30" outlineLevel="1">
      <c r="B84" s="508" t="str">
        <f>IF(C84&gt;0,IFERROR(_xlfn.IFS(D84&lt;=DATE(YEAR('Project basic information'!$E$12),MONTH('Project basic information'!$E$12),1),'Project basic information'!$A$12,D84&lt;=DATE(YEAR('Project basic information'!$E$13),MONTH('Project basic information'!$E$13),1),'Project basic information'!$A$13,D84&lt;=DATE(YEAR('Project basic information'!$E$14),MONTH('Project basic information'!$E$14),1),'Project basic information'!$A$14,D84&lt;=DATE(YEAR('Project basic information'!$E$15),MONTH('Project basic information'!$E$15),1),'Project basic information'!$A$15,D84&lt;=DATE(YEAR('Project basic information'!$E$16),MONTH('Project basic information'!$E$16),1),'Project basic information'!$A$16),""),"")</f>
        <v/>
      </c>
      <c r="C84" s="508">
        <f>IF(C83&gt;0,C83+1,IF(DATE(YEAR('Project basic information'!$C$5),MONTH('Project basic information'!$C$5),1)=D84,1,0))</f>
        <v>0</v>
      </c>
      <c r="D84" s="509">
        <f t="shared" si="24"/>
        <v>914</v>
      </c>
      <c r="E84" s="510"/>
      <c r="F84" s="458">
        <f t="shared" si="21"/>
        <v>0</v>
      </c>
      <c r="G84" s="511"/>
      <c r="H84" s="510"/>
      <c r="I84" s="458">
        <f t="shared" si="22"/>
        <v>0</v>
      </c>
      <c r="J84" s="512"/>
      <c r="M84" s="509">
        <f t="shared" si="11"/>
        <v>914</v>
      </c>
      <c r="N84" s="513"/>
      <c r="O84" s="514"/>
      <c r="P84" s="514"/>
      <c r="Q84" s="514"/>
      <c r="R84" s="514"/>
      <c r="S84" s="513"/>
      <c r="T84" s="513"/>
      <c r="U84" s="513"/>
      <c r="V84" s="513"/>
      <c r="W84" s="513"/>
      <c r="X84" s="513"/>
      <c r="Y84" s="513"/>
      <c r="Z84" s="513"/>
      <c r="AA84" s="513"/>
      <c r="AB84" s="513"/>
      <c r="AC84" s="515">
        <f t="shared" si="23"/>
        <v>0</v>
      </c>
      <c r="AD84" s="516"/>
    </row>
    <row r="85" spans="2:30" outlineLevel="1">
      <c r="B85" s="508" t="str">
        <f>IF(C85&gt;0,IFERROR(_xlfn.IFS(D85&lt;=DATE(YEAR('Project basic information'!$E$12),MONTH('Project basic information'!$E$12),1),'Project basic information'!$A$12,D85&lt;=DATE(YEAR('Project basic information'!$E$13),MONTH('Project basic information'!$E$13),1),'Project basic information'!$A$13,D85&lt;=DATE(YEAR('Project basic information'!$E$14),MONTH('Project basic information'!$E$14),1),'Project basic information'!$A$14,D85&lt;=DATE(YEAR('Project basic information'!$E$15),MONTH('Project basic information'!$E$15),1),'Project basic information'!$A$15,D85&lt;=DATE(YEAR('Project basic information'!$E$16),MONTH('Project basic information'!$E$16),1),'Project basic information'!$A$16),""),"")</f>
        <v/>
      </c>
      <c r="C85" s="508">
        <f>IF(C84&gt;0,C84+1,IF(DATE(YEAR('Project basic information'!$C$5),MONTH('Project basic information'!$C$5),1)=D85,1,0))</f>
        <v>0</v>
      </c>
      <c r="D85" s="509">
        <f t="shared" si="24"/>
        <v>945</v>
      </c>
      <c r="E85" s="510"/>
      <c r="F85" s="458">
        <f t="shared" si="21"/>
        <v>0</v>
      </c>
      <c r="G85" s="511"/>
      <c r="H85" s="510"/>
      <c r="I85" s="458">
        <f t="shared" si="22"/>
        <v>0</v>
      </c>
      <c r="J85" s="512"/>
      <c r="M85" s="509">
        <f t="shared" si="11"/>
        <v>945</v>
      </c>
      <c r="N85" s="513"/>
      <c r="O85" s="514"/>
      <c r="P85" s="514"/>
      <c r="Q85" s="514"/>
      <c r="R85" s="514"/>
      <c r="S85" s="513"/>
      <c r="T85" s="513"/>
      <c r="U85" s="513"/>
      <c r="V85" s="513"/>
      <c r="W85" s="513"/>
      <c r="X85" s="513"/>
      <c r="Y85" s="513"/>
      <c r="Z85" s="513"/>
      <c r="AA85" s="513"/>
      <c r="AB85" s="513"/>
      <c r="AC85" s="515">
        <f t="shared" si="23"/>
        <v>0</v>
      </c>
      <c r="AD85" s="516"/>
    </row>
    <row r="86" spans="2:30" outlineLevel="1">
      <c r="B86" s="508" t="str">
        <f>IF(C86&gt;0,IFERROR(_xlfn.IFS(D86&lt;=DATE(YEAR('Project basic information'!$E$12),MONTH('Project basic information'!$E$12),1),'Project basic information'!$A$12,D86&lt;=DATE(YEAR('Project basic information'!$E$13),MONTH('Project basic information'!$E$13),1),'Project basic information'!$A$13,D86&lt;=DATE(YEAR('Project basic information'!$E$14),MONTH('Project basic information'!$E$14),1),'Project basic information'!$A$14,D86&lt;=DATE(YEAR('Project basic information'!$E$15),MONTH('Project basic information'!$E$15),1),'Project basic information'!$A$15,D86&lt;=DATE(YEAR('Project basic information'!$E$16),MONTH('Project basic information'!$E$16),1),'Project basic information'!$A$16),""),"")</f>
        <v/>
      </c>
      <c r="C86" s="508">
        <f>IF(C85&gt;0,C85+1,IF(DATE(YEAR('Project basic information'!$C$5),MONTH('Project basic information'!$C$5),1)=D86,1,0))</f>
        <v>0</v>
      </c>
      <c r="D86" s="509">
        <f t="shared" si="24"/>
        <v>976</v>
      </c>
      <c r="E86" s="510"/>
      <c r="F86" s="458">
        <f t="shared" si="21"/>
        <v>0</v>
      </c>
      <c r="G86" s="511"/>
      <c r="H86" s="510"/>
      <c r="I86" s="458">
        <f t="shared" si="22"/>
        <v>0</v>
      </c>
      <c r="J86" s="512"/>
      <c r="M86" s="509">
        <f t="shared" si="11"/>
        <v>976</v>
      </c>
      <c r="N86" s="513"/>
      <c r="O86" s="514"/>
      <c r="P86" s="514"/>
      <c r="Q86" s="514"/>
      <c r="R86" s="514"/>
      <c r="S86" s="513"/>
      <c r="T86" s="513"/>
      <c r="U86" s="513"/>
      <c r="V86" s="513"/>
      <c r="W86" s="513"/>
      <c r="X86" s="513"/>
      <c r="Y86" s="513"/>
      <c r="Z86" s="513"/>
      <c r="AA86" s="513"/>
      <c r="AB86" s="513"/>
      <c r="AC86" s="515">
        <f t="shared" si="23"/>
        <v>0</v>
      </c>
      <c r="AD86" s="516"/>
    </row>
    <row r="87" spans="2:30" outlineLevel="1">
      <c r="B87" s="508" t="str">
        <f>IF(C87&gt;0,IFERROR(_xlfn.IFS(D87&lt;=DATE(YEAR('Project basic information'!$E$12),MONTH('Project basic information'!$E$12),1),'Project basic information'!$A$12,D87&lt;=DATE(YEAR('Project basic information'!$E$13),MONTH('Project basic information'!$E$13),1),'Project basic information'!$A$13,D87&lt;=DATE(YEAR('Project basic information'!$E$14),MONTH('Project basic information'!$E$14),1),'Project basic information'!$A$14,D87&lt;=DATE(YEAR('Project basic information'!$E$15),MONTH('Project basic information'!$E$15),1),'Project basic information'!$A$15,D87&lt;=DATE(YEAR('Project basic information'!$E$16),MONTH('Project basic information'!$E$16),1),'Project basic information'!$A$16),""),"")</f>
        <v/>
      </c>
      <c r="C87" s="508">
        <f>IF(C86&gt;0,C86+1,IF(DATE(YEAR('Project basic information'!$C$5),MONTH('Project basic information'!$C$5),1)=D87,1,0))</f>
        <v>0</v>
      </c>
      <c r="D87" s="509">
        <f t="shared" si="24"/>
        <v>1006</v>
      </c>
      <c r="E87" s="510"/>
      <c r="F87" s="458">
        <f t="shared" si="21"/>
        <v>0</v>
      </c>
      <c r="G87" s="511"/>
      <c r="H87" s="510"/>
      <c r="I87" s="458">
        <f t="shared" si="22"/>
        <v>0</v>
      </c>
      <c r="J87" s="512"/>
      <c r="M87" s="509">
        <f t="shared" si="11"/>
        <v>1006</v>
      </c>
      <c r="N87" s="513"/>
      <c r="O87" s="514"/>
      <c r="P87" s="514"/>
      <c r="Q87" s="514"/>
      <c r="R87" s="514"/>
      <c r="S87" s="513"/>
      <c r="T87" s="513"/>
      <c r="U87" s="513"/>
      <c r="V87" s="513"/>
      <c r="W87" s="513"/>
      <c r="X87" s="513"/>
      <c r="Y87" s="513"/>
      <c r="Z87" s="513"/>
      <c r="AA87" s="513"/>
      <c r="AB87" s="513"/>
      <c r="AC87" s="515">
        <f t="shared" si="23"/>
        <v>0</v>
      </c>
      <c r="AD87" s="516"/>
    </row>
    <row r="88" spans="2:30" outlineLevel="1">
      <c r="B88" s="508" t="str">
        <f>IF(C88&gt;0,IFERROR(_xlfn.IFS(D88&lt;=DATE(YEAR('Project basic information'!$E$12),MONTH('Project basic information'!$E$12),1),'Project basic information'!$A$12,D88&lt;=DATE(YEAR('Project basic information'!$E$13),MONTH('Project basic information'!$E$13),1),'Project basic information'!$A$13,D88&lt;=DATE(YEAR('Project basic information'!$E$14),MONTH('Project basic information'!$E$14),1),'Project basic information'!$A$14,D88&lt;=DATE(YEAR('Project basic information'!$E$15),MONTH('Project basic information'!$E$15),1),'Project basic information'!$A$15,D88&lt;=DATE(YEAR('Project basic information'!$E$16),MONTH('Project basic information'!$E$16),1),'Project basic information'!$A$16),""),"")</f>
        <v/>
      </c>
      <c r="C88" s="508">
        <f>IF(C87&gt;0,C87+1,IF(DATE(YEAR('Project basic information'!$C$5),MONTH('Project basic information'!$C$5),1)=D88,1,0))</f>
        <v>0</v>
      </c>
      <c r="D88" s="509">
        <f t="shared" si="24"/>
        <v>1037</v>
      </c>
      <c r="E88" s="510"/>
      <c r="F88" s="458">
        <f t="shared" si="21"/>
        <v>0</v>
      </c>
      <c r="G88" s="511"/>
      <c r="H88" s="510"/>
      <c r="I88" s="458">
        <f t="shared" si="22"/>
        <v>0</v>
      </c>
      <c r="J88" s="512"/>
      <c r="M88" s="509">
        <f t="shared" si="11"/>
        <v>1037</v>
      </c>
      <c r="N88" s="513"/>
      <c r="O88" s="514"/>
      <c r="P88" s="514"/>
      <c r="Q88" s="514"/>
      <c r="R88" s="514"/>
      <c r="S88" s="513"/>
      <c r="T88" s="513"/>
      <c r="U88" s="513"/>
      <c r="V88" s="513"/>
      <c r="W88" s="513"/>
      <c r="X88" s="513"/>
      <c r="Y88" s="513"/>
      <c r="Z88" s="513"/>
      <c r="AA88" s="513"/>
      <c r="AB88" s="513"/>
      <c r="AC88" s="515">
        <f t="shared" si="23"/>
        <v>0</v>
      </c>
      <c r="AD88" s="516"/>
    </row>
    <row r="89" spans="2:30" outlineLevel="1">
      <c r="B89" s="508" t="str">
        <f>IF(C89&gt;0,IFERROR(_xlfn.IFS(D89&lt;=DATE(YEAR('Project basic information'!$E$12),MONTH('Project basic information'!$E$12),1),'Project basic information'!$A$12,D89&lt;=DATE(YEAR('Project basic information'!$E$13),MONTH('Project basic information'!$E$13),1),'Project basic information'!$A$13,D89&lt;=DATE(YEAR('Project basic information'!$E$14),MONTH('Project basic information'!$E$14),1),'Project basic information'!$A$14,D89&lt;=DATE(YEAR('Project basic information'!$E$15),MONTH('Project basic information'!$E$15),1),'Project basic information'!$A$15,D89&lt;=DATE(YEAR('Project basic information'!$E$16),MONTH('Project basic information'!$E$16),1),'Project basic information'!$A$16),""),"")</f>
        <v/>
      </c>
      <c r="C89" s="508">
        <f>IF(C88&gt;0,C88+1,IF(DATE(YEAR('Project basic information'!$C$5),MONTH('Project basic information'!$C$5),1)=D89,1,0))</f>
        <v>0</v>
      </c>
      <c r="D89" s="509">
        <f t="shared" si="24"/>
        <v>1067</v>
      </c>
      <c r="E89" s="510"/>
      <c r="F89" s="458">
        <f t="shared" si="21"/>
        <v>0</v>
      </c>
      <c r="G89" s="511"/>
      <c r="H89" s="510"/>
      <c r="I89" s="458">
        <f t="shared" si="22"/>
        <v>0</v>
      </c>
      <c r="J89" s="512"/>
      <c r="M89" s="509">
        <f t="shared" si="11"/>
        <v>1067</v>
      </c>
      <c r="N89" s="513"/>
      <c r="O89" s="514"/>
      <c r="P89" s="514"/>
      <c r="Q89" s="514"/>
      <c r="R89" s="514"/>
      <c r="S89" s="513"/>
      <c r="T89" s="513"/>
      <c r="U89" s="513"/>
      <c r="V89" s="513"/>
      <c r="W89" s="513"/>
      <c r="X89" s="513"/>
      <c r="Y89" s="513"/>
      <c r="Z89" s="513"/>
      <c r="AA89" s="513"/>
      <c r="AB89" s="513"/>
      <c r="AC89" s="515">
        <f t="shared" si="23"/>
        <v>0</v>
      </c>
      <c r="AD89" s="516"/>
    </row>
    <row r="90" spans="2:30" ht="15" thickBot="1">
      <c r="B90" s="518"/>
      <c r="C90" s="519"/>
      <c r="D90" s="520">
        <f>D89</f>
        <v>1067</v>
      </c>
      <c r="E90" s="521"/>
      <c r="F90" s="522">
        <f>SUM(F78:F89)</f>
        <v>0</v>
      </c>
      <c r="G90" s="523">
        <f>SUM(G78:G89)</f>
        <v>0</v>
      </c>
      <c r="H90" s="538"/>
      <c r="I90" s="522">
        <f>SUM(I78:I89)</f>
        <v>0</v>
      </c>
      <c r="J90" s="523">
        <f>SUM(J78:J89)</f>
        <v>0</v>
      </c>
      <c r="M90" s="520">
        <f t="shared" si="11"/>
        <v>1067</v>
      </c>
      <c r="N90" s="526">
        <f>SUM(N78:N89)</f>
        <v>0</v>
      </c>
      <c r="O90" s="526">
        <f>SUM(O78:O89)</f>
        <v>0</v>
      </c>
      <c r="P90" s="526">
        <f>SUM(P78:P89)</f>
        <v>0</v>
      </c>
      <c r="Q90" s="526">
        <f>SUM(Q78:Q89)</f>
        <v>0</v>
      </c>
      <c r="R90" s="526">
        <f>SUM(R78:R89)</f>
        <v>0</v>
      </c>
      <c r="S90" s="528">
        <f t="shared" ref="S90:AB90" si="25">SUM(S78:S89)</f>
        <v>0</v>
      </c>
      <c r="T90" s="528">
        <f t="shared" si="25"/>
        <v>0</v>
      </c>
      <c r="U90" s="528">
        <f t="shared" si="25"/>
        <v>0</v>
      </c>
      <c r="V90" s="528">
        <f t="shared" si="25"/>
        <v>0</v>
      </c>
      <c r="W90" s="528">
        <f t="shared" si="25"/>
        <v>0</v>
      </c>
      <c r="X90" s="528">
        <f t="shared" si="25"/>
        <v>0</v>
      </c>
      <c r="Y90" s="528">
        <f t="shared" si="25"/>
        <v>0</v>
      </c>
      <c r="Z90" s="528">
        <f t="shared" si="25"/>
        <v>0</v>
      </c>
      <c r="AA90" s="528">
        <f t="shared" si="25"/>
        <v>0</v>
      </c>
      <c r="AB90" s="528">
        <f t="shared" si="25"/>
        <v>0</v>
      </c>
      <c r="AC90" s="528">
        <f>SUM(AC78:AC89)</f>
        <v>0</v>
      </c>
      <c r="AD90" s="516"/>
    </row>
    <row r="91" spans="2:30" ht="28.55" customHeight="1">
      <c r="B91" s="448"/>
      <c r="C91" s="448"/>
      <c r="N91" s="527">
        <f>IFERROR(N90/$H$6,0)</f>
        <v>0</v>
      </c>
      <c r="O91" s="527">
        <f>IFERROR(O90/$H$6,0)</f>
        <v>0</v>
      </c>
      <c r="P91" s="527">
        <f>IFERROR(P90/$H$6,0)</f>
        <v>0</v>
      </c>
      <c r="Q91" s="527">
        <f>IFERROR(Q90/$H$6,0)</f>
        <v>0</v>
      </c>
      <c r="R91" s="527">
        <f>IFERROR(R90/$H$6,0)</f>
        <v>0</v>
      </c>
      <c r="S91" s="527">
        <f t="shared" ref="S91:AB91" si="26">IFERROR(S90/$H$6,0)</f>
        <v>0</v>
      </c>
      <c r="T91" s="527">
        <f t="shared" si="26"/>
        <v>0</v>
      </c>
      <c r="U91" s="527">
        <f t="shared" si="26"/>
        <v>0</v>
      </c>
      <c r="V91" s="527">
        <f t="shared" si="26"/>
        <v>0</v>
      </c>
      <c r="W91" s="527">
        <f t="shared" si="26"/>
        <v>0</v>
      </c>
      <c r="X91" s="527">
        <f t="shared" si="26"/>
        <v>0</v>
      </c>
      <c r="Y91" s="527">
        <f t="shared" si="26"/>
        <v>0</v>
      </c>
      <c r="Z91" s="527">
        <f t="shared" si="26"/>
        <v>0</v>
      </c>
      <c r="AA91" s="527">
        <f t="shared" si="26"/>
        <v>0</v>
      </c>
      <c r="AB91" s="527">
        <f t="shared" si="26"/>
        <v>0</v>
      </c>
      <c r="AC91" s="525">
        <f>IFERROR(AC90/$H$6,0)</f>
        <v>0</v>
      </c>
      <c r="AD91" s="529" t="s">
        <v>579</v>
      </c>
    </row>
    <row r="92" spans="2:30" ht="15" thickBot="1">
      <c r="B92" s="448"/>
      <c r="C92" s="448"/>
      <c r="N92" s="530"/>
      <c r="O92" s="530"/>
      <c r="P92" s="530"/>
      <c r="Q92" s="530"/>
      <c r="R92" s="530"/>
      <c r="S92" s="531"/>
      <c r="T92" s="532"/>
      <c r="U92" s="533"/>
      <c r="V92" s="533"/>
      <c r="W92" s="533"/>
      <c r="X92" s="533"/>
      <c r="Y92" s="533"/>
      <c r="Z92" s="533"/>
      <c r="AA92" s="533"/>
      <c r="AB92" s="534"/>
      <c r="AC92" s="535"/>
      <c r="AD92" s="536"/>
    </row>
    <row r="93" spans="2:30" outlineLevel="1">
      <c r="B93" s="508" t="str">
        <f>IF(C93&gt;0,IFERROR(_xlfn.IFS(D93&lt;=DATE(YEAR('Project basic information'!$E$12),MONTH('Project basic information'!$E$12),1),'Project basic information'!$A$12,D93&lt;=DATE(YEAR('Project basic information'!$E$13),MONTH('Project basic information'!$E$13),1),'Project basic information'!$A$13,D93&lt;=DATE(YEAR('Project basic information'!$E$14),MONTH('Project basic information'!$E$14),1),'Project basic information'!$A$14,D93&lt;=DATE(YEAR('Project basic information'!$E$15),MONTH('Project basic information'!$E$15),1),'Project basic information'!$A$15,D93&lt;=DATE(YEAR('Project basic information'!$E$16),MONTH('Project basic information'!$E$16),1),'Project basic information'!$A$16),""),"")</f>
        <v/>
      </c>
      <c r="C93" s="508">
        <f>IF(C89&gt;0,C89+1,IF(DATE(YEAR('Project basic information'!$C$5),MONTH('Project basic information'!$C$5),1)=D93,1,0))</f>
        <v>0</v>
      </c>
      <c r="D93" s="509">
        <f>DATE(YEAR(D89),MONTH(D89)+1,DAY(D89))</f>
        <v>1098</v>
      </c>
      <c r="E93" s="539"/>
      <c r="F93" s="537">
        <f t="shared" ref="F93:F104" si="27">215/12*E93</f>
        <v>0</v>
      </c>
      <c r="G93" s="540"/>
      <c r="H93" s="539"/>
      <c r="I93" s="537">
        <f t="shared" ref="I93:I104" si="28">215/12*H93</f>
        <v>0</v>
      </c>
      <c r="J93" s="541"/>
      <c r="M93" s="509">
        <f t="shared" si="11"/>
        <v>1098</v>
      </c>
      <c r="N93" s="514"/>
      <c r="O93" s="514"/>
      <c r="P93" s="514"/>
      <c r="Q93" s="514"/>
      <c r="R93" s="514"/>
      <c r="S93" s="513"/>
      <c r="T93" s="513"/>
      <c r="U93" s="513"/>
      <c r="V93" s="513"/>
      <c r="W93" s="513"/>
      <c r="X93" s="513"/>
      <c r="Y93" s="513"/>
      <c r="Z93" s="513"/>
      <c r="AA93" s="513"/>
      <c r="AB93" s="513"/>
      <c r="AC93" s="515">
        <f t="shared" ref="AC93:AC104" si="29">SUM(N93:AB93)</f>
        <v>0</v>
      </c>
      <c r="AD93" s="516"/>
    </row>
    <row r="94" spans="2:30" outlineLevel="1">
      <c r="B94" s="508" t="str">
        <f>IF(C94&gt;0,IFERROR(_xlfn.IFS(D94&lt;=DATE(YEAR('Project basic information'!$E$12),MONTH('Project basic information'!$E$12),1),'Project basic information'!$A$12,D94&lt;=DATE(YEAR('Project basic information'!$E$13),MONTH('Project basic information'!$E$13),1),'Project basic information'!$A$13,D94&lt;=DATE(YEAR('Project basic information'!$E$14),MONTH('Project basic information'!$E$14),1),'Project basic information'!$A$14,D94&lt;=DATE(YEAR('Project basic information'!$E$15),MONTH('Project basic information'!$E$15),1),'Project basic information'!$A$15,D94&lt;=DATE(YEAR('Project basic information'!$E$16),MONTH('Project basic information'!$E$16),1),'Project basic information'!$A$16),""),"")</f>
        <v/>
      </c>
      <c r="C94" s="508">
        <f>IF(C93&gt;0,C93+1,IF(DATE(YEAR('Project basic information'!$C$5),MONTH('Project basic information'!$C$5),1)=D94,1,0))</f>
        <v>0</v>
      </c>
      <c r="D94" s="509">
        <f t="shared" ref="D94:D104" si="30">DATE(YEAR(D93),MONTH(D93)+1,DAY(D93))</f>
        <v>1129</v>
      </c>
      <c r="E94" s="510"/>
      <c r="F94" s="458">
        <f t="shared" si="27"/>
        <v>0</v>
      </c>
      <c r="G94" s="511"/>
      <c r="H94" s="510"/>
      <c r="I94" s="458">
        <f t="shared" si="28"/>
        <v>0</v>
      </c>
      <c r="J94" s="512"/>
      <c r="M94" s="509">
        <f t="shared" si="11"/>
        <v>1129</v>
      </c>
      <c r="N94" s="514"/>
      <c r="O94" s="514"/>
      <c r="P94" s="514"/>
      <c r="Q94" s="514"/>
      <c r="R94" s="514"/>
      <c r="S94" s="513"/>
      <c r="T94" s="513"/>
      <c r="U94" s="513"/>
      <c r="V94" s="513"/>
      <c r="W94" s="513"/>
      <c r="X94" s="513"/>
      <c r="Y94" s="513"/>
      <c r="Z94" s="513"/>
      <c r="AA94" s="513"/>
      <c r="AB94" s="513"/>
      <c r="AC94" s="515">
        <f t="shared" si="29"/>
        <v>0</v>
      </c>
      <c r="AD94" s="516"/>
    </row>
    <row r="95" spans="2:30" outlineLevel="1">
      <c r="B95" s="508" t="str">
        <f>IF(C95&gt;0,IFERROR(_xlfn.IFS(D95&lt;=DATE(YEAR('Project basic information'!$E$12),MONTH('Project basic information'!$E$12),1),'Project basic information'!$A$12,D95&lt;=DATE(YEAR('Project basic information'!$E$13),MONTH('Project basic information'!$E$13),1),'Project basic information'!$A$13,D95&lt;=DATE(YEAR('Project basic information'!$E$14),MONTH('Project basic information'!$E$14),1),'Project basic information'!$A$14,D95&lt;=DATE(YEAR('Project basic information'!$E$15),MONTH('Project basic information'!$E$15),1),'Project basic information'!$A$15,D95&lt;=DATE(YEAR('Project basic information'!$E$16),MONTH('Project basic information'!$E$16),1),'Project basic information'!$A$16),""),"")</f>
        <v/>
      </c>
      <c r="C95" s="508">
        <f>IF(C94&gt;0,C94+1,IF(DATE(YEAR('Project basic information'!$C$5),MONTH('Project basic information'!$C$5),1)=D95,1,0))</f>
        <v>0</v>
      </c>
      <c r="D95" s="509">
        <f t="shared" si="30"/>
        <v>1157</v>
      </c>
      <c r="E95" s="510"/>
      <c r="F95" s="458">
        <f t="shared" si="27"/>
        <v>0</v>
      </c>
      <c r="G95" s="511"/>
      <c r="H95" s="510"/>
      <c r="I95" s="458">
        <f t="shared" si="28"/>
        <v>0</v>
      </c>
      <c r="J95" s="512"/>
      <c r="M95" s="509">
        <f t="shared" si="11"/>
        <v>1157</v>
      </c>
      <c r="N95" s="514"/>
      <c r="O95" s="514"/>
      <c r="P95" s="514"/>
      <c r="Q95" s="514"/>
      <c r="R95" s="514"/>
      <c r="S95" s="513"/>
      <c r="T95" s="513"/>
      <c r="U95" s="513"/>
      <c r="V95" s="513"/>
      <c r="W95" s="513"/>
      <c r="X95" s="513"/>
      <c r="Y95" s="513"/>
      <c r="Z95" s="513"/>
      <c r="AA95" s="513"/>
      <c r="AB95" s="513"/>
      <c r="AC95" s="515">
        <f t="shared" si="29"/>
        <v>0</v>
      </c>
      <c r="AD95" s="516"/>
    </row>
    <row r="96" spans="2:30" outlineLevel="1">
      <c r="B96" s="508" t="str">
        <f>IF(C96&gt;0,IFERROR(_xlfn.IFS(D96&lt;=DATE(YEAR('Project basic information'!$E$12),MONTH('Project basic information'!$E$12),1),'Project basic information'!$A$12,D96&lt;=DATE(YEAR('Project basic information'!$E$13),MONTH('Project basic information'!$E$13),1),'Project basic information'!$A$13,D96&lt;=DATE(YEAR('Project basic information'!$E$14),MONTH('Project basic information'!$E$14),1),'Project basic information'!$A$14,D96&lt;=DATE(YEAR('Project basic information'!$E$15),MONTH('Project basic information'!$E$15),1),'Project basic information'!$A$15,D96&lt;=DATE(YEAR('Project basic information'!$E$16),MONTH('Project basic information'!$E$16),1),'Project basic information'!$A$16),""),"")</f>
        <v/>
      </c>
      <c r="C96" s="508">
        <f>IF(C95&gt;0,C95+1,IF(DATE(YEAR('Project basic information'!$C$5),MONTH('Project basic information'!$C$5),1)=D96,1,0))</f>
        <v>0</v>
      </c>
      <c r="D96" s="509">
        <f t="shared" si="30"/>
        <v>1188</v>
      </c>
      <c r="E96" s="510"/>
      <c r="F96" s="458">
        <f t="shared" si="27"/>
        <v>0</v>
      </c>
      <c r="G96" s="511"/>
      <c r="H96" s="510"/>
      <c r="I96" s="458">
        <f t="shared" si="28"/>
        <v>0</v>
      </c>
      <c r="J96" s="512"/>
      <c r="M96" s="509">
        <f t="shared" si="11"/>
        <v>1188</v>
      </c>
      <c r="N96" s="514"/>
      <c r="O96" s="514"/>
      <c r="P96" s="514"/>
      <c r="Q96" s="514"/>
      <c r="R96" s="514"/>
      <c r="S96" s="513"/>
      <c r="T96" s="513"/>
      <c r="U96" s="513"/>
      <c r="V96" s="513"/>
      <c r="W96" s="513"/>
      <c r="X96" s="513"/>
      <c r="Y96" s="513"/>
      <c r="Z96" s="513"/>
      <c r="AA96" s="513"/>
      <c r="AB96" s="513"/>
      <c r="AC96" s="515">
        <f t="shared" si="29"/>
        <v>0</v>
      </c>
      <c r="AD96" s="516"/>
    </row>
    <row r="97" spans="2:30" outlineLevel="1">
      <c r="B97" s="508" t="str">
        <f>IF(C97&gt;0,IFERROR(_xlfn.IFS(D97&lt;=DATE(YEAR('Project basic information'!$E$12),MONTH('Project basic information'!$E$12),1),'Project basic information'!$A$12,D97&lt;=DATE(YEAR('Project basic information'!$E$13),MONTH('Project basic information'!$E$13),1),'Project basic information'!$A$13,D97&lt;=DATE(YEAR('Project basic information'!$E$14),MONTH('Project basic information'!$E$14),1),'Project basic information'!$A$14,D97&lt;=DATE(YEAR('Project basic information'!$E$15),MONTH('Project basic information'!$E$15),1),'Project basic information'!$A$15,D97&lt;=DATE(YEAR('Project basic information'!$E$16),MONTH('Project basic information'!$E$16),1),'Project basic information'!$A$16),""),"")</f>
        <v/>
      </c>
      <c r="C97" s="508">
        <f>IF(C96&gt;0,C96+1,IF(DATE(YEAR('Project basic information'!$C$5),MONTH('Project basic information'!$C$5),1)=D97,1,0))</f>
        <v>0</v>
      </c>
      <c r="D97" s="509">
        <f t="shared" si="30"/>
        <v>1218</v>
      </c>
      <c r="E97" s="510"/>
      <c r="F97" s="458">
        <f t="shared" si="27"/>
        <v>0</v>
      </c>
      <c r="G97" s="511"/>
      <c r="H97" s="510"/>
      <c r="I97" s="458">
        <f t="shared" si="28"/>
        <v>0</v>
      </c>
      <c r="J97" s="512"/>
      <c r="M97" s="509">
        <f t="shared" si="11"/>
        <v>1218</v>
      </c>
      <c r="N97" s="514"/>
      <c r="O97" s="514"/>
      <c r="P97" s="514"/>
      <c r="Q97" s="514"/>
      <c r="R97" s="514"/>
      <c r="S97" s="513"/>
      <c r="T97" s="513"/>
      <c r="U97" s="513"/>
      <c r="V97" s="513"/>
      <c r="W97" s="513"/>
      <c r="X97" s="513"/>
      <c r="Y97" s="513"/>
      <c r="Z97" s="513"/>
      <c r="AA97" s="513"/>
      <c r="AB97" s="513"/>
      <c r="AC97" s="515">
        <f t="shared" si="29"/>
        <v>0</v>
      </c>
      <c r="AD97" s="516"/>
    </row>
    <row r="98" spans="2:30" outlineLevel="1">
      <c r="B98" s="508" t="str">
        <f>IF(C98&gt;0,IFERROR(_xlfn.IFS(D98&lt;=DATE(YEAR('Project basic information'!$E$12),MONTH('Project basic information'!$E$12),1),'Project basic information'!$A$12,D98&lt;=DATE(YEAR('Project basic information'!$E$13),MONTH('Project basic information'!$E$13),1),'Project basic information'!$A$13,D98&lt;=DATE(YEAR('Project basic information'!$E$14),MONTH('Project basic information'!$E$14),1),'Project basic information'!$A$14,D98&lt;=DATE(YEAR('Project basic information'!$E$15),MONTH('Project basic information'!$E$15),1),'Project basic information'!$A$15,D98&lt;=DATE(YEAR('Project basic information'!$E$16),MONTH('Project basic information'!$E$16),1),'Project basic information'!$A$16),""),"")</f>
        <v/>
      </c>
      <c r="C98" s="508">
        <f>IF(C97&gt;0,C97+1,IF(DATE(YEAR('Project basic information'!$C$5),MONTH('Project basic information'!$C$5),1)=D98,1,0))</f>
        <v>0</v>
      </c>
      <c r="D98" s="509">
        <f t="shared" si="30"/>
        <v>1249</v>
      </c>
      <c r="E98" s="510"/>
      <c r="F98" s="458">
        <f t="shared" si="27"/>
        <v>0</v>
      </c>
      <c r="G98" s="511"/>
      <c r="H98" s="510"/>
      <c r="I98" s="458">
        <f t="shared" si="28"/>
        <v>0</v>
      </c>
      <c r="J98" s="512"/>
      <c r="M98" s="509">
        <f t="shared" si="11"/>
        <v>1249</v>
      </c>
      <c r="N98" s="514"/>
      <c r="O98" s="514"/>
      <c r="P98" s="514"/>
      <c r="Q98" s="514"/>
      <c r="R98" s="514"/>
      <c r="S98" s="513"/>
      <c r="T98" s="513"/>
      <c r="U98" s="513"/>
      <c r="V98" s="513"/>
      <c r="W98" s="513"/>
      <c r="X98" s="513"/>
      <c r="Y98" s="513"/>
      <c r="Z98" s="513"/>
      <c r="AA98" s="513"/>
      <c r="AB98" s="513"/>
      <c r="AC98" s="515">
        <f t="shared" si="29"/>
        <v>0</v>
      </c>
      <c r="AD98" s="516"/>
    </row>
    <row r="99" spans="2:30" outlineLevel="1">
      <c r="B99" s="508" t="str">
        <f>IF(C99&gt;0,IFERROR(_xlfn.IFS(D99&lt;=DATE(YEAR('Project basic information'!$E$12),MONTH('Project basic information'!$E$12),1),'Project basic information'!$A$12,D99&lt;=DATE(YEAR('Project basic information'!$E$13),MONTH('Project basic information'!$E$13),1),'Project basic information'!$A$13,D99&lt;=DATE(YEAR('Project basic information'!$E$14),MONTH('Project basic information'!$E$14),1),'Project basic information'!$A$14,D99&lt;=DATE(YEAR('Project basic information'!$E$15),MONTH('Project basic information'!$E$15),1),'Project basic information'!$A$15,D99&lt;=DATE(YEAR('Project basic information'!$E$16),MONTH('Project basic information'!$E$16),1),'Project basic information'!$A$16),""),"")</f>
        <v/>
      </c>
      <c r="C99" s="508">
        <f>IF(C98&gt;0,C98+1,IF(DATE(YEAR('Project basic information'!$C$5),MONTH('Project basic information'!$C$5),1)=D99,1,0))</f>
        <v>0</v>
      </c>
      <c r="D99" s="509">
        <f t="shared" si="30"/>
        <v>1279</v>
      </c>
      <c r="E99" s="510"/>
      <c r="F99" s="458">
        <f t="shared" si="27"/>
        <v>0</v>
      </c>
      <c r="G99" s="511"/>
      <c r="H99" s="510"/>
      <c r="I99" s="458">
        <f t="shared" si="28"/>
        <v>0</v>
      </c>
      <c r="J99" s="512"/>
      <c r="M99" s="509">
        <f t="shared" si="11"/>
        <v>1279</v>
      </c>
      <c r="N99" s="514"/>
      <c r="O99" s="514"/>
      <c r="P99" s="514"/>
      <c r="Q99" s="514"/>
      <c r="R99" s="514"/>
      <c r="S99" s="513"/>
      <c r="T99" s="513"/>
      <c r="U99" s="513"/>
      <c r="V99" s="513"/>
      <c r="W99" s="513"/>
      <c r="X99" s="513"/>
      <c r="Y99" s="513"/>
      <c r="Z99" s="513"/>
      <c r="AA99" s="513"/>
      <c r="AB99" s="513"/>
      <c r="AC99" s="515">
        <f t="shared" si="29"/>
        <v>0</v>
      </c>
      <c r="AD99" s="516"/>
    </row>
    <row r="100" spans="2:30" outlineLevel="1">
      <c r="B100" s="508" t="str">
        <f>IF(C100&gt;0,IFERROR(_xlfn.IFS(D100&lt;=DATE(YEAR('Project basic information'!$E$12),MONTH('Project basic information'!$E$12),1),'Project basic information'!$A$12,D100&lt;=DATE(YEAR('Project basic information'!$E$13),MONTH('Project basic information'!$E$13),1),'Project basic information'!$A$13,D100&lt;=DATE(YEAR('Project basic information'!$E$14),MONTH('Project basic information'!$E$14),1),'Project basic information'!$A$14,D100&lt;=DATE(YEAR('Project basic information'!$E$15),MONTH('Project basic information'!$E$15),1),'Project basic information'!$A$15,D100&lt;=DATE(YEAR('Project basic information'!$E$16),MONTH('Project basic information'!$E$16),1),'Project basic information'!$A$16),""),"")</f>
        <v/>
      </c>
      <c r="C100" s="508">
        <f>IF(C99&gt;0,C99+1,IF(DATE(YEAR('Project basic information'!$C$5),MONTH('Project basic information'!$C$5),1)=D100,1,0))</f>
        <v>0</v>
      </c>
      <c r="D100" s="509">
        <f t="shared" si="30"/>
        <v>1310</v>
      </c>
      <c r="E100" s="510"/>
      <c r="F100" s="458">
        <f t="shared" si="27"/>
        <v>0</v>
      </c>
      <c r="G100" s="511"/>
      <c r="H100" s="510"/>
      <c r="I100" s="458">
        <f t="shared" si="28"/>
        <v>0</v>
      </c>
      <c r="J100" s="512"/>
      <c r="M100" s="509">
        <f t="shared" si="11"/>
        <v>1310</v>
      </c>
      <c r="N100" s="514"/>
      <c r="O100" s="514"/>
      <c r="P100" s="514"/>
      <c r="Q100" s="514"/>
      <c r="R100" s="514"/>
      <c r="S100" s="513"/>
      <c r="T100" s="513"/>
      <c r="U100" s="513"/>
      <c r="V100" s="513"/>
      <c r="W100" s="513"/>
      <c r="X100" s="513"/>
      <c r="Y100" s="513"/>
      <c r="Z100" s="513"/>
      <c r="AA100" s="513"/>
      <c r="AB100" s="513"/>
      <c r="AC100" s="515">
        <f t="shared" si="29"/>
        <v>0</v>
      </c>
      <c r="AD100" s="516"/>
    </row>
    <row r="101" spans="2:30" outlineLevel="1">
      <c r="B101" s="508" t="str">
        <f>IF(C101&gt;0,IFERROR(_xlfn.IFS(D101&lt;=DATE(YEAR('Project basic information'!$E$12),MONTH('Project basic information'!$E$12),1),'Project basic information'!$A$12,D101&lt;=DATE(YEAR('Project basic information'!$E$13),MONTH('Project basic information'!$E$13),1),'Project basic information'!$A$13,D101&lt;=DATE(YEAR('Project basic information'!$E$14),MONTH('Project basic information'!$E$14),1),'Project basic information'!$A$14,D101&lt;=DATE(YEAR('Project basic information'!$E$15),MONTH('Project basic information'!$E$15),1),'Project basic information'!$A$15,D101&lt;=DATE(YEAR('Project basic information'!$E$16),MONTH('Project basic information'!$E$16),1),'Project basic information'!$A$16),""),"")</f>
        <v/>
      </c>
      <c r="C101" s="508">
        <f>IF(C100&gt;0,C100+1,IF(DATE(YEAR('Project basic information'!$C$5),MONTH('Project basic information'!$C$5),1)=D101,1,0))</f>
        <v>0</v>
      </c>
      <c r="D101" s="509">
        <f t="shared" si="30"/>
        <v>1341</v>
      </c>
      <c r="E101" s="510"/>
      <c r="F101" s="458">
        <f t="shared" si="27"/>
        <v>0</v>
      </c>
      <c r="G101" s="511"/>
      <c r="H101" s="510"/>
      <c r="I101" s="458">
        <f t="shared" si="28"/>
        <v>0</v>
      </c>
      <c r="J101" s="512"/>
      <c r="M101" s="509">
        <f t="shared" si="11"/>
        <v>1341</v>
      </c>
      <c r="N101" s="514"/>
      <c r="O101" s="514"/>
      <c r="P101" s="514"/>
      <c r="Q101" s="514"/>
      <c r="R101" s="514"/>
      <c r="S101" s="513"/>
      <c r="T101" s="513"/>
      <c r="U101" s="513"/>
      <c r="V101" s="513"/>
      <c r="W101" s="513"/>
      <c r="X101" s="513"/>
      <c r="Y101" s="513"/>
      <c r="Z101" s="513"/>
      <c r="AA101" s="513"/>
      <c r="AB101" s="513"/>
      <c r="AC101" s="515">
        <f t="shared" si="29"/>
        <v>0</v>
      </c>
      <c r="AD101" s="516"/>
    </row>
    <row r="102" spans="2:30" outlineLevel="1">
      <c r="B102" s="508" t="str">
        <f>IF(C102&gt;0,IFERROR(_xlfn.IFS(D102&lt;=DATE(YEAR('Project basic information'!$E$12),MONTH('Project basic information'!$E$12),1),'Project basic information'!$A$12,D102&lt;=DATE(YEAR('Project basic information'!$E$13),MONTH('Project basic information'!$E$13),1),'Project basic information'!$A$13,D102&lt;=DATE(YEAR('Project basic information'!$E$14),MONTH('Project basic information'!$E$14),1),'Project basic information'!$A$14,D102&lt;=DATE(YEAR('Project basic information'!$E$15),MONTH('Project basic information'!$E$15),1),'Project basic information'!$A$15,D102&lt;=DATE(YEAR('Project basic information'!$E$16),MONTH('Project basic information'!$E$16),1),'Project basic information'!$A$16),""),"")</f>
        <v/>
      </c>
      <c r="C102" s="508">
        <f>IF(C101&gt;0,C101+1,IF(DATE(YEAR('Project basic information'!$C$5),MONTH('Project basic information'!$C$5),1)=D102,1,0))</f>
        <v>0</v>
      </c>
      <c r="D102" s="509">
        <f t="shared" si="30"/>
        <v>1371</v>
      </c>
      <c r="E102" s="510"/>
      <c r="F102" s="458">
        <f t="shared" si="27"/>
        <v>0</v>
      </c>
      <c r="G102" s="511"/>
      <c r="H102" s="510"/>
      <c r="I102" s="458">
        <f t="shared" si="28"/>
        <v>0</v>
      </c>
      <c r="J102" s="512"/>
      <c r="M102" s="509">
        <f t="shared" si="11"/>
        <v>1371</v>
      </c>
      <c r="N102" s="514"/>
      <c r="O102" s="514"/>
      <c r="P102" s="514"/>
      <c r="Q102" s="514"/>
      <c r="R102" s="514"/>
      <c r="S102" s="513"/>
      <c r="T102" s="513"/>
      <c r="U102" s="513"/>
      <c r="V102" s="513"/>
      <c r="W102" s="513"/>
      <c r="X102" s="513"/>
      <c r="Y102" s="513"/>
      <c r="Z102" s="513"/>
      <c r="AA102" s="513"/>
      <c r="AB102" s="513"/>
      <c r="AC102" s="515">
        <f t="shared" si="29"/>
        <v>0</v>
      </c>
      <c r="AD102" s="516"/>
    </row>
    <row r="103" spans="2:30" outlineLevel="1">
      <c r="B103" s="508" t="str">
        <f>IF(C103&gt;0,IFERROR(_xlfn.IFS(D103&lt;=DATE(YEAR('Project basic information'!$E$12),MONTH('Project basic information'!$E$12),1),'Project basic information'!$A$12,D103&lt;=DATE(YEAR('Project basic information'!$E$13),MONTH('Project basic information'!$E$13),1),'Project basic information'!$A$13,D103&lt;=DATE(YEAR('Project basic information'!$E$14),MONTH('Project basic information'!$E$14),1),'Project basic information'!$A$14,D103&lt;=DATE(YEAR('Project basic information'!$E$15),MONTH('Project basic information'!$E$15),1),'Project basic information'!$A$15,D103&lt;=DATE(YEAR('Project basic information'!$E$16),MONTH('Project basic information'!$E$16),1),'Project basic information'!$A$16),""),"")</f>
        <v/>
      </c>
      <c r="C103" s="508">
        <f>IF(C102&gt;0,C102+1,IF(DATE(YEAR('Project basic information'!$C$5),MONTH('Project basic information'!$C$5),1)=D103,1,0))</f>
        <v>0</v>
      </c>
      <c r="D103" s="509">
        <f t="shared" si="30"/>
        <v>1402</v>
      </c>
      <c r="E103" s="510"/>
      <c r="F103" s="458">
        <f t="shared" si="27"/>
        <v>0</v>
      </c>
      <c r="G103" s="511"/>
      <c r="H103" s="510"/>
      <c r="I103" s="458">
        <f t="shared" si="28"/>
        <v>0</v>
      </c>
      <c r="J103" s="512"/>
      <c r="M103" s="509">
        <f t="shared" si="11"/>
        <v>1402</v>
      </c>
      <c r="N103" s="514"/>
      <c r="O103" s="514"/>
      <c r="P103" s="514"/>
      <c r="Q103" s="514"/>
      <c r="R103" s="514"/>
      <c r="S103" s="513"/>
      <c r="T103" s="513"/>
      <c r="U103" s="513"/>
      <c r="V103" s="513"/>
      <c r="W103" s="513"/>
      <c r="X103" s="513"/>
      <c r="Y103" s="513"/>
      <c r="Z103" s="513"/>
      <c r="AA103" s="513"/>
      <c r="AB103" s="513"/>
      <c r="AC103" s="515">
        <f t="shared" si="29"/>
        <v>0</v>
      </c>
      <c r="AD103" s="516"/>
    </row>
    <row r="104" spans="2:30" outlineLevel="1">
      <c r="B104" s="508" t="str">
        <f>IF(C104&gt;0,IFERROR(_xlfn.IFS(D104&lt;=DATE(YEAR('Project basic information'!$E$12),MONTH('Project basic information'!$E$12),1),'Project basic information'!$A$12,D104&lt;=DATE(YEAR('Project basic information'!$E$13),MONTH('Project basic information'!$E$13),1),'Project basic information'!$A$13,D104&lt;=DATE(YEAR('Project basic information'!$E$14),MONTH('Project basic information'!$E$14),1),'Project basic information'!$A$14,D104&lt;=DATE(YEAR('Project basic information'!$E$15),MONTH('Project basic information'!$E$15),1),'Project basic information'!$A$15,D104&lt;=DATE(YEAR('Project basic information'!$E$16),MONTH('Project basic information'!$E$16),1),'Project basic information'!$A$16),""),"")</f>
        <v/>
      </c>
      <c r="C104" s="508">
        <f>IF(C103&gt;0,C103+1,IF(DATE(YEAR('Project basic information'!$C$5),MONTH('Project basic information'!$C$5),1)=D104,1,0))</f>
        <v>0</v>
      </c>
      <c r="D104" s="509">
        <f t="shared" si="30"/>
        <v>1432</v>
      </c>
      <c r="E104" s="510"/>
      <c r="F104" s="458">
        <f t="shared" si="27"/>
        <v>0</v>
      </c>
      <c r="G104" s="511"/>
      <c r="H104" s="510"/>
      <c r="I104" s="458">
        <f t="shared" si="28"/>
        <v>0</v>
      </c>
      <c r="J104" s="512"/>
      <c r="M104" s="509">
        <f t="shared" si="11"/>
        <v>1432</v>
      </c>
      <c r="N104" s="514"/>
      <c r="O104" s="514"/>
      <c r="P104" s="514"/>
      <c r="Q104" s="514"/>
      <c r="R104" s="514"/>
      <c r="S104" s="513"/>
      <c r="T104" s="513"/>
      <c r="U104" s="513"/>
      <c r="V104" s="513"/>
      <c r="W104" s="513"/>
      <c r="X104" s="513"/>
      <c r="Y104" s="513"/>
      <c r="Z104" s="513"/>
      <c r="AA104" s="513"/>
      <c r="AB104" s="513"/>
      <c r="AC104" s="515">
        <f t="shared" si="29"/>
        <v>0</v>
      </c>
      <c r="AD104" s="516"/>
    </row>
    <row r="105" spans="2:30" ht="15" thickBot="1">
      <c r="B105" s="518"/>
      <c r="C105" s="519"/>
      <c r="D105" s="520">
        <f>D104</f>
        <v>1432</v>
      </c>
      <c r="E105" s="521"/>
      <c r="F105" s="522">
        <f>SUM(F93:F104)</f>
        <v>0</v>
      </c>
      <c r="G105" s="523">
        <f>SUM(G93:G104)</f>
        <v>0</v>
      </c>
      <c r="H105" s="524"/>
      <c r="I105" s="522">
        <f>SUM(I93:I104)</f>
        <v>0</v>
      </c>
      <c r="J105" s="523">
        <f>SUM(J93:J104)</f>
        <v>0</v>
      </c>
      <c r="M105" s="520">
        <f t="shared" si="11"/>
        <v>1432</v>
      </c>
      <c r="N105" s="526">
        <f>SUM(N93:N104)</f>
        <v>0</v>
      </c>
      <c r="O105" s="526">
        <f>SUM(O93:O104)</f>
        <v>0</v>
      </c>
      <c r="P105" s="526">
        <f>SUM(P93:P104)</f>
        <v>0</v>
      </c>
      <c r="Q105" s="526">
        <f>SUM(Q93:Q104)</f>
        <v>0</v>
      </c>
      <c r="R105" s="526">
        <f>SUM(R93:R104)</f>
        <v>0</v>
      </c>
      <c r="S105" s="528">
        <f t="shared" ref="S105:AB105" si="31">SUM(S93:S104)</f>
        <v>0</v>
      </c>
      <c r="T105" s="528">
        <f t="shared" si="31"/>
        <v>0</v>
      </c>
      <c r="U105" s="528">
        <f t="shared" si="31"/>
        <v>0</v>
      </c>
      <c r="V105" s="528">
        <f t="shared" si="31"/>
        <v>0</v>
      </c>
      <c r="W105" s="528">
        <f t="shared" si="31"/>
        <v>0</v>
      </c>
      <c r="X105" s="528">
        <f t="shared" si="31"/>
        <v>0</v>
      </c>
      <c r="Y105" s="528">
        <f t="shared" si="31"/>
        <v>0</v>
      </c>
      <c r="Z105" s="528">
        <f t="shared" si="31"/>
        <v>0</v>
      </c>
      <c r="AA105" s="528">
        <f t="shared" si="31"/>
        <v>0</v>
      </c>
      <c r="AB105" s="528">
        <f t="shared" si="31"/>
        <v>0</v>
      </c>
      <c r="AC105" s="528">
        <f>SUM(AC93:AC104)</f>
        <v>0</v>
      </c>
      <c r="AD105" s="516"/>
    </row>
    <row r="106" spans="2:30" ht="28.55" customHeight="1">
      <c r="B106" s="448"/>
      <c r="C106" s="448"/>
      <c r="N106" s="527">
        <f>IFERROR(N105/$H$6,0)</f>
        <v>0</v>
      </c>
      <c r="O106" s="527">
        <f>IFERROR(O105/$H$6,0)</f>
        <v>0</v>
      </c>
      <c r="P106" s="527">
        <f>IFERROR(P105/$H$6,0)</f>
        <v>0</v>
      </c>
      <c r="Q106" s="527">
        <f>IFERROR(Q105/$H$6,0)</f>
        <v>0</v>
      </c>
      <c r="R106" s="527">
        <f>IFERROR(R105/$H$6,0)</f>
        <v>0</v>
      </c>
      <c r="S106" s="527">
        <f t="shared" ref="S106:AB106" si="32">IFERROR(S105/$H$6,0)</f>
        <v>0</v>
      </c>
      <c r="T106" s="527">
        <f t="shared" si="32"/>
        <v>0</v>
      </c>
      <c r="U106" s="527">
        <f t="shared" si="32"/>
        <v>0</v>
      </c>
      <c r="V106" s="527">
        <f t="shared" si="32"/>
        <v>0</v>
      </c>
      <c r="W106" s="527">
        <f t="shared" si="32"/>
        <v>0</v>
      </c>
      <c r="X106" s="527">
        <f t="shared" si="32"/>
        <v>0</v>
      </c>
      <c r="Y106" s="527">
        <f t="shared" si="32"/>
        <v>0</v>
      </c>
      <c r="Z106" s="527">
        <f t="shared" si="32"/>
        <v>0</v>
      </c>
      <c r="AA106" s="527">
        <f t="shared" si="32"/>
        <v>0</v>
      </c>
      <c r="AB106" s="527">
        <f t="shared" si="32"/>
        <v>0</v>
      </c>
      <c r="AC106" s="525">
        <f>IFERROR(AC105/$H$6,0)</f>
        <v>0</v>
      </c>
      <c r="AD106" s="529" t="s">
        <v>579</v>
      </c>
    </row>
    <row r="107" spans="2:30">
      <c r="B107" s="448"/>
      <c r="C107" s="448"/>
      <c r="N107" s="530"/>
      <c r="O107" s="530"/>
      <c r="P107" s="530"/>
      <c r="Q107" s="530"/>
      <c r="R107" s="530"/>
      <c r="S107" s="531"/>
      <c r="T107" s="532"/>
      <c r="U107" s="533"/>
      <c r="V107" s="533"/>
      <c r="W107" s="533"/>
      <c r="X107" s="533"/>
      <c r="Y107" s="533"/>
      <c r="Z107" s="533"/>
      <c r="AA107" s="533"/>
      <c r="AB107" s="534"/>
      <c r="AC107" s="535"/>
      <c r="AD107" s="536"/>
    </row>
    <row r="108" spans="2:30" outlineLevel="1">
      <c r="B108" s="508" t="str">
        <f>IF(C108&gt;0,IFERROR(_xlfn.IFS(D108&lt;=DATE(YEAR('Project basic information'!$E$12),MONTH('Project basic information'!$E$12),1),'Project basic information'!$A$12,D108&lt;=DATE(YEAR('Project basic information'!$E$13),MONTH('Project basic information'!$E$13),1),'Project basic information'!$A$13,D108&lt;=DATE(YEAR('Project basic information'!$E$14),MONTH('Project basic information'!$E$14),1),'Project basic information'!$A$14,D108&lt;=DATE(YEAR('Project basic information'!$E$15),MONTH('Project basic information'!$E$15),1),'Project basic information'!$A$15,D108&lt;=DATE(YEAR('Project basic information'!$E$16),MONTH('Project basic information'!$E$16),1),'Project basic information'!$A$16),""),"")</f>
        <v/>
      </c>
      <c r="C108" s="508">
        <f>IF(C104&gt;0,C104+1,IF(DATE(YEAR('Project basic information'!$C$5),MONTH('Project basic information'!$C$5),1)=D108,1,0))</f>
        <v>0</v>
      </c>
      <c r="D108" s="509">
        <f>DATE(YEAR(D104),MONTH(D104)+1,DAY(D104))</f>
        <v>1463</v>
      </c>
      <c r="E108" s="510"/>
      <c r="F108" s="458">
        <f t="shared" ref="F108:F119" si="33">215/12*E108</f>
        <v>0</v>
      </c>
      <c r="G108" s="511"/>
      <c r="H108" s="510"/>
      <c r="I108" s="458">
        <f t="shared" ref="I108:I119" si="34">215/12*H108</f>
        <v>0</v>
      </c>
      <c r="J108" s="512"/>
      <c r="M108" s="509">
        <f t="shared" ref="M108:M150" si="35">D108</f>
        <v>1463</v>
      </c>
      <c r="N108" s="514"/>
      <c r="O108" s="514"/>
      <c r="P108" s="514"/>
      <c r="Q108" s="514"/>
      <c r="R108" s="514"/>
      <c r="S108" s="513"/>
      <c r="T108" s="513"/>
      <c r="U108" s="513"/>
      <c r="V108" s="513"/>
      <c r="W108" s="513"/>
      <c r="X108" s="513"/>
      <c r="Y108" s="513"/>
      <c r="Z108" s="513"/>
      <c r="AA108" s="513"/>
      <c r="AB108" s="513"/>
      <c r="AC108" s="515">
        <f t="shared" ref="AC108:AC119" si="36">SUM(N108:AB108)</f>
        <v>0</v>
      </c>
      <c r="AD108" s="516"/>
    </row>
    <row r="109" spans="2:30" outlineLevel="1">
      <c r="B109" s="508" t="str">
        <f>IF(C109&gt;0,IFERROR(_xlfn.IFS(D109&lt;=DATE(YEAR('Project basic information'!$E$12),MONTH('Project basic information'!$E$12),1),'Project basic information'!$A$12,D109&lt;=DATE(YEAR('Project basic information'!$E$13),MONTH('Project basic information'!$E$13),1),'Project basic information'!$A$13,D109&lt;=DATE(YEAR('Project basic information'!$E$14),MONTH('Project basic information'!$E$14),1),'Project basic information'!$A$14,D109&lt;=DATE(YEAR('Project basic information'!$E$15),MONTH('Project basic information'!$E$15),1),'Project basic information'!$A$15,D109&lt;=DATE(YEAR('Project basic information'!$E$16),MONTH('Project basic information'!$E$16),1),'Project basic information'!$A$16),""),"")</f>
        <v/>
      </c>
      <c r="C109" s="508">
        <f>IF(C108&gt;0,C108+1,IF(DATE(YEAR('Project basic information'!$C$5),MONTH('Project basic information'!$C$5),1)=D109,1,0))</f>
        <v>0</v>
      </c>
      <c r="D109" s="509">
        <f t="shared" ref="D109:D119" si="37">DATE(YEAR(D108),MONTH(D108)+1,DAY(D108))</f>
        <v>1494</v>
      </c>
      <c r="E109" s="510"/>
      <c r="F109" s="458">
        <f t="shared" si="33"/>
        <v>0</v>
      </c>
      <c r="G109" s="511"/>
      <c r="H109" s="510"/>
      <c r="I109" s="458">
        <f t="shared" si="34"/>
        <v>0</v>
      </c>
      <c r="J109" s="512"/>
      <c r="M109" s="509">
        <f t="shared" si="35"/>
        <v>1494</v>
      </c>
      <c r="N109" s="514"/>
      <c r="O109" s="514"/>
      <c r="P109" s="514"/>
      <c r="Q109" s="514"/>
      <c r="R109" s="514"/>
      <c r="S109" s="513"/>
      <c r="T109" s="513"/>
      <c r="U109" s="513"/>
      <c r="V109" s="513"/>
      <c r="W109" s="513"/>
      <c r="X109" s="513"/>
      <c r="Y109" s="513"/>
      <c r="Z109" s="513"/>
      <c r="AA109" s="513"/>
      <c r="AB109" s="513"/>
      <c r="AC109" s="515">
        <f t="shared" si="36"/>
        <v>0</v>
      </c>
      <c r="AD109" s="516"/>
    </row>
    <row r="110" spans="2:30" outlineLevel="1">
      <c r="B110" s="508" t="str">
        <f>IF(C110&gt;0,IFERROR(_xlfn.IFS(D110&lt;=DATE(YEAR('Project basic information'!$E$12),MONTH('Project basic information'!$E$12),1),'Project basic information'!$A$12,D110&lt;=DATE(YEAR('Project basic information'!$E$13),MONTH('Project basic information'!$E$13),1),'Project basic information'!$A$13,D110&lt;=DATE(YEAR('Project basic information'!$E$14),MONTH('Project basic information'!$E$14),1),'Project basic information'!$A$14,D110&lt;=DATE(YEAR('Project basic information'!$E$15),MONTH('Project basic information'!$E$15),1),'Project basic information'!$A$15,D110&lt;=DATE(YEAR('Project basic information'!$E$16),MONTH('Project basic information'!$E$16),1),'Project basic information'!$A$16),""),"")</f>
        <v/>
      </c>
      <c r="C110" s="508">
        <f>IF(C109&gt;0,C109+1,IF(DATE(YEAR('Project basic information'!$C$5),MONTH('Project basic information'!$C$5),1)=D110,1,0))</f>
        <v>0</v>
      </c>
      <c r="D110" s="509">
        <f t="shared" si="37"/>
        <v>1523</v>
      </c>
      <c r="E110" s="510"/>
      <c r="F110" s="458">
        <f t="shared" si="33"/>
        <v>0</v>
      </c>
      <c r="G110" s="511"/>
      <c r="H110" s="510"/>
      <c r="I110" s="458">
        <f t="shared" si="34"/>
        <v>0</v>
      </c>
      <c r="J110" s="512"/>
      <c r="M110" s="509">
        <f t="shared" si="35"/>
        <v>1523</v>
      </c>
      <c r="N110" s="514"/>
      <c r="O110" s="514"/>
      <c r="P110" s="514"/>
      <c r="Q110" s="514"/>
      <c r="R110" s="514"/>
      <c r="S110" s="513"/>
      <c r="T110" s="513"/>
      <c r="U110" s="513"/>
      <c r="V110" s="513"/>
      <c r="W110" s="513"/>
      <c r="X110" s="513"/>
      <c r="Y110" s="513"/>
      <c r="Z110" s="513"/>
      <c r="AA110" s="513"/>
      <c r="AB110" s="513"/>
      <c r="AC110" s="515">
        <f t="shared" si="36"/>
        <v>0</v>
      </c>
      <c r="AD110" s="516"/>
    </row>
    <row r="111" spans="2:30" outlineLevel="1">
      <c r="B111" s="508" t="str">
        <f>IF(C111&gt;0,IFERROR(_xlfn.IFS(D111&lt;=DATE(YEAR('Project basic information'!$E$12),MONTH('Project basic information'!$E$12),1),'Project basic information'!$A$12,D111&lt;=DATE(YEAR('Project basic information'!$E$13),MONTH('Project basic information'!$E$13),1),'Project basic information'!$A$13,D111&lt;=DATE(YEAR('Project basic information'!$E$14),MONTH('Project basic information'!$E$14),1),'Project basic information'!$A$14,D111&lt;=DATE(YEAR('Project basic information'!$E$15),MONTH('Project basic information'!$E$15),1),'Project basic information'!$A$15,D111&lt;=DATE(YEAR('Project basic information'!$E$16),MONTH('Project basic information'!$E$16),1),'Project basic information'!$A$16),""),"")</f>
        <v/>
      </c>
      <c r="C111" s="508">
        <f>IF(C110&gt;0,C110+1,IF(DATE(YEAR('Project basic information'!$C$5),MONTH('Project basic information'!$C$5),1)=D111,1,0))</f>
        <v>0</v>
      </c>
      <c r="D111" s="509">
        <f t="shared" si="37"/>
        <v>1554</v>
      </c>
      <c r="E111" s="510"/>
      <c r="F111" s="458">
        <f t="shared" si="33"/>
        <v>0</v>
      </c>
      <c r="G111" s="511"/>
      <c r="H111" s="510"/>
      <c r="I111" s="458">
        <f t="shared" si="34"/>
        <v>0</v>
      </c>
      <c r="J111" s="512"/>
      <c r="M111" s="509">
        <f t="shared" si="35"/>
        <v>1554</v>
      </c>
      <c r="N111" s="514"/>
      <c r="O111" s="514"/>
      <c r="P111" s="514"/>
      <c r="Q111" s="514"/>
      <c r="R111" s="514"/>
      <c r="S111" s="513"/>
      <c r="T111" s="513"/>
      <c r="U111" s="513"/>
      <c r="V111" s="513"/>
      <c r="W111" s="513"/>
      <c r="X111" s="513"/>
      <c r="Y111" s="513"/>
      <c r="Z111" s="513"/>
      <c r="AA111" s="513"/>
      <c r="AB111" s="513"/>
      <c r="AC111" s="515">
        <f t="shared" si="36"/>
        <v>0</v>
      </c>
      <c r="AD111" s="516"/>
    </row>
    <row r="112" spans="2:30" outlineLevel="1">
      <c r="B112" s="508" t="str">
        <f>IF(C112&gt;0,IFERROR(_xlfn.IFS(D112&lt;=DATE(YEAR('Project basic information'!$E$12),MONTH('Project basic information'!$E$12),1),'Project basic information'!$A$12,D112&lt;=DATE(YEAR('Project basic information'!$E$13),MONTH('Project basic information'!$E$13),1),'Project basic information'!$A$13,D112&lt;=DATE(YEAR('Project basic information'!$E$14),MONTH('Project basic information'!$E$14),1),'Project basic information'!$A$14,D112&lt;=DATE(YEAR('Project basic information'!$E$15),MONTH('Project basic information'!$E$15),1),'Project basic information'!$A$15,D112&lt;=DATE(YEAR('Project basic information'!$E$16),MONTH('Project basic information'!$E$16),1),'Project basic information'!$A$16),""),"")</f>
        <v/>
      </c>
      <c r="C112" s="508">
        <f>IF(C111&gt;0,C111+1,IF(DATE(YEAR('Project basic information'!$C$5),MONTH('Project basic information'!$C$5),1)=D112,1,0))</f>
        <v>0</v>
      </c>
      <c r="D112" s="509">
        <f t="shared" si="37"/>
        <v>1584</v>
      </c>
      <c r="E112" s="510"/>
      <c r="F112" s="458">
        <f t="shared" si="33"/>
        <v>0</v>
      </c>
      <c r="G112" s="511"/>
      <c r="H112" s="510"/>
      <c r="I112" s="458">
        <f t="shared" si="34"/>
        <v>0</v>
      </c>
      <c r="J112" s="512"/>
      <c r="M112" s="509">
        <f t="shared" si="35"/>
        <v>1584</v>
      </c>
      <c r="N112" s="514"/>
      <c r="O112" s="514"/>
      <c r="P112" s="514"/>
      <c r="Q112" s="514"/>
      <c r="R112" s="514"/>
      <c r="S112" s="513"/>
      <c r="T112" s="513"/>
      <c r="U112" s="513"/>
      <c r="V112" s="513"/>
      <c r="W112" s="513"/>
      <c r="X112" s="513"/>
      <c r="Y112" s="513"/>
      <c r="Z112" s="513"/>
      <c r="AA112" s="513"/>
      <c r="AB112" s="513"/>
      <c r="AC112" s="515">
        <f t="shared" si="36"/>
        <v>0</v>
      </c>
      <c r="AD112" s="516"/>
    </row>
    <row r="113" spans="2:30" outlineLevel="1">
      <c r="B113" s="508" t="str">
        <f>IF(C113&gt;0,IFERROR(_xlfn.IFS(D113&lt;=DATE(YEAR('Project basic information'!$E$12),MONTH('Project basic information'!$E$12),1),'Project basic information'!$A$12,D113&lt;=DATE(YEAR('Project basic information'!$E$13),MONTH('Project basic information'!$E$13),1),'Project basic information'!$A$13,D113&lt;=DATE(YEAR('Project basic information'!$E$14),MONTH('Project basic information'!$E$14),1),'Project basic information'!$A$14,D113&lt;=DATE(YEAR('Project basic information'!$E$15),MONTH('Project basic information'!$E$15),1),'Project basic information'!$A$15,D113&lt;=DATE(YEAR('Project basic information'!$E$16),MONTH('Project basic information'!$E$16),1),'Project basic information'!$A$16),""),"")</f>
        <v/>
      </c>
      <c r="C113" s="508">
        <f>IF(C112&gt;0,C112+1,IF(DATE(YEAR('Project basic information'!$C$5),MONTH('Project basic information'!$C$5),1)=D113,1,0))</f>
        <v>0</v>
      </c>
      <c r="D113" s="509">
        <f t="shared" si="37"/>
        <v>1615</v>
      </c>
      <c r="E113" s="510"/>
      <c r="F113" s="458">
        <f t="shared" si="33"/>
        <v>0</v>
      </c>
      <c r="G113" s="511"/>
      <c r="H113" s="510"/>
      <c r="I113" s="458">
        <f t="shared" si="34"/>
        <v>0</v>
      </c>
      <c r="J113" s="512"/>
      <c r="M113" s="509">
        <f t="shared" si="35"/>
        <v>1615</v>
      </c>
      <c r="N113" s="514"/>
      <c r="O113" s="514"/>
      <c r="P113" s="514"/>
      <c r="Q113" s="514"/>
      <c r="R113" s="514"/>
      <c r="S113" s="513"/>
      <c r="T113" s="513"/>
      <c r="U113" s="513"/>
      <c r="V113" s="513"/>
      <c r="W113" s="513"/>
      <c r="X113" s="513"/>
      <c r="Y113" s="513"/>
      <c r="Z113" s="513"/>
      <c r="AA113" s="513"/>
      <c r="AB113" s="513"/>
      <c r="AC113" s="515">
        <f t="shared" si="36"/>
        <v>0</v>
      </c>
      <c r="AD113" s="516"/>
    </row>
    <row r="114" spans="2:30" outlineLevel="1">
      <c r="B114" s="508" t="str">
        <f>IF(C114&gt;0,IFERROR(_xlfn.IFS(D114&lt;=DATE(YEAR('Project basic information'!$E$12),MONTH('Project basic information'!$E$12),1),'Project basic information'!$A$12,D114&lt;=DATE(YEAR('Project basic information'!$E$13),MONTH('Project basic information'!$E$13),1),'Project basic information'!$A$13,D114&lt;=DATE(YEAR('Project basic information'!$E$14),MONTH('Project basic information'!$E$14),1),'Project basic information'!$A$14,D114&lt;=DATE(YEAR('Project basic information'!$E$15),MONTH('Project basic information'!$E$15),1),'Project basic information'!$A$15,D114&lt;=DATE(YEAR('Project basic information'!$E$16),MONTH('Project basic information'!$E$16),1),'Project basic information'!$A$16),""),"")</f>
        <v/>
      </c>
      <c r="C114" s="508">
        <f>IF(C113&gt;0,C113+1,IF(DATE(YEAR('Project basic information'!$C$5),MONTH('Project basic information'!$C$5),1)=D114,1,0))</f>
        <v>0</v>
      </c>
      <c r="D114" s="509">
        <f t="shared" si="37"/>
        <v>1645</v>
      </c>
      <c r="E114" s="510"/>
      <c r="F114" s="458">
        <f t="shared" si="33"/>
        <v>0</v>
      </c>
      <c r="G114" s="511"/>
      <c r="H114" s="510"/>
      <c r="I114" s="458">
        <f t="shared" si="34"/>
        <v>0</v>
      </c>
      <c r="J114" s="512"/>
      <c r="M114" s="509">
        <f t="shared" si="35"/>
        <v>1645</v>
      </c>
      <c r="N114" s="514"/>
      <c r="O114" s="514"/>
      <c r="P114" s="514"/>
      <c r="Q114" s="514"/>
      <c r="R114" s="514"/>
      <c r="S114" s="513"/>
      <c r="T114" s="513"/>
      <c r="U114" s="513"/>
      <c r="V114" s="513"/>
      <c r="W114" s="513"/>
      <c r="X114" s="513"/>
      <c r="Y114" s="513"/>
      <c r="Z114" s="513"/>
      <c r="AA114" s="513"/>
      <c r="AB114" s="513"/>
      <c r="AC114" s="515">
        <f t="shared" si="36"/>
        <v>0</v>
      </c>
      <c r="AD114" s="516"/>
    </row>
    <row r="115" spans="2:30" outlineLevel="1">
      <c r="B115" s="508" t="str">
        <f>IF(C115&gt;0,IFERROR(_xlfn.IFS(D115&lt;=DATE(YEAR('Project basic information'!$E$12),MONTH('Project basic information'!$E$12),1),'Project basic information'!$A$12,D115&lt;=DATE(YEAR('Project basic information'!$E$13),MONTH('Project basic information'!$E$13),1),'Project basic information'!$A$13,D115&lt;=DATE(YEAR('Project basic information'!$E$14),MONTH('Project basic information'!$E$14),1),'Project basic information'!$A$14,D115&lt;=DATE(YEAR('Project basic information'!$E$15),MONTH('Project basic information'!$E$15),1),'Project basic information'!$A$15,D115&lt;=DATE(YEAR('Project basic information'!$E$16),MONTH('Project basic information'!$E$16),1),'Project basic information'!$A$16),""),"")</f>
        <v/>
      </c>
      <c r="C115" s="508">
        <f>IF(C114&gt;0,C114+1,IF(DATE(YEAR('Project basic information'!$C$5),MONTH('Project basic information'!$C$5),1)=D115,1,0))</f>
        <v>0</v>
      </c>
      <c r="D115" s="509">
        <f t="shared" si="37"/>
        <v>1676</v>
      </c>
      <c r="E115" s="510"/>
      <c r="F115" s="458">
        <f t="shared" si="33"/>
        <v>0</v>
      </c>
      <c r="G115" s="511"/>
      <c r="H115" s="510"/>
      <c r="I115" s="458">
        <f t="shared" si="34"/>
        <v>0</v>
      </c>
      <c r="J115" s="512"/>
      <c r="M115" s="509">
        <f t="shared" si="35"/>
        <v>1676</v>
      </c>
      <c r="N115" s="514"/>
      <c r="O115" s="514"/>
      <c r="P115" s="514"/>
      <c r="Q115" s="514"/>
      <c r="R115" s="514"/>
      <c r="S115" s="513"/>
      <c r="T115" s="513"/>
      <c r="U115" s="513"/>
      <c r="V115" s="513"/>
      <c r="W115" s="513"/>
      <c r="X115" s="513"/>
      <c r="Y115" s="513"/>
      <c r="Z115" s="513"/>
      <c r="AA115" s="513"/>
      <c r="AB115" s="513"/>
      <c r="AC115" s="515">
        <f t="shared" si="36"/>
        <v>0</v>
      </c>
      <c r="AD115" s="516"/>
    </row>
    <row r="116" spans="2:30" outlineLevel="1">
      <c r="B116" s="508" t="str">
        <f>IF(C116&gt;0,IFERROR(_xlfn.IFS(D116&lt;=DATE(YEAR('Project basic information'!$E$12),MONTH('Project basic information'!$E$12),1),'Project basic information'!$A$12,D116&lt;=DATE(YEAR('Project basic information'!$E$13),MONTH('Project basic information'!$E$13),1),'Project basic information'!$A$13,D116&lt;=DATE(YEAR('Project basic information'!$E$14),MONTH('Project basic information'!$E$14),1),'Project basic information'!$A$14,D116&lt;=DATE(YEAR('Project basic information'!$E$15),MONTH('Project basic information'!$E$15),1),'Project basic information'!$A$15,D116&lt;=DATE(YEAR('Project basic information'!$E$16),MONTH('Project basic information'!$E$16),1),'Project basic information'!$A$16),""),"")</f>
        <v/>
      </c>
      <c r="C116" s="508">
        <f>IF(C115&gt;0,C115+1,IF(DATE(YEAR('Project basic information'!$C$5),MONTH('Project basic information'!$C$5),1)=D116,1,0))</f>
        <v>0</v>
      </c>
      <c r="D116" s="509">
        <f t="shared" si="37"/>
        <v>1707</v>
      </c>
      <c r="E116" s="510"/>
      <c r="F116" s="458">
        <f t="shared" si="33"/>
        <v>0</v>
      </c>
      <c r="G116" s="511"/>
      <c r="H116" s="510"/>
      <c r="I116" s="458">
        <f t="shared" si="34"/>
        <v>0</v>
      </c>
      <c r="J116" s="512"/>
      <c r="M116" s="509">
        <f t="shared" si="35"/>
        <v>1707</v>
      </c>
      <c r="N116" s="514"/>
      <c r="O116" s="514"/>
      <c r="P116" s="514"/>
      <c r="Q116" s="514"/>
      <c r="R116" s="514"/>
      <c r="S116" s="513"/>
      <c r="T116" s="513"/>
      <c r="U116" s="513"/>
      <c r="V116" s="513"/>
      <c r="W116" s="513"/>
      <c r="X116" s="513"/>
      <c r="Y116" s="513"/>
      <c r="Z116" s="513"/>
      <c r="AA116" s="513"/>
      <c r="AB116" s="513"/>
      <c r="AC116" s="515">
        <f t="shared" si="36"/>
        <v>0</v>
      </c>
      <c r="AD116" s="516"/>
    </row>
    <row r="117" spans="2:30" outlineLevel="1">
      <c r="B117" s="508" t="str">
        <f>IF(C117&gt;0,IFERROR(_xlfn.IFS(D117&lt;=DATE(YEAR('Project basic information'!$E$12),MONTH('Project basic information'!$E$12),1),'Project basic information'!$A$12,D117&lt;=DATE(YEAR('Project basic information'!$E$13),MONTH('Project basic information'!$E$13),1),'Project basic information'!$A$13,D117&lt;=DATE(YEAR('Project basic information'!$E$14),MONTH('Project basic information'!$E$14),1),'Project basic information'!$A$14,D117&lt;=DATE(YEAR('Project basic information'!$E$15),MONTH('Project basic information'!$E$15),1),'Project basic information'!$A$15,D117&lt;=DATE(YEAR('Project basic information'!$E$16),MONTH('Project basic information'!$E$16),1),'Project basic information'!$A$16),""),"")</f>
        <v/>
      </c>
      <c r="C117" s="508">
        <f>IF(C116&gt;0,C116+1,IF(DATE(YEAR('Project basic information'!$C$5),MONTH('Project basic information'!$C$5),1)=D117,1,0))</f>
        <v>0</v>
      </c>
      <c r="D117" s="509">
        <f t="shared" si="37"/>
        <v>1737</v>
      </c>
      <c r="E117" s="510"/>
      <c r="F117" s="458">
        <f t="shared" si="33"/>
        <v>0</v>
      </c>
      <c r="G117" s="511"/>
      <c r="H117" s="510"/>
      <c r="I117" s="458">
        <f t="shared" si="34"/>
        <v>0</v>
      </c>
      <c r="J117" s="512"/>
      <c r="M117" s="509">
        <f t="shared" si="35"/>
        <v>1737</v>
      </c>
      <c r="N117" s="514"/>
      <c r="O117" s="514"/>
      <c r="P117" s="514"/>
      <c r="Q117" s="514"/>
      <c r="R117" s="514"/>
      <c r="S117" s="513"/>
      <c r="T117" s="513"/>
      <c r="U117" s="513"/>
      <c r="V117" s="513"/>
      <c r="W117" s="513"/>
      <c r="X117" s="513"/>
      <c r="Y117" s="513"/>
      <c r="Z117" s="513"/>
      <c r="AA117" s="513"/>
      <c r="AB117" s="513"/>
      <c r="AC117" s="515">
        <f t="shared" si="36"/>
        <v>0</v>
      </c>
      <c r="AD117" s="516"/>
    </row>
    <row r="118" spans="2:30" outlineLevel="1">
      <c r="B118" s="508" t="str">
        <f>IF(C118&gt;0,IFERROR(_xlfn.IFS(D118&lt;=DATE(YEAR('Project basic information'!$E$12),MONTH('Project basic information'!$E$12),1),'Project basic information'!$A$12,D118&lt;=DATE(YEAR('Project basic information'!$E$13),MONTH('Project basic information'!$E$13),1),'Project basic information'!$A$13,D118&lt;=DATE(YEAR('Project basic information'!$E$14),MONTH('Project basic information'!$E$14),1),'Project basic information'!$A$14,D118&lt;=DATE(YEAR('Project basic information'!$E$15),MONTH('Project basic information'!$E$15),1),'Project basic information'!$A$15,D118&lt;=DATE(YEAR('Project basic information'!$E$16),MONTH('Project basic information'!$E$16),1),'Project basic information'!$A$16),""),"")</f>
        <v/>
      </c>
      <c r="C118" s="508">
        <f>IF(C117&gt;0,C117+1,IF(DATE(YEAR('Project basic information'!$C$5),MONTH('Project basic information'!$C$5),1)=D118,1,0))</f>
        <v>0</v>
      </c>
      <c r="D118" s="509">
        <f t="shared" si="37"/>
        <v>1768</v>
      </c>
      <c r="E118" s="510"/>
      <c r="F118" s="458">
        <f t="shared" si="33"/>
        <v>0</v>
      </c>
      <c r="G118" s="511"/>
      <c r="H118" s="510"/>
      <c r="I118" s="458">
        <f t="shared" si="34"/>
        <v>0</v>
      </c>
      <c r="J118" s="512"/>
      <c r="M118" s="509">
        <f t="shared" si="35"/>
        <v>1768</v>
      </c>
      <c r="N118" s="514"/>
      <c r="O118" s="514"/>
      <c r="P118" s="514"/>
      <c r="Q118" s="514"/>
      <c r="R118" s="514"/>
      <c r="S118" s="513"/>
      <c r="T118" s="513"/>
      <c r="U118" s="513"/>
      <c r="V118" s="513"/>
      <c r="W118" s="513"/>
      <c r="X118" s="513"/>
      <c r="Y118" s="513"/>
      <c r="Z118" s="513"/>
      <c r="AA118" s="513"/>
      <c r="AB118" s="513"/>
      <c r="AC118" s="515">
        <f t="shared" si="36"/>
        <v>0</v>
      </c>
      <c r="AD118" s="516"/>
    </row>
    <row r="119" spans="2:30" outlineLevel="1">
      <c r="B119" s="508" t="str">
        <f>IF(C119&gt;0,IFERROR(_xlfn.IFS(D119&lt;=DATE(YEAR('Project basic information'!$E$12),MONTH('Project basic information'!$E$12),1),'Project basic information'!$A$12,D119&lt;=DATE(YEAR('Project basic information'!$E$13),MONTH('Project basic information'!$E$13),1),'Project basic information'!$A$13,D119&lt;=DATE(YEAR('Project basic information'!$E$14),MONTH('Project basic information'!$E$14),1),'Project basic information'!$A$14,D119&lt;=DATE(YEAR('Project basic information'!$E$15),MONTH('Project basic information'!$E$15),1),'Project basic information'!$A$15,D119&lt;=DATE(YEAR('Project basic information'!$E$16),MONTH('Project basic information'!$E$16),1),'Project basic information'!$A$16),""),"")</f>
        <v/>
      </c>
      <c r="C119" s="508">
        <f>IF(C118&gt;0,C118+1,IF(DATE(YEAR('Project basic information'!$C$5),MONTH('Project basic information'!$C$5),1)=D119,1,0))</f>
        <v>0</v>
      </c>
      <c r="D119" s="509">
        <f t="shared" si="37"/>
        <v>1798</v>
      </c>
      <c r="E119" s="510"/>
      <c r="F119" s="458">
        <f t="shared" si="33"/>
        <v>0</v>
      </c>
      <c r="G119" s="511"/>
      <c r="H119" s="510"/>
      <c r="I119" s="458">
        <f t="shared" si="34"/>
        <v>0</v>
      </c>
      <c r="J119" s="512"/>
      <c r="M119" s="509">
        <f t="shared" si="35"/>
        <v>1798</v>
      </c>
      <c r="N119" s="514"/>
      <c r="O119" s="514"/>
      <c r="P119" s="514"/>
      <c r="Q119" s="514"/>
      <c r="R119" s="514"/>
      <c r="S119" s="513"/>
      <c r="T119" s="513"/>
      <c r="U119" s="513"/>
      <c r="V119" s="513"/>
      <c r="W119" s="513"/>
      <c r="X119" s="513"/>
      <c r="Y119" s="513"/>
      <c r="Z119" s="513"/>
      <c r="AA119" s="513"/>
      <c r="AB119" s="513"/>
      <c r="AC119" s="515">
        <f t="shared" si="36"/>
        <v>0</v>
      </c>
      <c r="AD119" s="516"/>
    </row>
    <row r="120" spans="2:30" ht="15" thickBot="1">
      <c r="B120" s="518"/>
      <c r="C120" s="519"/>
      <c r="D120" s="520">
        <f>D119</f>
        <v>1798</v>
      </c>
      <c r="E120" s="521"/>
      <c r="F120" s="522">
        <f>SUM(F108:F119)</f>
        <v>0</v>
      </c>
      <c r="G120" s="523">
        <f>SUM(G108:G119)</f>
        <v>0</v>
      </c>
      <c r="H120" s="524"/>
      <c r="I120" s="522">
        <f>SUM(I108:I119)</f>
        <v>0</v>
      </c>
      <c r="J120" s="523">
        <f>SUM(J108:J119)</f>
        <v>0</v>
      </c>
      <c r="M120" s="520">
        <f t="shared" si="35"/>
        <v>1798</v>
      </c>
      <c r="N120" s="526">
        <f>SUM(N108:N119)</f>
        <v>0</v>
      </c>
      <c r="O120" s="526">
        <f>SUM(O108:O119)</f>
        <v>0</v>
      </c>
      <c r="P120" s="526">
        <f>SUM(P108:P119)</f>
        <v>0</v>
      </c>
      <c r="Q120" s="526">
        <f>SUM(Q108:Q119)</f>
        <v>0</v>
      </c>
      <c r="R120" s="526">
        <f>SUM(R108:R119)</f>
        <v>0</v>
      </c>
      <c r="S120" s="528">
        <f t="shared" ref="S120:AB120" si="38">SUM(S108:S119)</f>
        <v>0</v>
      </c>
      <c r="T120" s="528">
        <f t="shared" si="38"/>
        <v>0</v>
      </c>
      <c r="U120" s="528">
        <f t="shared" si="38"/>
        <v>0</v>
      </c>
      <c r="V120" s="528">
        <f t="shared" si="38"/>
        <v>0</v>
      </c>
      <c r="W120" s="528">
        <f t="shared" si="38"/>
        <v>0</v>
      </c>
      <c r="X120" s="528">
        <f t="shared" si="38"/>
        <v>0</v>
      </c>
      <c r="Y120" s="528">
        <f t="shared" si="38"/>
        <v>0</v>
      </c>
      <c r="Z120" s="528">
        <f t="shared" si="38"/>
        <v>0</v>
      </c>
      <c r="AA120" s="528">
        <f t="shared" si="38"/>
        <v>0</v>
      </c>
      <c r="AB120" s="528">
        <f t="shared" si="38"/>
        <v>0</v>
      </c>
      <c r="AC120" s="528">
        <f>SUM(AC108:AC119)</f>
        <v>0</v>
      </c>
      <c r="AD120" s="516"/>
    </row>
    <row r="121" spans="2:30" ht="28.55" customHeight="1">
      <c r="B121" s="448"/>
      <c r="C121" s="448"/>
      <c r="N121" s="527">
        <f>IFERROR(N120/$H$6,0)</f>
        <v>0</v>
      </c>
      <c r="O121" s="527">
        <f>IFERROR(O120/$H$6,0)</f>
        <v>0</v>
      </c>
      <c r="P121" s="527">
        <f>IFERROR(P120/$H$6,0)</f>
        <v>0</v>
      </c>
      <c r="Q121" s="527">
        <f>IFERROR(Q120/$H$6,0)</f>
        <v>0</v>
      </c>
      <c r="R121" s="527">
        <f>IFERROR(R120/$H$6,0)</f>
        <v>0</v>
      </c>
      <c r="S121" s="527">
        <f t="shared" ref="S121:AB121" si="39">IFERROR(S120/$H$6,0)</f>
        <v>0</v>
      </c>
      <c r="T121" s="527">
        <f t="shared" si="39"/>
        <v>0</v>
      </c>
      <c r="U121" s="527">
        <f t="shared" si="39"/>
        <v>0</v>
      </c>
      <c r="V121" s="527">
        <f t="shared" si="39"/>
        <v>0</v>
      </c>
      <c r="W121" s="527">
        <f t="shared" si="39"/>
        <v>0</v>
      </c>
      <c r="X121" s="527">
        <f t="shared" si="39"/>
        <v>0</v>
      </c>
      <c r="Y121" s="527">
        <f t="shared" si="39"/>
        <v>0</v>
      </c>
      <c r="Z121" s="527">
        <f t="shared" si="39"/>
        <v>0</v>
      </c>
      <c r="AA121" s="527">
        <f t="shared" si="39"/>
        <v>0</v>
      </c>
      <c r="AB121" s="527">
        <f t="shared" si="39"/>
        <v>0</v>
      </c>
      <c r="AC121" s="525">
        <f>IFERROR(AC120/$H$6,0)</f>
        <v>0</v>
      </c>
      <c r="AD121" s="529" t="s">
        <v>579</v>
      </c>
    </row>
    <row r="122" spans="2:30" ht="15" thickBot="1">
      <c r="B122" s="448"/>
      <c r="C122" s="448"/>
      <c r="N122" s="530"/>
      <c r="O122" s="530"/>
      <c r="P122" s="530"/>
      <c r="Q122" s="530"/>
      <c r="R122" s="530"/>
      <c r="S122" s="531"/>
      <c r="T122" s="532"/>
      <c r="U122" s="533"/>
      <c r="V122" s="533"/>
      <c r="W122" s="533"/>
      <c r="X122" s="533"/>
      <c r="Y122" s="533"/>
      <c r="Z122" s="533"/>
      <c r="AA122" s="533"/>
      <c r="AB122" s="534"/>
      <c r="AC122" s="535"/>
      <c r="AD122" s="542"/>
    </row>
    <row r="123" spans="2:30" outlineLevel="1">
      <c r="B123" s="508" t="str">
        <f>IF(C123&gt;0,IFERROR(_xlfn.IFS(D123&lt;=DATE(YEAR('Project basic information'!$E$12),MONTH('Project basic information'!$E$12),1),'Project basic information'!$A$12,D123&lt;=DATE(YEAR('Project basic information'!$E$13),MONTH('Project basic information'!$E$13),1),'Project basic information'!$A$13,D123&lt;=DATE(YEAR('Project basic information'!$E$14),MONTH('Project basic information'!$E$14),1),'Project basic information'!$A$14,D123&lt;=DATE(YEAR('Project basic information'!$E$15),MONTH('Project basic information'!$E$15),1),'Project basic information'!$A$15,D123&lt;=DATE(YEAR('Project basic information'!$E$16),MONTH('Project basic information'!$E$16),1),'Project basic information'!$A$16),""),"")</f>
        <v/>
      </c>
      <c r="C123" s="508">
        <f>IF(C119&gt;0,C119+1,IF(DATE(YEAR('Project basic information'!$C$5),MONTH('Project basic information'!$C$5),1)=D123,1,0))</f>
        <v>0</v>
      </c>
      <c r="D123" s="509">
        <f>DATE(YEAR(D119),MONTH(D119)+1,DAY(D119))</f>
        <v>1829</v>
      </c>
      <c r="E123" s="539"/>
      <c r="F123" s="537">
        <f t="shared" ref="F123:F134" si="40">215/12*E123</f>
        <v>0</v>
      </c>
      <c r="G123" s="540"/>
      <c r="H123" s="539"/>
      <c r="I123" s="537">
        <f t="shared" ref="I123:I134" si="41">215/12*H123</f>
        <v>0</v>
      </c>
      <c r="J123" s="541"/>
      <c r="M123" s="509">
        <f t="shared" si="35"/>
        <v>1829</v>
      </c>
      <c r="N123" s="514"/>
      <c r="O123" s="514"/>
      <c r="P123" s="514"/>
      <c r="Q123" s="514"/>
      <c r="R123" s="514"/>
      <c r="S123" s="513"/>
      <c r="T123" s="513"/>
      <c r="U123" s="513"/>
      <c r="V123" s="513"/>
      <c r="W123" s="513"/>
      <c r="X123" s="513"/>
      <c r="Y123" s="513"/>
      <c r="Z123" s="513"/>
      <c r="AA123" s="513"/>
      <c r="AB123" s="513"/>
      <c r="AC123" s="515">
        <f t="shared" ref="AC123:AC134" si="42">SUM(N123:AB123)</f>
        <v>0</v>
      </c>
      <c r="AD123" s="516"/>
    </row>
    <row r="124" spans="2:30" outlineLevel="1">
      <c r="B124" s="508" t="str">
        <f>IF(C124&gt;0,IFERROR(_xlfn.IFS(D124&lt;=DATE(YEAR('Project basic information'!$E$12),MONTH('Project basic information'!$E$12),1),'Project basic information'!$A$12,D124&lt;=DATE(YEAR('Project basic information'!$E$13),MONTH('Project basic information'!$E$13),1),'Project basic information'!$A$13,D124&lt;=DATE(YEAR('Project basic information'!$E$14),MONTH('Project basic information'!$E$14),1),'Project basic information'!$A$14,D124&lt;=DATE(YEAR('Project basic information'!$E$15),MONTH('Project basic information'!$E$15),1),'Project basic information'!$A$15,D124&lt;=DATE(YEAR('Project basic information'!$E$16),MONTH('Project basic information'!$E$16),1),'Project basic information'!$A$16),""),"")</f>
        <v/>
      </c>
      <c r="C124" s="508">
        <f>IF(C123&gt;0,C123+1,IF(DATE(YEAR('Project basic information'!$C$5),MONTH('Project basic information'!$C$5),1)=D124,1,0))</f>
        <v>0</v>
      </c>
      <c r="D124" s="509">
        <f t="shared" ref="D124:D134" si="43">DATE(YEAR(D123),MONTH(D123)+1,DAY(D123))</f>
        <v>1860</v>
      </c>
      <c r="E124" s="510"/>
      <c r="F124" s="458">
        <f t="shared" si="40"/>
        <v>0</v>
      </c>
      <c r="G124" s="511"/>
      <c r="H124" s="510"/>
      <c r="I124" s="458">
        <f t="shared" si="41"/>
        <v>0</v>
      </c>
      <c r="J124" s="512"/>
      <c r="M124" s="509">
        <f t="shared" si="35"/>
        <v>1860</v>
      </c>
      <c r="N124" s="514"/>
      <c r="O124" s="514"/>
      <c r="P124" s="514"/>
      <c r="Q124" s="514"/>
      <c r="R124" s="514"/>
      <c r="S124" s="513"/>
      <c r="T124" s="513"/>
      <c r="U124" s="513"/>
      <c r="V124" s="513"/>
      <c r="W124" s="513"/>
      <c r="X124" s="513"/>
      <c r="Y124" s="513"/>
      <c r="Z124" s="513"/>
      <c r="AA124" s="513"/>
      <c r="AB124" s="513"/>
      <c r="AC124" s="515">
        <f t="shared" si="42"/>
        <v>0</v>
      </c>
      <c r="AD124" s="516"/>
    </row>
    <row r="125" spans="2:30" outlineLevel="1">
      <c r="B125" s="508" t="str">
        <f>IF(C125&gt;0,IFERROR(_xlfn.IFS(D125&lt;=DATE(YEAR('Project basic information'!$E$12),MONTH('Project basic information'!$E$12),1),'Project basic information'!$A$12,D125&lt;=DATE(YEAR('Project basic information'!$E$13),MONTH('Project basic information'!$E$13),1),'Project basic information'!$A$13,D125&lt;=DATE(YEAR('Project basic information'!$E$14),MONTH('Project basic information'!$E$14),1),'Project basic information'!$A$14,D125&lt;=DATE(YEAR('Project basic information'!$E$15),MONTH('Project basic information'!$E$15),1),'Project basic information'!$A$15,D125&lt;=DATE(YEAR('Project basic information'!$E$16),MONTH('Project basic information'!$E$16),1),'Project basic information'!$A$16),""),"")</f>
        <v/>
      </c>
      <c r="C125" s="508">
        <f>IF(C124&gt;0,C124+1,IF(DATE(YEAR('Project basic information'!$C$5),MONTH('Project basic information'!$C$5),1)=D125,1,0))</f>
        <v>0</v>
      </c>
      <c r="D125" s="509">
        <f t="shared" si="43"/>
        <v>1888</v>
      </c>
      <c r="E125" s="510"/>
      <c r="F125" s="458">
        <f t="shared" si="40"/>
        <v>0</v>
      </c>
      <c r="G125" s="511"/>
      <c r="H125" s="510"/>
      <c r="I125" s="458">
        <f t="shared" si="41"/>
        <v>0</v>
      </c>
      <c r="J125" s="512"/>
      <c r="M125" s="509">
        <f t="shared" si="35"/>
        <v>1888</v>
      </c>
      <c r="N125" s="514"/>
      <c r="O125" s="514"/>
      <c r="P125" s="514"/>
      <c r="Q125" s="514"/>
      <c r="R125" s="514"/>
      <c r="S125" s="513"/>
      <c r="T125" s="513"/>
      <c r="U125" s="513"/>
      <c r="V125" s="513"/>
      <c r="W125" s="513"/>
      <c r="X125" s="513"/>
      <c r="Y125" s="513"/>
      <c r="Z125" s="513"/>
      <c r="AA125" s="513"/>
      <c r="AB125" s="513"/>
      <c r="AC125" s="515">
        <f t="shared" si="42"/>
        <v>0</v>
      </c>
      <c r="AD125" s="516"/>
    </row>
    <row r="126" spans="2:30" outlineLevel="1">
      <c r="B126" s="508" t="str">
        <f>IF(C126&gt;0,IFERROR(_xlfn.IFS(D126&lt;=DATE(YEAR('Project basic information'!$E$12),MONTH('Project basic information'!$E$12),1),'Project basic information'!$A$12,D126&lt;=DATE(YEAR('Project basic information'!$E$13),MONTH('Project basic information'!$E$13),1),'Project basic information'!$A$13,D126&lt;=DATE(YEAR('Project basic information'!$E$14),MONTH('Project basic information'!$E$14),1),'Project basic information'!$A$14,D126&lt;=DATE(YEAR('Project basic information'!$E$15),MONTH('Project basic information'!$E$15),1),'Project basic information'!$A$15,D126&lt;=DATE(YEAR('Project basic information'!$E$16),MONTH('Project basic information'!$E$16),1),'Project basic information'!$A$16),""),"")</f>
        <v/>
      </c>
      <c r="C126" s="508">
        <f>IF(C125&gt;0,C125+1,IF(DATE(YEAR('Project basic information'!$C$5),MONTH('Project basic information'!$C$5),1)=D126,1,0))</f>
        <v>0</v>
      </c>
      <c r="D126" s="509">
        <f t="shared" si="43"/>
        <v>1919</v>
      </c>
      <c r="E126" s="510"/>
      <c r="F126" s="458">
        <f t="shared" si="40"/>
        <v>0</v>
      </c>
      <c r="G126" s="511"/>
      <c r="H126" s="510"/>
      <c r="I126" s="458">
        <f t="shared" si="41"/>
        <v>0</v>
      </c>
      <c r="J126" s="512"/>
      <c r="M126" s="509">
        <f t="shared" si="35"/>
        <v>1919</v>
      </c>
      <c r="N126" s="514"/>
      <c r="O126" s="514"/>
      <c r="P126" s="514"/>
      <c r="Q126" s="514"/>
      <c r="R126" s="514"/>
      <c r="S126" s="513"/>
      <c r="T126" s="513"/>
      <c r="U126" s="513"/>
      <c r="V126" s="513"/>
      <c r="W126" s="513"/>
      <c r="X126" s="513"/>
      <c r="Y126" s="513"/>
      <c r="Z126" s="513"/>
      <c r="AA126" s="513"/>
      <c r="AB126" s="513"/>
      <c r="AC126" s="515">
        <f t="shared" si="42"/>
        <v>0</v>
      </c>
      <c r="AD126" s="516"/>
    </row>
    <row r="127" spans="2:30" outlineLevel="1">
      <c r="B127" s="508" t="str">
        <f>IF(C127&gt;0,IFERROR(_xlfn.IFS(D127&lt;=DATE(YEAR('Project basic information'!$E$12),MONTH('Project basic information'!$E$12),1),'Project basic information'!$A$12,D127&lt;=DATE(YEAR('Project basic information'!$E$13),MONTH('Project basic information'!$E$13),1),'Project basic information'!$A$13,D127&lt;=DATE(YEAR('Project basic information'!$E$14),MONTH('Project basic information'!$E$14),1),'Project basic information'!$A$14,D127&lt;=DATE(YEAR('Project basic information'!$E$15),MONTH('Project basic information'!$E$15),1),'Project basic information'!$A$15,D127&lt;=DATE(YEAR('Project basic information'!$E$16),MONTH('Project basic information'!$E$16),1),'Project basic information'!$A$16),""),"")</f>
        <v/>
      </c>
      <c r="C127" s="508">
        <f>IF(C126&gt;0,C126+1,IF(DATE(YEAR('Project basic information'!$C$5),MONTH('Project basic information'!$C$5),1)=D127,1,0))</f>
        <v>0</v>
      </c>
      <c r="D127" s="509">
        <f t="shared" si="43"/>
        <v>1949</v>
      </c>
      <c r="E127" s="510"/>
      <c r="F127" s="458">
        <f t="shared" si="40"/>
        <v>0</v>
      </c>
      <c r="G127" s="511"/>
      <c r="H127" s="510"/>
      <c r="I127" s="458">
        <f t="shared" si="41"/>
        <v>0</v>
      </c>
      <c r="J127" s="512"/>
      <c r="M127" s="509">
        <f t="shared" si="35"/>
        <v>1949</v>
      </c>
      <c r="N127" s="514"/>
      <c r="O127" s="514"/>
      <c r="P127" s="514"/>
      <c r="Q127" s="514"/>
      <c r="R127" s="514"/>
      <c r="S127" s="513"/>
      <c r="T127" s="513"/>
      <c r="U127" s="513"/>
      <c r="V127" s="513"/>
      <c r="W127" s="513"/>
      <c r="X127" s="513"/>
      <c r="Y127" s="513"/>
      <c r="Z127" s="513"/>
      <c r="AA127" s="513"/>
      <c r="AB127" s="513"/>
      <c r="AC127" s="515">
        <f t="shared" si="42"/>
        <v>0</v>
      </c>
      <c r="AD127" s="516"/>
    </row>
    <row r="128" spans="2:30" outlineLevel="1">
      <c r="B128" s="508" t="str">
        <f>IF(C128&gt;0,IFERROR(_xlfn.IFS(D128&lt;=DATE(YEAR('Project basic information'!$E$12),MONTH('Project basic information'!$E$12),1),'Project basic information'!$A$12,D128&lt;=DATE(YEAR('Project basic information'!$E$13),MONTH('Project basic information'!$E$13),1),'Project basic information'!$A$13,D128&lt;=DATE(YEAR('Project basic information'!$E$14),MONTH('Project basic information'!$E$14),1),'Project basic information'!$A$14,D128&lt;=DATE(YEAR('Project basic information'!$E$15),MONTH('Project basic information'!$E$15),1),'Project basic information'!$A$15,D128&lt;=DATE(YEAR('Project basic information'!$E$16),MONTH('Project basic information'!$E$16),1),'Project basic information'!$A$16),""),"")</f>
        <v/>
      </c>
      <c r="C128" s="508">
        <f>IF(C127&gt;0,C127+1,IF(DATE(YEAR('Project basic information'!$C$5),MONTH('Project basic information'!$C$5),1)=D128,1,0))</f>
        <v>0</v>
      </c>
      <c r="D128" s="509">
        <f t="shared" si="43"/>
        <v>1980</v>
      </c>
      <c r="E128" s="510"/>
      <c r="F128" s="458">
        <f t="shared" si="40"/>
        <v>0</v>
      </c>
      <c r="G128" s="511"/>
      <c r="H128" s="510"/>
      <c r="I128" s="458">
        <f t="shared" si="41"/>
        <v>0</v>
      </c>
      <c r="J128" s="512"/>
      <c r="M128" s="509">
        <f t="shared" si="35"/>
        <v>1980</v>
      </c>
      <c r="N128" s="514"/>
      <c r="O128" s="514"/>
      <c r="P128" s="514"/>
      <c r="Q128" s="514"/>
      <c r="R128" s="514"/>
      <c r="S128" s="513"/>
      <c r="T128" s="513"/>
      <c r="U128" s="513"/>
      <c r="V128" s="513"/>
      <c r="W128" s="513"/>
      <c r="X128" s="513"/>
      <c r="Y128" s="513"/>
      <c r="Z128" s="513"/>
      <c r="AA128" s="513"/>
      <c r="AB128" s="513"/>
      <c r="AC128" s="515">
        <f t="shared" si="42"/>
        <v>0</v>
      </c>
      <c r="AD128" s="516"/>
    </row>
    <row r="129" spans="2:30" outlineLevel="1">
      <c r="B129" s="508" t="str">
        <f>IF(C129&gt;0,IFERROR(_xlfn.IFS(D129&lt;=DATE(YEAR('Project basic information'!$E$12),MONTH('Project basic information'!$E$12),1),'Project basic information'!$A$12,D129&lt;=DATE(YEAR('Project basic information'!$E$13),MONTH('Project basic information'!$E$13),1),'Project basic information'!$A$13,D129&lt;=DATE(YEAR('Project basic information'!$E$14),MONTH('Project basic information'!$E$14),1),'Project basic information'!$A$14,D129&lt;=DATE(YEAR('Project basic information'!$E$15),MONTH('Project basic information'!$E$15),1),'Project basic information'!$A$15,D129&lt;=DATE(YEAR('Project basic information'!$E$16),MONTH('Project basic information'!$E$16),1),'Project basic information'!$A$16),""),"")</f>
        <v/>
      </c>
      <c r="C129" s="508">
        <f>IF(C128&gt;0,C128+1,IF(DATE(YEAR('Project basic information'!$C$5),MONTH('Project basic information'!$C$5),1)=D129,1,0))</f>
        <v>0</v>
      </c>
      <c r="D129" s="509">
        <f t="shared" si="43"/>
        <v>2010</v>
      </c>
      <c r="E129" s="510"/>
      <c r="F129" s="458">
        <f t="shared" si="40"/>
        <v>0</v>
      </c>
      <c r="G129" s="511"/>
      <c r="H129" s="510"/>
      <c r="I129" s="458">
        <f t="shared" si="41"/>
        <v>0</v>
      </c>
      <c r="J129" s="512"/>
      <c r="M129" s="509">
        <f t="shared" si="35"/>
        <v>2010</v>
      </c>
      <c r="N129" s="514"/>
      <c r="O129" s="514"/>
      <c r="P129" s="514"/>
      <c r="Q129" s="514"/>
      <c r="R129" s="514"/>
      <c r="S129" s="513"/>
      <c r="T129" s="513"/>
      <c r="U129" s="513"/>
      <c r="V129" s="513"/>
      <c r="W129" s="513"/>
      <c r="X129" s="513"/>
      <c r="Y129" s="513"/>
      <c r="Z129" s="513"/>
      <c r="AA129" s="513"/>
      <c r="AB129" s="513"/>
      <c r="AC129" s="515">
        <f t="shared" si="42"/>
        <v>0</v>
      </c>
      <c r="AD129" s="516"/>
    </row>
    <row r="130" spans="2:30" outlineLevel="1">
      <c r="B130" s="508" t="str">
        <f>IF(C130&gt;0,IFERROR(_xlfn.IFS(D130&lt;=DATE(YEAR('Project basic information'!$E$12),MONTH('Project basic information'!$E$12),1),'Project basic information'!$A$12,D130&lt;=DATE(YEAR('Project basic information'!$E$13),MONTH('Project basic information'!$E$13),1),'Project basic information'!$A$13,D130&lt;=DATE(YEAR('Project basic information'!$E$14),MONTH('Project basic information'!$E$14),1),'Project basic information'!$A$14,D130&lt;=DATE(YEAR('Project basic information'!$E$15),MONTH('Project basic information'!$E$15),1),'Project basic information'!$A$15,D130&lt;=DATE(YEAR('Project basic information'!$E$16),MONTH('Project basic information'!$E$16),1),'Project basic information'!$A$16),""),"")</f>
        <v/>
      </c>
      <c r="C130" s="508">
        <f>IF(C129&gt;0,C129+1,IF(DATE(YEAR('Project basic information'!$C$5),MONTH('Project basic information'!$C$5),1)=D130,1,0))</f>
        <v>0</v>
      </c>
      <c r="D130" s="509">
        <f t="shared" si="43"/>
        <v>2041</v>
      </c>
      <c r="E130" s="510"/>
      <c r="F130" s="458">
        <f t="shared" si="40"/>
        <v>0</v>
      </c>
      <c r="G130" s="511"/>
      <c r="H130" s="510"/>
      <c r="I130" s="458">
        <f t="shared" si="41"/>
        <v>0</v>
      </c>
      <c r="J130" s="512"/>
      <c r="M130" s="509">
        <f t="shared" si="35"/>
        <v>2041</v>
      </c>
      <c r="N130" s="514"/>
      <c r="O130" s="514"/>
      <c r="P130" s="514"/>
      <c r="Q130" s="514"/>
      <c r="R130" s="514"/>
      <c r="S130" s="513"/>
      <c r="T130" s="513"/>
      <c r="U130" s="513"/>
      <c r="V130" s="513"/>
      <c r="W130" s="513"/>
      <c r="X130" s="513"/>
      <c r="Y130" s="513"/>
      <c r="Z130" s="513"/>
      <c r="AA130" s="513"/>
      <c r="AB130" s="513"/>
      <c r="AC130" s="515">
        <f t="shared" si="42"/>
        <v>0</v>
      </c>
      <c r="AD130" s="516"/>
    </row>
    <row r="131" spans="2:30" outlineLevel="1">
      <c r="B131" s="508" t="str">
        <f>IF(C131&gt;0,IFERROR(_xlfn.IFS(D131&lt;=DATE(YEAR('Project basic information'!$E$12),MONTH('Project basic information'!$E$12),1),'Project basic information'!$A$12,D131&lt;=DATE(YEAR('Project basic information'!$E$13),MONTH('Project basic information'!$E$13),1),'Project basic information'!$A$13,D131&lt;=DATE(YEAR('Project basic information'!$E$14),MONTH('Project basic information'!$E$14),1),'Project basic information'!$A$14,D131&lt;=DATE(YEAR('Project basic information'!$E$15),MONTH('Project basic information'!$E$15),1),'Project basic information'!$A$15,D131&lt;=DATE(YEAR('Project basic information'!$E$16),MONTH('Project basic information'!$E$16),1),'Project basic information'!$A$16),""),"")</f>
        <v/>
      </c>
      <c r="C131" s="508">
        <f>IF(C130&gt;0,C130+1,IF(DATE(YEAR('Project basic information'!$C$5),MONTH('Project basic information'!$C$5),1)=D131,1,0))</f>
        <v>0</v>
      </c>
      <c r="D131" s="509">
        <f t="shared" si="43"/>
        <v>2072</v>
      </c>
      <c r="E131" s="510"/>
      <c r="F131" s="458">
        <f t="shared" si="40"/>
        <v>0</v>
      </c>
      <c r="G131" s="511"/>
      <c r="H131" s="510"/>
      <c r="I131" s="458">
        <f t="shared" si="41"/>
        <v>0</v>
      </c>
      <c r="J131" s="512"/>
      <c r="M131" s="509">
        <f t="shared" si="35"/>
        <v>2072</v>
      </c>
      <c r="N131" s="514"/>
      <c r="O131" s="514"/>
      <c r="P131" s="514"/>
      <c r="Q131" s="514"/>
      <c r="R131" s="514"/>
      <c r="S131" s="513"/>
      <c r="T131" s="513"/>
      <c r="U131" s="513"/>
      <c r="V131" s="513"/>
      <c r="W131" s="513"/>
      <c r="X131" s="513"/>
      <c r="Y131" s="513"/>
      <c r="Z131" s="513"/>
      <c r="AA131" s="513"/>
      <c r="AB131" s="513"/>
      <c r="AC131" s="515">
        <f t="shared" si="42"/>
        <v>0</v>
      </c>
      <c r="AD131" s="516"/>
    </row>
    <row r="132" spans="2:30" outlineLevel="1">
      <c r="B132" s="508" t="str">
        <f>IF(C132&gt;0,IFERROR(_xlfn.IFS(D132&lt;=DATE(YEAR('Project basic information'!$E$12),MONTH('Project basic information'!$E$12),1),'Project basic information'!$A$12,D132&lt;=DATE(YEAR('Project basic information'!$E$13),MONTH('Project basic information'!$E$13),1),'Project basic information'!$A$13,D132&lt;=DATE(YEAR('Project basic information'!$E$14),MONTH('Project basic information'!$E$14),1),'Project basic information'!$A$14,D132&lt;=DATE(YEAR('Project basic information'!$E$15),MONTH('Project basic information'!$E$15),1),'Project basic information'!$A$15,D132&lt;=DATE(YEAR('Project basic information'!$E$16),MONTH('Project basic information'!$E$16),1),'Project basic information'!$A$16),""),"")</f>
        <v/>
      </c>
      <c r="C132" s="508">
        <f>IF(C131&gt;0,C131+1,IF(DATE(YEAR('Project basic information'!$C$5),MONTH('Project basic information'!$C$5),1)=D132,1,0))</f>
        <v>0</v>
      </c>
      <c r="D132" s="509">
        <f t="shared" si="43"/>
        <v>2102</v>
      </c>
      <c r="E132" s="510"/>
      <c r="F132" s="458">
        <f t="shared" si="40"/>
        <v>0</v>
      </c>
      <c r="G132" s="511"/>
      <c r="H132" s="510"/>
      <c r="I132" s="458">
        <f t="shared" si="41"/>
        <v>0</v>
      </c>
      <c r="J132" s="512"/>
      <c r="M132" s="509">
        <f t="shared" si="35"/>
        <v>2102</v>
      </c>
      <c r="N132" s="514"/>
      <c r="O132" s="514"/>
      <c r="P132" s="514"/>
      <c r="Q132" s="514"/>
      <c r="R132" s="514"/>
      <c r="S132" s="513"/>
      <c r="T132" s="513"/>
      <c r="U132" s="513"/>
      <c r="V132" s="513"/>
      <c r="W132" s="513"/>
      <c r="X132" s="513"/>
      <c r="Y132" s="513"/>
      <c r="Z132" s="513"/>
      <c r="AA132" s="513"/>
      <c r="AB132" s="513"/>
      <c r="AC132" s="515">
        <f t="shared" si="42"/>
        <v>0</v>
      </c>
      <c r="AD132" s="516"/>
    </row>
    <row r="133" spans="2:30" outlineLevel="1">
      <c r="B133" s="508" t="str">
        <f>IF(C133&gt;0,IFERROR(_xlfn.IFS(D133&lt;=DATE(YEAR('Project basic information'!$E$12),MONTH('Project basic information'!$E$12),1),'Project basic information'!$A$12,D133&lt;=DATE(YEAR('Project basic information'!$E$13),MONTH('Project basic information'!$E$13),1),'Project basic information'!$A$13,D133&lt;=DATE(YEAR('Project basic information'!$E$14),MONTH('Project basic information'!$E$14),1),'Project basic information'!$A$14,D133&lt;=DATE(YEAR('Project basic information'!$E$15),MONTH('Project basic information'!$E$15),1),'Project basic information'!$A$15,D133&lt;=DATE(YEAR('Project basic information'!$E$16),MONTH('Project basic information'!$E$16),1),'Project basic information'!$A$16),""),"")</f>
        <v/>
      </c>
      <c r="C133" s="508">
        <f>IF(C132&gt;0,C132+1,IF(DATE(YEAR('Project basic information'!$C$5),MONTH('Project basic information'!$C$5),1)=D133,1,0))</f>
        <v>0</v>
      </c>
      <c r="D133" s="509">
        <f t="shared" si="43"/>
        <v>2133</v>
      </c>
      <c r="E133" s="510"/>
      <c r="F133" s="458">
        <f t="shared" si="40"/>
        <v>0</v>
      </c>
      <c r="G133" s="511"/>
      <c r="H133" s="510"/>
      <c r="I133" s="458">
        <f t="shared" si="41"/>
        <v>0</v>
      </c>
      <c r="J133" s="512"/>
      <c r="M133" s="509">
        <f t="shared" si="35"/>
        <v>2133</v>
      </c>
      <c r="N133" s="514"/>
      <c r="O133" s="514"/>
      <c r="P133" s="514"/>
      <c r="Q133" s="514"/>
      <c r="R133" s="514"/>
      <c r="S133" s="513"/>
      <c r="T133" s="513"/>
      <c r="U133" s="513"/>
      <c r="V133" s="513"/>
      <c r="W133" s="513"/>
      <c r="X133" s="513"/>
      <c r="Y133" s="513"/>
      <c r="Z133" s="513"/>
      <c r="AA133" s="513"/>
      <c r="AB133" s="513"/>
      <c r="AC133" s="515">
        <f t="shared" si="42"/>
        <v>0</v>
      </c>
      <c r="AD133" s="516"/>
    </row>
    <row r="134" spans="2:30" outlineLevel="1">
      <c r="B134" s="508" t="str">
        <f>IF(C134&gt;0,IFERROR(_xlfn.IFS(D134&lt;=DATE(YEAR('Project basic information'!$E$12),MONTH('Project basic information'!$E$12),1),'Project basic information'!$A$12,D134&lt;=DATE(YEAR('Project basic information'!$E$13),MONTH('Project basic information'!$E$13),1),'Project basic information'!$A$13,D134&lt;=DATE(YEAR('Project basic information'!$E$14),MONTH('Project basic information'!$E$14),1),'Project basic information'!$A$14,D134&lt;=DATE(YEAR('Project basic information'!$E$15),MONTH('Project basic information'!$E$15),1),'Project basic information'!$A$15,D134&lt;=DATE(YEAR('Project basic information'!$E$16),MONTH('Project basic information'!$E$16),1),'Project basic information'!$A$16),""),"")</f>
        <v/>
      </c>
      <c r="C134" s="508">
        <f>IF(C133&gt;0,C133+1,IF(DATE(YEAR('Project basic information'!$C$5),MONTH('Project basic information'!$C$5),1)=D134,1,0))</f>
        <v>0</v>
      </c>
      <c r="D134" s="509">
        <f t="shared" si="43"/>
        <v>2163</v>
      </c>
      <c r="E134" s="510"/>
      <c r="F134" s="458">
        <f t="shared" si="40"/>
        <v>0</v>
      </c>
      <c r="G134" s="511"/>
      <c r="H134" s="510"/>
      <c r="I134" s="458">
        <f t="shared" si="41"/>
        <v>0</v>
      </c>
      <c r="J134" s="512"/>
      <c r="M134" s="509">
        <f t="shared" si="35"/>
        <v>2163</v>
      </c>
      <c r="N134" s="514"/>
      <c r="O134" s="514"/>
      <c r="P134" s="514"/>
      <c r="Q134" s="514"/>
      <c r="R134" s="514"/>
      <c r="S134" s="513"/>
      <c r="T134" s="513"/>
      <c r="U134" s="513"/>
      <c r="V134" s="513"/>
      <c r="W134" s="513"/>
      <c r="X134" s="513"/>
      <c r="Y134" s="513"/>
      <c r="Z134" s="513"/>
      <c r="AA134" s="513"/>
      <c r="AB134" s="513"/>
      <c r="AC134" s="515">
        <f t="shared" si="42"/>
        <v>0</v>
      </c>
      <c r="AD134" s="516"/>
    </row>
    <row r="135" spans="2:30" ht="15" thickBot="1">
      <c r="B135" s="518"/>
      <c r="C135" s="519"/>
      <c r="D135" s="520">
        <f>D134</f>
        <v>2163</v>
      </c>
      <c r="E135" s="521"/>
      <c r="F135" s="522">
        <f>SUM(F123:F134)</f>
        <v>0</v>
      </c>
      <c r="G135" s="523">
        <f>SUM(G123:G134)</f>
        <v>0</v>
      </c>
      <c r="H135" s="524"/>
      <c r="I135" s="522">
        <f>SUM(I123:I134)</f>
        <v>0</v>
      </c>
      <c r="J135" s="523">
        <f>SUM(J123:J134)</f>
        <v>0</v>
      </c>
      <c r="M135" s="520">
        <f t="shared" si="35"/>
        <v>2163</v>
      </c>
      <c r="N135" s="526">
        <f>SUM(N123:N134)</f>
        <v>0</v>
      </c>
      <c r="O135" s="526">
        <f>SUM(O123:O134)</f>
        <v>0</v>
      </c>
      <c r="P135" s="526">
        <f>SUM(P123:P134)</f>
        <v>0</v>
      </c>
      <c r="Q135" s="526">
        <f>SUM(Q123:Q134)</f>
        <v>0</v>
      </c>
      <c r="R135" s="526">
        <f>SUM(R123:R134)</f>
        <v>0</v>
      </c>
      <c r="S135" s="528">
        <f t="shared" ref="S135:AB135" si="44">SUM(S123:S134)</f>
        <v>0</v>
      </c>
      <c r="T135" s="528">
        <f t="shared" si="44"/>
        <v>0</v>
      </c>
      <c r="U135" s="528">
        <f t="shared" si="44"/>
        <v>0</v>
      </c>
      <c r="V135" s="528">
        <f t="shared" si="44"/>
        <v>0</v>
      </c>
      <c r="W135" s="528">
        <f t="shared" si="44"/>
        <v>0</v>
      </c>
      <c r="X135" s="528">
        <f t="shared" si="44"/>
        <v>0</v>
      </c>
      <c r="Y135" s="528">
        <f t="shared" si="44"/>
        <v>0</v>
      </c>
      <c r="Z135" s="528">
        <f t="shared" si="44"/>
        <v>0</v>
      </c>
      <c r="AA135" s="528">
        <f t="shared" si="44"/>
        <v>0</v>
      </c>
      <c r="AB135" s="528">
        <f t="shared" si="44"/>
        <v>0</v>
      </c>
      <c r="AC135" s="528">
        <f>SUM(AC123:AC134)</f>
        <v>0</v>
      </c>
      <c r="AD135" s="516"/>
    </row>
    <row r="136" spans="2:30" ht="28.55" customHeight="1">
      <c r="B136" s="448"/>
      <c r="C136" s="448"/>
      <c r="N136" s="527">
        <f>IFERROR(N135/$H$6,0)</f>
        <v>0</v>
      </c>
      <c r="O136" s="527">
        <f>IFERROR(O135/$H$6,0)</f>
        <v>0</v>
      </c>
      <c r="P136" s="527">
        <f>IFERROR(P135/$H$6,0)</f>
        <v>0</v>
      </c>
      <c r="Q136" s="527">
        <f>IFERROR(Q135/$H$6,0)</f>
        <v>0</v>
      </c>
      <c r="R136" s="527">
        <f>IFERROR(R135/$H$6,0)</f>
        <v>0</v>
      </c>
      <c r="S136" s="527">
        <f t="shared" ref="S136:AB136" si="45">IFERROR(S135/$H$6,0)</f>
        <v>0</v>
      </c>
      <c r="T136" s="527">
        <f t="shared" si="45"/>
        <v>0</v>
      </c>
      <c r="U136" s="527">
        <f t="shared" si="45"/>
        <v>0</v>
      </c>
      <c r="V136" s="527">
        <f t="shared" si="45"/>
        <v>0</v>
      </c>
      <c r="W136" s="527">
        <f t="shared" si="45"/>
        <v>0</v>
      </c>
      <c r="X136" s="527">
        <f t="shared" si="45"/>
        <v>0</v>
      </c>
      <c r="Y136" s="527">
        <f t="shared" si="45"/>
        <v>0</v>
      </c>
      <c r="Z136" s="527">
        <f t="shared" si="45"/>
        <v>0</v>
      </c>
      <c r="AA136" s="527">
        <f t="shared" si="45"/>
        <v>0</v>
      </c>
      <c r="AB136" s="527">
        <f t="shared" si="45"/>
        <v>0</v>
      </c>
      <c r="AC136" s="525">
        <f>IFERROR(AC135/$H$6,0)</f>
        <v>0</v>
      </c>
      <c r="AD136" s="529" t="s">
        <v>579</v>
      </c>
    </row>
    <row r="137" spans="2:30" ht="15" thickBot="1">
      <c r="B137" s="448"/>
      <c r="C137" s="448"/>
      <c r="N137" s="530"/>
      <c r="O137" s="530"/>
      <c r="P137" s="530"/>
      <c r="Q137" s="530"/>
      <c r="R137" s="530"/>
      <c r="S137" s="531"/>
      <c r="T137" s="532"/>
      <c r="U137" s="533"/>
      <c r="V137" s="533"/>
      <c r="W137" s="533"/>
      <c r="X137" s="533"/>
      <c r="Y137" s="533"/>
      <c r="Z137" s="533"/>
      <c r="AA137" s="533"/>
      <c r="AB137" s="534"/>
      <c r="AC137" s="535"/>
      <c r="AD137" s="542"/>
    </row>
    <row r="138" spans="2:30" outlineLevel="1">
      <c r="B138" s="508" t="str">
        <f>IF(C138&gt;0,IFERROR(_xlfn.IFS(D138&lt;=DATE(YEAR('Project basic information'!$E$12),MONTH('Project basic information'!$E$12),1),'Project basic information'!$A$12,D138&lt;=DATE(YEAR('Project basic information'!$E$13),MONTH('Project basic information'!$E$13),1),'Project basic information'!$A$13,D138&lt;=DATE(YEAR('Project basic information'!$E$14),MONTH('Project basic information'!$E$14),1),'Project basic information'!$A$14,D138&lt;=DATE(YEAR('Project basic information'!$E$15),MONTH('Project basic information'!$E$15),1),'Project basic information'!$A$15,D138&lt;=DATE(YEAR('Project basic information'!$E$16),MONTH('Project basic information'!$E$16),1),'Project basic information'!$A$16),""),"")</f>
        <v/>
      </c>
      <c r="C138" s="508">
        <f>IF(C134&gt;0,C134+1,IF(DATE(YEAR('Project basic information'!$C$5),MONTH('Project basic information'!$C$5),1)=D138,1,0))</f>
        <v>0</v>
      </c>
      <c r="D138" s="509">
        <f>DATE(YEAR(D134),MONTH(D134)+1,DAY(D134))</f>
        <v>2194</v>
      </c>
      <c r="E138" s="539"/>
      <c r="F138" s="537">
        <f t="shared" ref="F138:F149" si="46">215/12*E138</f>
        <v>0</v>
      </c>
      <c r="G138" s="540"/>
      <c r="H138" s="539"/>
      <c r="I138" s="537">
        <f t="shared" ref="I138:I149" si="47">215/12*H138</f>
        <v>0</v>
      </c>
      <c r="J138" s="541"/>
      <c r="M138" s="509">
        <f t="shared" si="35"/>
        <v>2194</v>
      </c>
      <c r="N138" s="514"/>
      <c r="O138" s="514"/>
      <c r="P138" s="514"/>
      <c r="Q138" s="514"/>
      <c r="R138" s="514"/>
      <c r="S138" s="513"/>
      <c r="T138" s="513"/>
      <c r="U138" s="513"/>
      <c r="V138" s="513"/>
      <c r="W138" s="513"/>
      <c r="X138" s="513"/>
      <c r="Y138" s="513"/>
      <c r="Z138" s="513"/>
      <c r="AA138" s="513"/>
      <c r="AB138" s="513"/>
      <c r="AC138" s="515">
        <f t="shared" ref="AC138:AC149" si="48">SUM(N138:AB138)</f>
        <v>0</v>
      </c>
      <c r="AD138" s="516"/>
    </row>
    <row r="139" spans="2:30" outlineLevel="1">
      <c r="B139" s="508" t="str">
        <f>IF(C139&gt;0,IFERROR(_xlfn.IFS(D139&lt;=DATE(YEAR('Project basic information'!$E$12),MONTH('Project basic information'!$E$12),1),'Project basic information'!$A$12,D139&lt;=DATE(YEAR('Project basic information'!$E$13),MONTH('Project basic information'!$E$13),1),'Project basic information'!$A$13,D139&lt;=DATE(YEAR('Project basic information'!$E$14),MONTH('Project basic information'!$E$14),1),'Project basic information'!$A$14,D139&lt;=DATE(YEAR('Project basic information'!$E$15),MONTH('Project basic information'!$E$15),1),'Project basic information'!$A$15,D139&lt;=DATE(YEAR('Project basic information'!$E$16),MONTH('Project basic information'!$E$16),1),'Project basic information'!$A$16),""),"")</f>
        <v/>
      </c>
      <c r="C139" s="508">
        <f>IF(C138&gt;0,C138+1,IF(DATE(YEAR('Project basic information'!$C$5),MONTH('Project basic information'!$C$5),1)=D139,1,0))</f>
        <v>0</v>
      </c>
      <c r="D139" s="509">
        <f t="shared" ref="D139:D149" si="49">DATE(YEAR(D138),MONTH(D138)+1,DAY(D138))</f>
        <v>2225</v>
      </c>
      <c r="E139" s="510"/>
      <c r="F139" s="458">
        <f t="shared" si="46"/>
        <v>0</v>
      </c>
      <c r="G139" s="511"/>
      <c r="H139" s="510"/>
      <c r="I139" s="458">
        <f t="shared" si="47"/>
        <v>0</v>
      </c>
      <c r="J139" s="512"/>
      <c r="M139" s="509">
        <f t="shared" si="35"/>
        <v>2225</v>
      </c>
      <c r="N139" s="514"/>
      <c r="O139" s="514"/>
      <c r="P139" s="514"/>
      <c r="Q139" s="514"/>
      <c r="R139" s="514"/>
      <c r="S139" s="513"/>
      <c r="T139" s="513"/>
      <c r="U139" s="513"/>
      <c r="V139" s="513"/>
      <c r="W139" s="513"/>
      <c r="X139" s="513"/>
      <c r="Y139" s="513"/>
      <c r="Z139" s="513"/>
      <c r="AA139" s="513"/>
      <c r="AB139" s="513"/>
      <c r="AC139" s="515">
        <f t="shared" si="48"/>
        <v>0</v>
      </c>
      <c r="AD139" s="516"/>
    </row>
    <row r="140" spans="2:30" outlineLevel="1">
      <c r="B140" s="508" t="str">
        <f>IF(C140&gt;0,IFERROR(_xlfn.IFS(D140&lt;=DATE(YEAR('Project basic information'!$E$12),MONTH('Project basic information'!$E$12),1),'Project basic information'!$A$12,D140&lt;=DATE(YEAR('Project basic information'!$E$13),MONTH('Project basic information'!$E$13),1),'Project basic information'!$A$13,D140&lt;=DATE(YEAR('Project basic information'!$E$14),MONTH('Project basic information'!$E$14),1),'Project basic information'!$A$14,D140&lt;=DATE(YEAR('Project basic information'!$E$15),MONTH('Project basic information'!$E$15),1),'Project basic information'!$A$15,D140&lt;=DATE(YEAR('Project basic information'!$E$16),MONTH('Project basic information'!$E$16),1),'Project basic information'!$A$16),""),"")</f>
        <v/>
      </c>
      <c r="C140" s="508">
        <f>IF(C139&gt;0,C139+1,IF(DATE(YEAR('Project basic information'!$C$5),MONTH('Project basic information'!$C$5),1)=D140,1,0))</f>
        <v>0</v>
      </c>
      <c r="D140" s="509">
        <f t="shared" si="49"/>
        <v>2253</v>
      </c>
      <c r="E140" s="510"/>
      <c r="F140" s="458">
        <f t="shared" si="46"/>
        <v>0</v>
      </c>
      <c r="G140" s="511"/>
      <c r="H140" s="510"/>
      <c r="I140" s="458">
        <f t="shared" si="47"/>
        <v>0</v>
      </c>
      <c r="J140" s="512"/>
      <c r="M140" s="509">
        <f t="shared" si="35"/>
        <v>2253</v>
      </c>
      <c r="N140" s="514"/>
      <c r="O140" s="514"/>
      <c r="P140" s="514"/>
      <c r="Q140" s="514"/>
      <c r="R140" s="514"/>
      <c r="S140" s="513"/>
      <c r="T140" s="513"/>
      <c r="U140" s="513"/>
      <c r="V140" s="513"/>
      <c r="W140" s="513"/>
      <c r="X140" s="513"/>
      <c r="Y140" s="513"/>
      <c r="Z140" s="513"/>
      <c r="AA140" s="513"/>
      <c r="AB140" s="513"/>
      <c r="AC140" s="515">
        <f t="shared" si="48"/>
        <v>0</v>
      </c>
      <c r="AD140" s="516"/>
    </row>
    <row r="141" spans="2:30" outlineLevel="1">
      <c r="B141" s="508" t="str">
        <f>IF(C141&gt;0,IFERROR(_xlfn.IFS(D141&lt;=DATE(YEAR('Project basic information'!$E$12),MONTH('Project basic information'!$E$12),1),'Project basic information'!$A$12,D141&lt;=DATE(YEAR('Project basic information'!$E$13),MONTH('Project basic information'!$E$13),1),'Project basic information'!$A$13,D141&lt;=DATE(YEAR('Project basic information'!$E$14),MONTH('Project basic information'!$E$14),1),'Project basic information'!$A$14,D141&lt;=DATE(YEAR('Project basic information'!$E$15),MONTH('Project basic information'!$E$15),1),'Project basic information'!$A$15,D141&lt;=DATE(YEAR('Project basic information'!$E$16),MONTH('Project basic information'!$E$16),1),'Project basic information'!$A$16),""),"")</f>
        <v/>
      </c>
      <c r="C141" s="508">
        <f>IF(C140&gt;0,C140+1,IF(DATE(YEAR('Project basic information'!$C$5),MONTH('Project basic information'!$C$5),1)=D141,1,0))</f>
        <v>0</v>
      </c>
      <c r="D141" s="509">
        <f t="shared" si="49"/>
        <v>2284</v>
      </c>
      <c r="E141" s="510"/>
      <c r="F141" s="458">
        <f t="shared" si="46"/>
        <v>0</v>
      </c>
      <c r="G141" s="511"/>
      <c r="H141" s="510"/>
      <c r="I141" s="458">
        <f t="shared" si="47"/>
        <v>0</v>
      </c>
      <c r="J141" s="512"/>
      <c r="M141" s="509">
        <f t="shared" si="35"/>
        <v>2284</v>
      </c>
      <c r="N141" s="514"/>
      <c r="O141" s="514"/>
      <c r="P141" s="514"/>
      <c r="Q141" s="514"/>
      <c r="R141" s="514"/>
      <c r="S141" s="513"/>
      <c r="T141" s="513"/>
      <c r="U141" s="513"/>
      <c r="V141" s="513"/>
      <c r="W141" s="513"/>
      <c r="X141" s="513"/>
      <c r="Y141" s="513"/>
      <c r="Z141" s="513"/>
      <c r="AA141" s="513"/>
      <c r="AB141" s="513"/>
      <c r="AC141" s="515">
        <f t="shared" si="48"/>
        <v>0</v>
      </c>
      <c r="AD141" s="516"/>
    </row>
    <row r="142" spans="2:30" outlineLevel="1">
      <c r="B142" s="508" t="str">
        <f>IF(C142&gt;0,IFERROR(_xlfn.IFS(D142&lt;=DATE(YEAR('Project basic information'!$E$12),MONTH('Project basic information'!$E$12),1),'Project basic information'!$A$12,D142&lt;=DATE(YEAR('Project basic information'!$E$13),MONTH('Project basic information'!$E$13),1),'Project basic information'!$A$13,D142&lt;=DATE(YEAR('Project basic information'!$E$14),MONTH('Project basic information'!$E$14),1),'Project basic information'!$A$14,D142&lt;=DATE(YEAR('Project basic information'!$E$15),MONTH('Project basic information'!$E$15),1),'Project basic information'!$A$15,D142&lt;=DATE(YEAR('Project basic information'!$E$16),MONTH('Project basic information'!$E$16),1),'Project basic information'!$A$16),""),"")</f>
        <v/>
      </c>
      <c r="C142" s="508">
        <f>IF(C141&gt;0,C141+1,IF(DATE(YEAR('Project basic information'!$C$5),MONTH('Project basic information'!$C$5),1)=D142,1,0))</f>
        <v>0</v>
      </c>
      <c r="D142" s="509">
        <f t="shared" si="49"/>
        <v>2314</v>
      </c>
      <c r="E142" s="510"/>
      <c r="F142" s="458">
        <f t="shared" si="46"/>
        <v>0</v>
      </c>
      <c r="G142" s="511"/>
      <c r="H142" s="510"/>
      <c r="I142" s="458">
        <f t="shared" si="47"/>
        <v>0</v>
      </c>
      <c r="J142" s="512"/>
      <c r="M142" s="509">
        <f t="shared" si="35"/>
        <v>2314</v>
      </c>
      <c r="N142" s="514"/>
      <c r="O142" s="514"/>
      <c r="P142" s="514"/>
      <c r="Q142" s="514"/>
      <c r="R142" s="514"/>
      <c r="S142" s="513"/>
      <c r="T142" s="513"/>
      <c r="U142" s="513"/>
      <c r="V142" s="513"/>
      <c r="W142" s="513"/>
      <c r="X142" s="513"/>
      <c r="Y142" s="513"/>
      <c r="Z142" s="513"/>
      <c r="AA142" s="513"/>
      <c r="AB142" s="513"/>
      <c r="AC142" s="515">
        <f t="shared" si="48"/>
        <v>0</v>
      </c>
      <c r="AD142" s="516"/>
    </row>
    <row r="143" spans="2:30" outlineLevel="1">
      <c r="B143" s="508" t="str">
        <f>IF(C143&gt;0,IFERROR(_xlfn.IFS(D143&lt;=DATE(YEAR('Project basic information'!$E$12),MONTH('Project basic information'!$E$12),1),'Project basic information'!$A$12,D143&lt;=DATE(YEAR('Project basic information'!$E$13),MONTH('Project basic information'!$E$13),1),'Project basic information'!$A$13,D143&lt;=DATE(YEAR('Project basic information'!$E$14),MONTH('Project basic information'!$E$14),1),'Project basic information'!$A$14,D143&lt;=DATE(YEAR('Project basic information'!$E$15),MONTH('Project basic information'!$E$15),1),'Project basic information'!$A$15,D143&lt;=DATE(YEAR('Project basic information'!$E$16),MONTH('Project basic information'!$E$16),1),'Project basic information'!$A$16),""),"")</f>
        <v/>
      </c>
      <c r="C143" s="508">
        <f>IF(C142&gt;0,C142+1,IF(DATE(YEAR('Project basic information'!$C$5),MONTH('Project basic information'!$C$5),1)=D143,1,0))</f>
        <v>0</v>
      </c>
      <c r="D143" s="509">
        <f t="shared" si="49"/>
        <v>2345</v>
      </c>
      <c r="E143" s="510"/>
      <c r="F143" s="458">
        <f t="shared" si="46"/>
        <v>0</v>
      </c>
      <c r="G143" s="511"/>
      <c r="H143" s="510"/>
      <c r="I143" s="458">
        <f t="shared" si="47"/>
        <v>0</v>
      </c>
      <c r="J143" s="512"/>
      <c r="M143" s="509">
        <f t="shared" si="35"/>
        <v>2345</v>
      </c>
      <c r="N143" s="514"/>
      <c r="O143" s="514"/>
      <c r="P143" s="514"/>
      <c r="Q143" s="514"/>
      <c r="R143" s="514"/>
      <c r="S143" s="513"/>
      <c r="T143" s="513"/>
      <c r="U143" s="513"/>
      <c r="V143" s="513"/>
      <c r="W143" s="513"/>
      <c r="X143" s="513"/>
      <c r="Y143" s="513"/>
      <c r="Z143" s="513"/>
      <c r="AA143" s="513"/>
      <c r="AB143" s="513"/>
      <c r="AC143" s="515">
        <f t="shared" si="48"/>
        <v>0</v>
      </c>
      <c r="AD143" s="516"/>
    </row>
    <row r="144" spans="2:30" outlineLevel="1">
      <c r="B144" s="508" t="str">
        <f>IF(C144&gt;0,IFERROR(_xlfn.IFS(D144&lt;=DATE(YEAR('Project basic information'!$E$12),MONTH('Project basic information'!$E$12),1),'Project basic information'!$A$12,D144&lt;=DATE(YEAR('Project basic information'!$E$13),MONTH('Project basic information'!$E$13),1),'Project basic information'!$A$13,D144&lt;=DATE(YEAR('Project basic information'!$E$14),MONTH('Project basic information'!$E$14),1),'Project basic information'!$A$14,D144&lt;=DATE(YEAR('Project basic information'!$E$15),MONTH('Project basic information'!$E$15),1),'Project basic information'!$A$15,D144&lt;=DATE(YEAR('Project basic information'!$E$16),MONTH('Project basic information'!$E$16),1),'Project basic information'!$A$16),""),"")</f>
        <v/>
      </c>
      <c r="C144" s="508">
        <f>IF(C143&gt;0,C143+1,IF(DATE(YEAR('Project basic information'!$C$5),MONTH('Project basic information'!$C$5),1)=D144,1,0))</f>
        <v>0</v>
      </c>
      <c r="D144" s="509">
        <f t="shared" si="49"/>
        <v>2375</v>
      </c>
      <c r="E144" s="510"/>
      <c r="F144" s="458">
        <f t="shared" si="46"/>
        <v>0</v>
      </c>
      <c r="G144" s="511"/>
      <c r="H144" s="510"/>
      <c r="I144" s="458">
        <f t="shared" si="47"/>
        <v>0</v>
      </c>
      <c r="J144" s="512"/>
      <c r="M144" s="509">
        <f t="shared" si="35"/>
        <v>2375</v>
      </c>
      <c r="N144" s="514"/>
      <c r="O144" s="514"/>
      <c r="P144" s="514"/>
      <c r="Q144" s="514"/>
      <c r="R144" s="514"/>
      <c r="S144" s="513"/>
      <c r="T144" s="513"/>
      <c r="U144" s="513"/>
      <c r="V144" s="513"/>
      <c r="W144" s="513"/>
      <c r="X144" s="513"/>
      <c r="Y144" s="513"/>
      <c r="Z144" s="513"/>
      <c r="AA144" s="513"/>
      <c r="AB144" s="513"/>
      <c r="AC144" s="515">
        <f t="shared" si="48"/>
        <v>0</v>
      </c>
      <c r="AD144" s="516"/>
    </row>
    <row r="145" spans="1:30" outlineLevel="1">
      <c r="B145" s="508" t="str">
        <f>IF(C145&gt;0,IFERROR(_xlfn.IFS(D145&lt;=DATE(YEAR('Project basic information'!$E$12),MONTH('Project basic information'!$E$12),1),'Project basic information'!$A$12,D145&lt;=DATE(YEAR('Project basic information'!$E$13),MONTH('Project basic information'!$E$13),1),'Project basic information'!$A$13,D145&lt;=DATE(YEAR('Project basic information'!$E$14),MONTH('Project basic information'!$E$14),1),'Project basic information'!$A$14,D145&lt;=DATE(YEAR('Project basic information'!$E$15),MONTH('Project basic information'!$E$15),1),'Project basic information'!$A$15,D145&lt;=DATE(YEAR('Project basic information'!$E$16),MONTH('Project basic information'!$E$16),1),'Project basic information'!$A$16),""),"")</f>
        <v/>
      </c>
      <c r="C145" s="508">
        <f>IF(C144&gt;0,C144+1,IF(DATE(YEAR('Project basic information'!$C$5),MONTH('Project basic information'!$C$5),1)=D145,1,0))</f>
        <v>0</v>
      </c>
      <c r="D145" s="509">
        <f t="shared" si="49"/>
        <v>2406</v>
      </c>
      <c r="E145" s="510"/>
      <c r="F145" s="458">
        <f t="shared" si="46"/>
        <v>0</v>
      </c>
      <c r="G145" s="511"/>
      <c r="H145" s="510"/>
      <c r="I145" s="458">
        <f t="shared" si="47"/>
        <v>0</v>
      </c>
      <c r="J145" s="512"/>
      <c r="M145" s="509">
        <f t="shared" si="35"/>
        <v>2406</v>
      </c>
      <c r="N145" s="514"/>
      <c r="O145" s="514"/>
      <c r="P145" s="514"/>
      <c r="Q145" s="514"/>
      <c r="R145" s="514"/>
      <c r="S145" s="513"/>
      <c r="T145" s="513"/>
      <c r="U145" s="513"/>
      <c r="V145" s="513"/>
      <c r="W145" s="513"/>
      <c r="X145" s="513"/>
      <c r="Y145" s="513"/>
      <c r="Z145" s="513"/>
      <c r="AA145" s="513"/>
      <c r="AB145" s="513"/>
      <c r="AC145" s="515">
        <f t="shared" si="48"/>
        <v>0</v>
      </c>
      <c r="AD145" s="516"/>
    </row>
    <row r="146" spans="1:30" outlineLevel="1">
      <c r="B146" s="508" t="str">
        <f>IF(C146&gt;0,IFERROR(_xlfn.IFS(D146&lt;=DATE(YEAR('Project basic information'!$E$12),MONTH('Project basic information'!$E$12),1),'Project basic information'!$A$12,D146&lt;=DATE(YEAR('Project basic information'!$E$13),MONTH('Project basic information'!$E$13),1),'Project basic information'!$A$13,D146&lt;=DATE(YEAR('Project basic information'!$E$14),MONTH('Project basic information'!$E$14),1),'Project basic information'!$A$14,D146&lt;=DATE(YEAR('Project basic information'!$E$15),MONTH('Project basic information'!$E$15),1),'Project basic information'!$A$15,D146&lt;=DATE(YEAR('Project basic information'!$E$16),MONTH('Project basic information'!$E$16),1),'Project basic information'!$A$16),""),"")</f>
        <v/>
      </c>
      <c r="C146" s="508">
        <f>IF(C145&gt;0,C145+1,IF(DATE(YEAR('Project basic information'!$C$5),MONTH('Project basic information'!$C$5),1)=D146,1,0))</f>
        <v>0</v>
      </c>
      <c r="D146" s="509">
        <f t="shared" si="49"/>
        <v>2437</v>
      </c>
      <c r="E146" s="510"/>
      <c r="F146" s="458">
        <f t="shared" si="46"/>
        <v>0</v>
      </c>
      <c r="G146" s="511"/>
      <c r="H146" s="510"/>
      <c r="I146" s="458">
        <f t="shared" si="47"/>
        <v>0</v>
      </c>
      <c r="J146" s="512"/>
      <c r="M146" s="509">
        <f t="shared" si="35"/>
        <v>2437</v>
      </c>
      <c r="N146" s="514"/>
      <c r="O146" s="514"/>
      <c r="P146" s="514"/>
      <c r="Q146" s="514"/>
      <c r="R146" s="514"/>
      <c r="S146" s="513"/>
      <c r="T146" s="513"/>
      <c r="U146" s="513"/>
      <c r="V146" s="513"/>
      <c r="W146" s="513"/>
      <c r="X146" s="513"/>
      <c r="Y146" s="513"/>
      <c r="Z146" s="513"/>
      <c r="AA146" s="513"/>
      <c r="AB146" s="513"/>
      <c r="AC146" s="515">
        <f t="shared" si="48"/>
        <v>0</v>
      </c>
      <c r="AD146" s="516"/>
    </row>
    <row r="147" spans="1:30" outlineLevel="1">
      <c r="B147" s="508" t="str">
        <f>IF(C147&gt;0,IFERROR(_xlfn.IFS(D147&lt;=DATE(YEAR('Project basic information'!$E$12),MONTH('Project basic information'!$E$12),1),'Project basic information'!$A$12,D147&lt;=DATE(YEAR('Project basic information'!$E$13),MONTH('Project basic information'!$E$13),1),'Project basic information'!$A$13,D147&lt;=DATE(YEAR('Project basic information'!$E$14),MONTH('Project basic information'!$E$14),1),'Project basic information'!$A$14,D147&lt;=DATE(YEAR('Project basic information'!$E$15),MONTH('Project basic information'!$E$15),1),'Project basic information'!$A$15,D147&lt;=DATE(YEAR('Project basic information'!$E$16),MONTH('Project basic information'!$E$16),1),'Project basic information'!$A$16),""),"")</f>
        <v/>
      </c>
      <c r="C147" s="508">
        <f>IF(C146&gt;0,C146+1,IF(DATE(YEAR('Project basic information'!$C$5),MONTH('Project basic information'!$C$5),1)=D147,1,0))</f>
        <v>0</v>
      </c>
      <c r="D147" s="509">
        <f t="shared" si="49"/>
        <v>2467</v>
      </c>
      <c r="E147" s="510"/>
      <c r="F147" s="458">
        <f t="shared" si="46"/>
        <v>0</v>
      </c>
      <c r="G147" s="511"/>
      <c r="H147" s="510"/>
      <c r="I147" s="458">
        <f t="shared" si="47"/>
        <v>0</v>
      </c>
      <c r="J147" s="512"/>
      <c r="M147" s="509">
        <f t="shared" si="35"/>
        <v>2467</v>
      </c>
      <c r="N147" s="514"/>
      <c r="O147" s="514"/>
      <c r="P147" s="514"/>
      <c r="Q147" s="514"/>
      <c r="R147" s="514"/>
      <c r="S147" s="513"/>
      <c r="T147" s="513"/>
      <c r="U147" s="513"/>
      <c r="V147" s="513"/>
      <c r="W147" s="513"/>
      <c r="X147" s="513"/>
      <c r="Y147" s="513"/>
      <c r="Z147" s="513"/>
      <c r="AA147" s="513"/>
      <c r="AB147" s="513"/>
      <c r="AC147" s="515">
        <f t="shared" si="48"/>
        <v>0</v>
      </c>
      <c r="AD147" s="516"/>
    </row>
    <row r="148" spans="1:30" outlineLevel="1">
      <c r="B148" s="508" t="str">
        <f>IF(C148&gt;0,IFERROR(_xlfn.IFS(D148&lt;=DATE(YEAR('Project basic information'!$E$12),MONTH('Project basic information'!$E$12),1),'Project basic information'!$A$12,D148&lt;=DATE(YEAR('Project basic information'!$E$13),MONTH('Project basic information'!$E$13),1),'Project basic information'!$A$13,D148&lt;=DATE(YEAR('Project basic information'!$E$14),MONTH('Project basic information'!$E$14),1),'Project basic information'!$A$14,D148&lt;=DATE(YEAR('Project basic information'!$E$15),MONTH('Project basic information'!$E$15),1),'Project basic information'!$A$15,D148&lt;=DATE(YEAR('Project basic information'!$E$16),MONTH('Project basic information'!$E$16),1),'Project basic information'!$A$16),""),"")</f>
        <v/>
      </c>
      <c r="C148" s="508">
        <f>IF(C147&gt;0,C147+1,IF(DATE(YEAR('Project basic information'!$C$5),MONTH('Project basic information'!$C$5),1)=D148,1,0))</f>
        <v>0</v>
      </c>
      <c r="D148" s="509">
        <f t="shared" si="49"/>
        <v>2498</v>
      </c>
      <c r="E148" s="510"/>
      <c r="F148" s="458">
        <f t="shared" si="46"/>
        <v>0</v>
      </c>
      <c r="G148" s="511"/>
      <c r="H148" s="510"/>
      <c r="I148" s="458">
        <f t="shared" si="47"/>
        <v>0</v>
      </c>
      <c r="J148" s="512"/>
      <c r="M148" s="509">
        <f t="shared" si="35"/>
        <v>2498</v>
      </c>
      <c r="N148" s="514"/>
      <c r="O148" s="514"/>
      <c r="P148" s="514"/>
      <c r="Q148" s="514"/>
      <c r="R148" s="514"/>
      <c r="S148" s="513"/>
      <c r="T148" s="513"/>
      <c r="U148" s="513"/>
      <c r="V148" s="513"/>
      <c r="W148" s="513"/>
      <c r="X148" s="513"/>
      <c r="Y148" s="513"/>
      <c r="Z148" s="513"/>
      <c r="AA148" s="513"/>
      <c r="AB148" s="513"/>
      <c r="AC148" s="515">
        <f t="shared" si="48"/>
        <v>0</v>
      </c>
      <c r="AD148" s="516"/>
    </row>
    <row r="149" spans="1:30" outlineLevel="1">
      <c r="B149" s="508" t="str">
        <f>IF(C149&gt;0,IFERROR(_xlfn.IFS(D149&lt;=DATE(YEAR('Project basic information'!$E$12),MONTH('Project basic information'!$E$12),1),'Project basic information'!$A$12,D149&lt;=DATE(YEAR('Project basic information'!$E$13),MONTH('Project basic information'!$E$13),1),'Project basic information'!$A$13,D149&lt;=DATE(YEAR('Project basic information'!$E$14),MONTH('Project basic information'!$E$14),1),'Project basic information'!$A$14,D149&lt;=DATE(YEAR('Project basic information'!$E$15),MONTH('Project basic information'!$E$15),1),'Project basic information'!$A$15,D149&lt;=DATE(YEAR('Project basic information'!$E$16),MONTH('Project basic information'!$E$16),1),'Project basic information'!$A$16),""),"")</f>
        <v/>
      </c>
      <c r="C149" s="508">
        <f>IF(C148&gt;0,C148+1,IF(DATE(YEAR('Project basic information'!$C$5),MONTH('Project basic information'!$C$5),1)=D149,1,0))</f>
        <v>0</v>
      </c>
      <c r="D149" s="509">
        <f t="shared" si="49"/>
        <v>2528</v>
      </c>
      <c r="E149" s="510"/>
      <c r="F149" s="458">
        <f t="shared" si="46"/>
        <v>0</v>
      </c>
      <c r="G149" s="511"/>
      <c r="H149" s="510"/>
      <c r="I149" s="458">
        <f t="shared" si="47"/>
        <v>0</v>
      </c>
      <c r="J149" s="512"/>
      <c r="M149" s="509">
        <f t="shared" si="35"/>
        <v>2528</v>
      </c>
      <c r="N149" s="514"/>
      <c r="O149" s="514"/>
      <c r="P149" s="514"/>
      <c r="Q149" s="514"/>
      <c r="R149" s="514"/>
      <c r="S149" s="513"/>
      <c r="T149" s="513"/>
      <c r="U149" s="513"/>
      <c r="V149" s="513"/>
      <c r="W149" s="513"/>
      <c r="X149" s="513"/>
      <c r="Y149" s="513"/>
      <c r="Z149" s="513"/>
      <c r="AA149" s="513"/>
      <c r="AB149" s="513"/>
      <c r="AC149" s="515">
        <f t="shared" si="48"/>
        <v>0</v>
      </c>
      <c r="AD149" s="516"/>
    </row>
    <row r="150" spans="1:30" ht="15" thickBot="1">
      <c r="B150" s="518"/>
      <c r="C150" s="519"/>
      <c r="D150" s="520">
        <f>D149</f>
        <v>2528</v>
      </c>
      <c r="E150" s="521"/>
      <c r="F150" s="522">
        <f>SUM(F138:F149)</f>
        <v>0</v>
      </c>
      <c r="G150" s="523">
        <f>SUM(G138:G149)</f>
        <v>0</v>
      </c>
      <c r="H150" s="524"/>
      <c r="I150" s="522">
        <f>SUM(I138:I149)</f>
        <v>0</v>
      </c>
      <c r="J150" s="523">
        <f>SUM(J138:J149)</f>
        <v>0</v>
      </c>
      <c r="M150" s="520">
        <f t="shared" si="35"/>
        <v>2528</v>
      </c>
      <c r="N150" s="526">
        <f>SUM(N138:N149)</f>
        <v>0</v>
      </c>
      <c r="O150" s="526">
        <f>SUM(O138:O149)</f>
        <v>0</v>
      </c>
      <c r="P150" s="526">
        <f>SUM(P138:P149)</f>
        <v>0</v>
      </c>
      <c r="Q150" s="526">
        <f>SUM(Q138:Q149)</f>
        <v>0</v>
      </c>
      <c r="R150" s="526">
        <f>SUM(R138:R149)</f>
        <v>0</v>
      </c>
      <c r="S150" s="528">
        <f t="shared" ref="S150:AB150" si="50">SUM(S138:S149)</f>
        <v>0</v>
      </c>
      <c r="T150" s="528">
        <f t="shared" si="50"/>
        <v>0</v>
      </c>
      <c r="U150" s="528">
        <f t="shared" si="50"/>
        <v>0</v>
      </c>
      <c r="V150" s="528">
        <f t="shared" si="50"/>
        <v>0</v>
      </c>
      <c r="W150" s="528">
        <f t="shared" si="50"/>
        <v>0</v>
      </c>
      <c r="X150" s="528">
        <f t="shared" si="50"/>
        <v>0</v>
      </c>
      <c r="Y150" s="528">
        <f t="shared" si="50"/>
        <v>0</v>
      </c>
      <c r="Z150" s="528">
        <f t="shared" si="50"/>
        <v>0</v>
      </c>
      <c r="AA150" s="528">
        <f t="shared" si="50"/>
        <v>0</v>
      </c>
      <c r="AB150" s="528">
        <f t="shared" si="50"/>
        <v>0</v>
      </c>
      <c r="AC150" s="528">
        <f>SUM(AC138:AC149)</f>
        <v>0</v>
      </c>
      <c r="AD150" s="516"/>
    </row>
    <row r="151" spans="1:30" ht="28.55" customHeight="1">
      <c r="A151" s="448"/>
      <c r="B151" s="448"/>
      <c r="C151" s="448"/>
      <c r="D151" s="448"/>
      <c r="N151" s="527">
        <f>IFERROR(N150/$H$6,0)</f>
        <v>0</v>
      </c>
      <c r="O151" s="527">
        <f>IFERROR(O150/$H$6,0)</f>
        <v>0</v>
      </c>
      <c r="P151" s="527">
        <f>IFERROR(P150/$H$6,0)</f>
        <v>0</v>
      </c>
      <c r="Q151" s="527">
        <f>IFERROR(Q150/$H$6,0)</f>
        <v>0</v>
      </c>
      <c r="R151" s="527">
        <f>IFERROR(R150/$H$6,0)</f>
        <v>0</v>
      </c>
      <c r="S151" s="527">
        <f t="shared" ref="S151:AB151" si="51">IFERROR(S150/$H$6,0)</f>
        <v>0</v>
      </c>
      <c r="T151" s="527">
        <f t="shared" si="51"/>
        <v>0</v>
      </c>
      <c r="U151" s="527">
        <f t="shared" si="51"/>
        <v>0</v>
      </c>
      <c r="V151" s="527">
        <f t="shared" si="51"/>
        <v>0</v>
      </c>
      <c r="W151" s="527">
        <f t="shared" si="51"/>
        <v>0</v>
      </c>
      <c r="X151" s="527">
        <f t="shared" si="51"/>
        <v>0</v>
      </c>
      <c r="Y151" s="527">
        <f t="shared" si="51"/>
        <v>0</v>
      </c>
      <c r="Z151" s="527">
        <f t="shared" si="51"/>
        <v>0</v>
      </c>
      <c r="AA151" s="527">
        <f t="shared" si="51"/>
        <v>0</v>
      </c>
      <c r="AB151" s="527">
        <f t="shared" si="51"/>
        <v>0</v>
      </c>
      <c r="AC151" s="525">
        <f>IFERROR(AC150/$H$6,0)</f>
        <v>0</v>
      </c>
      <c r="AD151" s="529" t="s">
        <v>579</v>
      </c>
    </row>
    <row r="152" spans="1:30">
      <c r="A152" s="448"/>
      <c r="B152" s="448"/>
      <c r="C152" s="448"/>
      <c r="D152" s="448"/>
      <c r="N152" s="543"/>
      <c r="O152" s="543"/>
      <c r="P152" s="543"/>
      <c r="Q152" s="543"/>
      <c r="R152" s="543"/>
      <c r="S152" s="544"/>
      <c r="T152" s="545"/>
      <c r="U152" s="545"/>
      <c r="V152" s="545"/>
      <c r="W152" s="545"/>
      <c r="X152" s="545"/>
      <c r="Y152" s="545"/>
      <c r="Z152" s="545"/>
      <c r="AA152" s="545"/>
      <c r="AB152" s="546"/>
      <c r="AC152" s="543"/>
      <c r="AD152" s="542"/>
    </row>
    <row r="153" spans="1:30">
      <c r="L153" s="517"/>
      <c r="N153" s="480"/>
      <c r="O153" s="480"/>
      <c r="P153" s="480"/>
      <c r="Q153" s="480"/>
      <c r="R153" s="480"/>
      <c r="AC153" s="480"/>
    </row>
    <row r="154" spans="1:30">
      <c r="L154" s="517"/>
      <c r="N154" s="480"/>
      <c r="O154" s="480"/>
      <c r="P154" s="480"/>
      <c r="Q154" s="480"/>
      <c r="R154" s="480"/>
      <c r="AC154" s="480"/>
    </row>
    <row r="155" spans="1:30">
      <c r="N155" s="480"/>
      <c r="O155" s="480"/>
      <c r="P155" s="480"/>
      <c r="Q155" s="480"/>
      <c r="R155" s="480"/>
      <c r="AC155" s="480"/>
    </row>
    <row r="156" spans="1:30">
      <c r="N156" s="480"/>
      <c r="O156" s="480"/>
      <c r="P156" s="480"/>
      <c r="Q156" s="480"/>
      <c r="R156" s="480"/>
      <c r="AC156" s="480"/>
    </row>
    <row r="157" spans="1:30">
      <c r="N157" s="480"/>
      <c r="O157" s="480"/>
      <c r="P157" s="480"/>
      <c r="Q157" s="480"/>
      <c r="R157" s="480"/>
      <c r="AC157" s="480"/>
    </row>
    <row r="158" spans="1:30">
      <c r="N158" s="480"/>
      <c r="O158" s="480"/>
      <c r="P158" s="480"/>
      <c r="Q158" s="480"/>
      <c r="R158" s="480"/>
      <c r="AC158" s="480"/>
    </row>
    <row r="159" spans="1:30">
      <c r="N159" s="480"/>
      <c r="O159" s="480"/>
      <c r="P159" s="480"/>
      <c r="Q159" s="480"/>
      <c r="R159" s="480"/>
      <c r="AC159" s="480"/>
    </row>
    <row r="160" spans="1:30">
      <c r="N160" s="480"/>
      <c r="O160" s="480"/>
      <c r="P160" s="480"/>
      <c r="Q160" s="480"/>
      <c r="R160" s="480"/>
      <c r="AC160" s="480"/>
    </row>
    <row r="161" spans="14:29">
      <c r="N161" s="480"/>
      <c r="O161" s="480"/>
      <c r="P161" s="480"/>
      <c r="Q161" s="480"/>
      <c r="R161" s="480"/>
      <c r="AC161" s="480"/>
    </row>
    <row r="162" spans="14:29">
      <c r="N162" s="480"/>
      <c r="O162" s="480"/>
      <c r="P162" s="480"/>
      <c r="Q162" s="480"/>
      <c r="R162" s="480"/>
      <c r="AC162" s="480"/>
    </row>
    <row r="163" spans="14:29">
      <c r="N163" s="480"/>
      <c r="O163" s="480"/>
      <c r="P163" s="480"/>
      <c r="Q163" s="480"/>
      <c r="R163" s="480"/>
      <c r="AC163" s="480"/>
    </row>
    <row r="164" spans="14:29">
      <c r="N164" s="480"/>
      <c r="O164" s="480"/>
      <c r="P164" s="480"/>
      <c r="Q164" s="480"/>
      <c r="R164" s="480"/>
      <c r="AC164" s="480"/>
    </row>
    <row r="165" spans="14:29">
      <c r="N165" s="480"/>
      <c r="O165" s="480"/>
      <c r="P165" s="480"/>
      <c r="Q165" s="480"/>
      <c r="R165" s="480"/>
      <c r="AC165" s="480"/>
    </row>
    <row r="166" spans="14:29">
      <c r="N166" s="480"/>
      <c r="O166" s="480"/>
      <c r="P166" s="480"/>
      <c r="Q166" s="480"/>
      <c r="R166" s="480"/>
      <c r="AC166" s="480"/>
    </row>
    <row r="167" spans="14:29">
      <c r="N167" s="480"/>
      <c r="O167" s="480"/>
      <c r="P167" s="480"/>
      <c r="Q167" s="480"/>
      <c r="R167" s="480"/>
      <c r="AC167" s="480"/>
    </row>
    <row r="168" spans="14:29">
      <c r="N168" s="480"/>
      <c r="O168" s="480"/>
      <c r="P168" s="480"/>
      <c r="Q168" s="480"/>
      <c r="R168" s="480"/>
      <c r="AC168" s="480"/>
    </row>
    <row r="169" spans="14:29">
      <c r="N169" s="480"/>
      <c r="O169" s="480"/>
      <c r="P169" s="480"/>
      <c r="Q169" s="480"/>
      <c r="R169" s="480"/>
      <c r="AC169" s="480"/>
    </row>
    <row r="170" spans="14:29">
      <c r="N170" s="480"/>
      <c r="O170" s="480"/>
      <c r="P170" s="480"/>
      <c r="Q170" s="480"/>
      <c r="R170" s="480"/>
      <c r="AC170" s="480"/>
    </row>
    <row r="171" spans="14:29">
      <c r="N171" s="480"/>
      <c r="O171" s="480"/>
      <c r="P171" s="480"/>
      <c r="Q171" s="480"/>
      <c r="R171" s="480"/>
      <c r="AC171" s="480"/>
    </row>
    <row r="172" spans="14:29">
      <c r="N172" s="480"/>
      <c r="O172" s="480"/>
      <c r="P172" s="480"/>
      <c r="Q172" s="480"/>
      <c r="R172" s="480"/>
      <c r="AC172" s="480"/>
    </row>
    <row r="173" spans="14:29">
      <c r="N173" s="480"/>
      <c r="O173" s="480"/>
      <c r="P173" s="480"/>
      <c r="Q173" s="480"/>
      <c r="R173" s="480"/>
      <c r="AC173" s="480"/>
    </row>
    <row r="174" spans="14:29">
      <c r="N174" s="480"/>
      <c r="O174" s="480"/>
      <c r="P174" s="480"/>
      <c r="Q174" s="480"/>
      <c r="R174" s="480"/>
      <c r="AC174" s="480"/>
    </row>
    <row r="175" spans="14:29">
      <c r="N175" s="480"/>
      <c r="O175" s="480"/>
      <c r="P175" s="480"/>
      <c r="Q175" s="480"/>
      <c r="R175" s="480"/>
      <c r="AC175" s="480"/>
    </row>
    <row r="176" spans="14:29">
      <c r="N176" s="480"/>
      <c r="O176" s="480"/>
      <c r="P176" s="480"/>
      <c r="Q176" s="480"/>
      <c r="R176" s="480"/>
      <c r="AC176" s="480"/>
    </row>
    <row r="177" spans="14:18">
      <c r="N177" s="480"/>
      <c r="O177" s="480"/>
      <c r="P177" s="480"/>
      <c r="Q177" s="480"/>
      <c r="R177" s="480"/>
    </row>
    <row r="178" spans="14:18">
      <c r="N178" s="480"/>
      <c r="O178" s="480"/>
      <c r="P178" s="480"/>
      <c r="Q178" s="480"/>
      <c r="R178" s="480"/>
    </row>
    <row r="179" spans="14:18">
      <c r="N179" s="480"/>
      <c r="O179" s="480"/>
      <c r="P179" s="480"/>
      <c r="Q179" s="480"/>
      <c r="R179" s="480"/>
    </row>
    <row r="180" spans="14:18">
      <c r="N180" s="480"/>
      <c r="O180" s="480"/>
      <c r="P180" s="480"/>
      <c r="Q180" s="480"/>
      <c r="R180" s="480"/>
    </row>
  </sheetData>
  <mergeCells count="62">
    <mergeCell ref="E46:G46"/>
    <mergeCell ref="H46:J46"/>
    <mergeCell ref="N46:AC46"/>
    <mergeCell ref="J27:J28"/>
    <mergeCell ref="K27:K28"/>
    <mergeCell ref="H35:H41"/>
    <mergeCell ref="B44:J44"/>
    <mergeCell ref="M44:AE44"/>
    <mergeCell ref="C32:I32"/>
    <mergeCell ref="A27:A28"/>
    <mergeCell ref="B27:B28"/>
    <mergeCell ref="C27:C28"/>
    <mergeCell ref="D27:D28"/>
    <mergeCell ref="E27:E28"/>
    <mergeCell ref="F27:F28"/>
    <mergeCell ref="G27:G28"/>
    <mergeCell ref="H27:H28"/>
    <mergeCell ref="I27:I28"/>
    <mergeCell ref="F25:F26"/>
    <mergeCell ref="G25:G26"/>
    <mergeCell ref="H25:H26"/>
    <mergeCell ref="I25:I26"/>
    <mergeCell ref="J25:J26"/>
    <mergeCell ref="K25:K26"/>
    <mergeCell ref="G23:G24"/>
    <mergeCell ref="H23:H24"/>
    <mergeCell ref="I23:I24"/>
    <mergeCell ref="J23:J24"/>
    <mergeCell ref="K23:K24"/>
    <mergeCell ref="A25:A26"/>
    <mergeCell ref="B25:B26"/>
    <mergeCell ref="C25:C26"/>
    <mergeCell ref="D25:D26"/>
    <mergeCell ref="E25:E26"/>
    <mergeCell ref="A23:A24"/>
    <mergeCell ref="B23:B24"/>
    <mergeCell ref="C23:C24"/>
    <mergeCell ref="D23:D24"/>
    <mergeCell ref="E23:E24"/>
    <mergeCell ref="F23:F24"/>
    <mergeCell ref="F21:F22"/>
    <mergeCell ref="G21:G22"/>
    <mergeCell ref="H21:H22"/>
    <mergeCell ref="I21:I22"/>
    <mergeCell ref="J21:J22"/>
    <mergeCell ref="K21:K22"/>
    <mergeCell ref="C17:K17"/>
    <mergeCell ref="M17:AE18"/>
    <mergeCell ref="C19:E19"/>
    <mergeCell ref="G19:I19"/>
    <mergeCell ref="E21:E22"/>
    <mergeCell ref="A20:B20"/>
    <mergeCell ref="A21:A22"/>
    <mergeCell ref="B21:B22"/>
    <mergeCell ref="C21:C22"/>
    <mergeCell ref="D21:D22"/>
    <mergeCell ref="C3:H3"/>
    <mergeCell ref="M3:AE3"/>
    <mergeCell ref="D6:E6"/>
    <mergeCell ref="C8:C13"/>
    <mergeCell ref="C14:C15"/>
    <mergeCell ref="D14:D15"/>
  </mergeCells>
  <conditionalFormatting sqref="B48:B59 B93:B104 B108:B119 B122:B134 B138:B149">
    <cfRule type="cellIs" dxfId="1277" priority="118" operator="equal">
      <formula>"P4"</formula>
    </cfRule>
    <cfRule type="cellIs" dxfId="1276" priority="119" operator="equal">
      <formula>"P3"</formula>
    </cfRule>
    <cfRule type="cellIs" dxfId="1275" priority="120" operator="equal">
      <formula>"P2"</formula>
    </cfRule>
    <cfRule type="cellIs" dxfId="1274" priority="121" operator="equal">
      <formula>"P1"</formula>
    </cfRule>
  </conditionalFormatting>
  <conditionalFormatting sqref="B48:B59 B93:B104 B108:B119 B123:B134 B138:B149">
    <cfRule type="cellIs" dxfId="1273" priority="117" operator="equal">
      <formula>"P5"</formula>
    </cfRule>
  </conditionalFormatting>
  <conditionalFormatting sqref="B63:B74">
    <cfRule type="cellIs" dxfId="1272" priority="68" operator="equal">
      <formula>"P5"</formula>
    </cfRule>
    <cfRule type="cellIs" dxfId="1271" priority="69" operator="equal">
      <formula>"P4"</formula>
    </cfRule>
    <cfRule type="cellIs" dxfId="1270" priority="70" operator="equal">
      <formula>"P3"</formula>
    </cfRule>
    <cfRule type="cellIs" dxfId="1269" priority="71" operator="equal">
      <formula>"P2"</formula>
    </cfRule>
    <cfRule type="cellIs" dxfId="1268" priority="72" operator="equal">
      <formula>"P1"</formula>
    </cfRule>
  </conditionalFormatting>
  <conditionalFormatting sqref="B78:B89">
    <cfRule type="cellIs" dxfId="1267" priority="74" operator="equal">
      <formula>"P5"</formula>
    </cfRule>
    <cfRule type="cellIs" dxfId="1266" priority="75" operator="equal">
      <formula>"P4"</formula>
    </cfRule>
    <cfRule type="cellIs" dxfId="1265" priority="76" operator="equal">
      <formula>"P3"</formula>
    </cfRule>
    <cfRule type="cellIs" dxfId="1264" priority="77" operator="equal">
      <formula>"P2"</formula>
    </cfRule>
    <cfRule type="cellIs" dxfId="1263" priority="78" operator="equal">
      <formula>"P1"</formula>
    </cfRule>
  </conditionalFormatting>
  <conditionalFormatting sqref="C48:C59 C93:C104 C108:C119 C123:C134 C138:C149 G151:G186">
    <cfRule type="cellIs" dxfId="1262" priority="126" operator="equal">
      <formula>0</formula>
    </cfRule>
  </conditionalFormatting>
  <conditionalFormatting sqref="C63:C74">
    <cfRule type="cellIs" dxfId="1260" priority="81" operator="equal">
      <formula>0</formula>
    </cfRule>
  </conditionalFormatting>
  <conditionalFormatting sqref="C78:C89">
    <cfRule type="cellIs" dxfId="1259" priority="80" operator="equal">
      <formula>0</formula>
    </cfRule>
  </conditionalFormatting>
  <conditionalFormatting sqref="C35:G41">
    <cfRule type="cellIs" dxfId="1258" priority="21" operator="equal">
      <formula>0</formula>
    </cfRule>
  </conditionalFormatting>
  <conditionalFormatting sqref="D48:D60">
    <cfRule type="expression" dxfId="1257" priority="67">
      <formula>$D$48=0</formula>
    </cfRule>
  </conditionalFormatting>
  <conditionalFormatting sqref="D49:D59">
    <cfRule type="cellIs" dxfId="1256" priority="66" operator="equal">
      <formula>0</formula>
    </cfRule>
  </conditionalFormatting>
  <conditionalFormatting sqref="D63:D75">
    <cfRule type="expression" dxfId="1255" priority="65">
      <formula>$D$48=0</formula>
    </cfRule>
  </conditionalFormatting>
  <conditionalFormatting sqref="D64:D74">
    <cfRule type="cellIs" dxfId="1254" priority="64" operator="equal">
      <formula>0</formula>
    </cfRule>
  </conditionalFormatting>
  <conditionalFormatting sqref="D78:D90">
    <cfRule type="expression" dxfId="1253" priority="63">
      <formula>$D$48=0</formula>
    </cfRule>
  </conditionalFormatting>
  <conditionalFormatting sqref="D79:D89">
    <cfRule type="cellIs" dxfId="1252" priority="62" operator="equal">
      <formula>0</formula>
    </cfRule>
  </conditionalFormatting>
  <conditionalFormatting sqref="D93:D105">
    <cfRule type="expression" dxfId="1251" priority="61">
      <formula>$D$48=0</formula>
    </cfRule>
  </conditionalFormatting>
  <conditionalFormatting sqref="D94:D104">
    <cfRule type="cellIs" dxfId="1250" priority="60" operator="equal">
      <formula>0</formula>
    </cfRule>
  </conditionalFormatting>
  <conditionalFormatting sqref="D108:D120">
    <cfRule type="expression" dxfId="1249" priority="59">
      <formula>$D$48=0</formula>
    </cfRule>
  </conditionalFormatting>
  <conditionalFormatting sqref="D109:D119">
    <cfRule type="cellIs" dxfId="1248" priority="58" operator="equal">
      <formula>0</formula>
    </cfRule>
  </conditionalFormatting>
  <conditionalFormatting sqref="D123:D135">
    <cfRule type="expression" dxfId="1247" priority="57">
      <formula>$D$48=0</formula>
    </cfRule>
  </conditionalFormatting>
  <conditionalFormatting sqref="D124:D134">
    <cfRule type="cellIs" dxfId="1246" priority="56" operator="equal">
      <formula>0</formula>
    </cfRule>
  </conditionalFormatting>
  <conditionalFormatting sqref="D138:D150">
    <cfRule type="expression" dxfId="1245" priority="55">
      <formula>$D$48=0</formula>
    </cfRule>
  </conditionalFormatting>
  <conditionalFormatting sqref="D139:D149">
    <cfRule type="cellIs" dxfId="1244" priority="54" operator="equal">
      <formula>0</formula>
    </cfRule>
  </conditionalFormatting>
  <conditionalFormatting sqref="E48:E59">
    <cfRule type="expression" dxfId="1243" priority="13">
      <formula>$B48=""</formula>
    </cfRule>
  </conditionalFormatting>
  <conditionalFormatting sqref="E63:E74">
    <cfRule type="expression" dxfId="1242" priority="6">
      <formula>$B63=""</formula>
    </cfRule>
  </conditionalFormatting>
  <conditionalFormatting sqref="E78:E89">
    <cfRule type="expression" dxfId="1241" priority="5">
      <formula>$B78=""</formula>
    </cfRule>
  </conditionalFormatting>
  <conditionalFormatting sqref="E93:E104">
    <cfRule type="expression" dxfId="1240" priority="106">
      <formula>$B93=""</formula>
    </cfRule>
  </conditionalFormatting>
  <conditionalFormatting sqref="E108:E119">
    <cfRule type="expression" dxfId="1239" priority="102">
      <formula>$B108=""</formula>
    </cfRule>
  </conditionalFormatting>
  <conditionalFormatting sqref="E123:E134">
    <cfRule type="expression" dxfId="1238" priority="98">
      <formula>$B123=""</formula>
    </cfRule>
  </conditionalFormatting>
  <conditionalFormatting sqref="E138:E149">
    <cfRule type="expression" dxfId="1237" priority="93">
      <formula>$B138=""</formula>
    </cfRule>
  </conditionalFormatting>
  <conditionalFormatting sqref="F35:F41">
    <cfRule type="cellIs" dxfId="1236" priority="22" operator="notEqual">
      <formula>0</formula>
    </cfRule>
  </conditionalFormatting>
  <conditionalFormatting sqref="F48:F150">
    <cfRule type="cellIs" dxfId="1235" priority="95" operator="equal">
      <formula>0</formula>
    </cfRule>
  </conditionalFormatting>
  <conditionalFormatting sqref="G48:H59">
    <cfRule type="expression" dxfId="1234" priority="12">
      <formula>$B48=""</formula>
    </cfRule>
  </conditionalFormatting>
  <conditionalFormatting sqref="G63:H74">
    <cfRule type="expression" dxfId="1233" priority="10">
      <formula>$B63=""</formula>
    </cfRule>
  </conditionalFormatting>
  <conditionalFormatting sqref="G78:H89">
    <cfRule type="expression" dxfId="1232" priority="9">
      <formula>$B78=""</formula>
    </cfRule>
  </conditionalFormatting>
  <conditionalFormatting sqref="G93:H104">
    <cfRule type="expression" dxfId="1231" priority="105">
      <formula>$B93=""</formula>
    </cfRule>
  </conditionalFormatting>
  <conditionalFormatting sqref="G108:H119">
    <cfRule type="expression" dxfId="1230" priority="101">
      <formula>$B108=""</formula>
    </cfRule>
  </conditionalFormatting>
  <conditionalFormatting sqref="G123:H134">
    <cfRule type="expression" dxfId="1229" priority="97">
      <formula>$B123=""</formula>
    </cfRule>
  </conditionalFormatting>
  <conditionalFormatting sqref="G138:H149">
    <cfRule type="expression" dxfId="1228" priority="92">
      <formula>$B138=""</formula>
    </cfRule>
  </conditionalFormatting>
  <conditionalFormatting sqref="H21 K21 K23 K25 K27 H29">
    <cfRule type="cellIs" dxfId="1227" priority="20" operator="notEqual">
      <formula>0</formula>
    </cfRule>
  </conditionalFormatting>
  <conditionalFormatting sqref="H23">
    <cfRule type="cellIs" dxfId="1226" priority="18" operator="notEqual">
      <formula>0</formula>
    </cfRule>
  </conditionalFormatting>
  <conditionalFormatting sqref="H25">
    <cfRule type="cellIs" dxfId="1225" priority="17" operator="notEqual">
      <formula>0</formula>
    </cfRule>
  </conditionalFormatting>
  <conditionalFormatting sqref="H27">
    <cfRule type="cellIs" dxfId="1224" priority="16" operator="notEqual">
      <formula>0</formula>
    </cfRule>
  </conditionalFormatting>
  <conditionalFormatting sqref="H35:H41">
    <cfRule type="expression" dxfId="1223" priority="73">
      <formula>$D14="yes"</formula>
    </cfRule>
  </conditionalFormatting>
  <conditionalFormatting sqref="H62">
    <cfRule type="cellIs" dxfId="1222" priority="115" operator="equal">
      <formula>0</formula>
    </cfRule>
  </conditionalFormatting>
  <conditionalFormatting sqref="H77">
    <cfRule type="cellIs" dxfId="1221" priority="114" operator="equal">
      <formula>0</formula>
    </cfRule>
  </conditionalFormatting>
  <conditionalFormatting sqref="H92">
    <cfRule type="cellIs" dxfId="1220" priority="113" operator="equal">
      <formula>0</formula>
    </cfRule>
  </conditionalFormatting>
  <conditionalFormatting sqref="H107">
    <cfRule type="cellIs" dxfId="1219" priority="112" operator="equal">
      <formula>0</formula>
    </cfRule>
  </conditionalFormatting>
  <conditionalFormatting sqref="H122">
    <cfRule type="cellIs" dxfId="1218" priority="111" operator="equal">
      <formula>0</formula>
    </cfRule>
  </conditionalFormatting>
  <conditionalFormatting sqref="H137">
    <cfRule type="cellIs" dxfId="1217" priority="110" operator="equal">
      <formula>0</formula>
    </cfRule>
  </conditionalFormatting>
  <conditionalFormatting sqref="I48:I60">
    <cfRule type="cellIs" dxfId="1216" priority="116" operator="equal">
      <formula>0</formula>
    </cfRule>
  </conditionalFormatting>
  <conditionalFormatting sqref="I63:I75">
    <cfRule type="cellIs" dxfId="1215" priority="109" operator="equal">
      <formula>0</formula>
    </cfRule>
  </conditionalFormatting>
  <conditionalFormatting sqref="I78:I90">
    <cfRule type="cellIs" dxfId="1214" priority="108" operator="equal">
      <formula>0</formula>
    </cfRule>
  </conditionalFormatting>
  <conditionalFormatting sqref="I93:I105">
    <cfRule type="cellIs" dxfId="1213" priority="107" operator="equal">
      <formula>0</formula>
    </cfRule>
  </conditionalFormatting>
  <conditionalFormatting sqref="I108:I120">
    <cfRule type="cellIs" dxfId="1212" priority="103" operator="equal">
      <formula>0</formula>
    </cfRule>
  </conditionalFormatting>
  <conditionalFormatting sqref="I123:I135">
    <cfRule type="cellIs" dxfId="1211" priority="99" operator="equal">
      <formula>0</formula>
    </cfRule>
  </conditionalFormatting>
  <conditionalFormatting sqref="I138:I150">
    <cfRule type="cellIs" dxfId="1210" priority="94" operator="equal">
      <formula>0</formula>
    </cfRule>
  </conditionalFormatting>
  <conditionalFormatting sqref="I42:J42">
    <cfRule type="cellIs" dxfId="1209" priority="122" operator="equal">
      <formula>0</formula>
    </cfRule>
  </conditionalFormatting>
  <conditionalFormatting sqref="I43:J43">
    <cfRule type="cellIs" dxfId="1208" priority="123" operator="notEqual">
      <formula>0</formula>
    </cfRule>
  </conditionalFormatting>
  <conditionalFormatting sqref="J30">
    <cfRule type="cellIs" dxfId="1207" priority="127" operator="notEqual">
      <formula>0</formula>
    </cfRule>
  </conditionalFormatting>
  <conditionalFormatting sqref="J48:J59">
    <cfRule type="expression" dxfId="1206" priority="11">
      <formula>$B48=""</formula>
    </cfRule>
  </conditionalFormatting>
  <conditionalFormatting sqref="J63:J74">
    <cfRule type="expression" dxfId="1205" priority="4">
      <formula>$B63=""</formula>
    </cfRule>
  </conditionalFormatting>
  <conditionalFormatting sqref="J78:J89">
    <cfRule type="expression" dxfId="1204" priority="3">
      <formula>$B78=""</formula>
    </cfRule>
  </conditionalFormatting>
  <conditionalFormatting sqref="J93:J104">
    <cfRule type="expression" dxfId="1203" priority="104">
      <formula>$B93=""</formula>
    </cfRule>
  </conditionalFormatting>
  <conditionalFormatting sqref="J108:J119">
    <cfRule type="expression" dxfId="1202" priority="100">
      <formula>$B108=""</formula>
    </cfRule>
  </conditionalFormatting>
  <conditionalFormatting sqref="J123:J134">
    <cfRule type="expression" dxfId="1201" priority="96">
      <formula>$B123=""</formula>
    </cfRule>
  </conditionalFormatting>
  <conditionalFormatting sqref="J138:J149">
    <cfRule type="expression" dxfId="1200" priority="91">
      <formula>$B138=""</formula>
    </cfRule>
  </conditionalFormatting>
  <conditionalFormatting sqref="K29:K31">
    <cfRule type="cellIs" dxfId="1199" priority="19" operator="notEqual">
      <formula>0</formula>
    </cfRule>
  </conditionalFormatting>
  <conditionalFormatting sqref="M48:M60">
    <cfRule type="expression" dxfId="1198" priority="35">
      <formula>$D$48=0</formula>
    </cfRule>
  </conditionalFormatting>
  <conditionalFormatting sqref="M49:M59">
    <cfRule type="cellIs" dxfId="1197" priority="53" operator="equal">
      <formula>0</formula>
    </cfRule>
  </conditionalFormatting>
  <conditionalFormatting sqref="M63:M75">
    <cfRule type="expression" dxfId="1196" priority="34">
      <formula>$D$48=0</formula>
    </cfRule>
  </conditionalFormatting>
  <conditionalFormatting sqref="M64:M74">
    <cfRule type="cellIs" dxfId="1195" priority="33" operator="equal">
      <formula>0</formula>
    </cfRule>
  </conditionalFormatting>
  <conditionalFormatting sqref="M78:M90">
    <cfRule type="expression" dxfId="1194" priority="32">
      <formula>$D$48=0</formula>
    </cfRule>
  </conditionalFormatting>
  <conditionalFormatting sqref="M79:M89">
    <cfRule type="cellIs" dxfId="1193" priority="31" operator="equal">
      <formula>0</formula>
    </cfRule>
  </conditionalFormatting>
  <conditionalFormatting sqref="M93:M105">
    <cfRule type="expression" dxfId="1192" priority="30">
      <formula>$D$48=0</formula>
    </cfRule>
  </conditionalFormatting>
  <conditionalFormatting sqref="M94:M104">
    <cfRule type="cellIs" dxfId="1191" priority="29" operator="equal">
      <formula>0</formula>
    </cfRule>
  </conditionalFormatting>
  <conditionalFormatting sqref="M108:M120">
    <cfRule type="expression" dxfId="1190" priority="28">
      <formula>$D$48=0</formula>
    </cfRule>
  </conditionalFormatting>
  <conditionalFormatting sqref="M109:M119">
    <cfRule type="cellIs" dxfId="1189" priority="27" operator="equal">
      <formula>0</formula>
    </cfRule>
  </conditionalFormatting>
  <conditionalFormatting sqref="M123:M135">
    <cfRule type="expression" dxfId="1188" priority="26">
      <formula>$D$48=0</formula>
    </cfRule>
  </conditionalFormatting>
  <conditionalFormatting sqref="M124:M134">
    <cfRule type="cellIs" dxfId="1187" priority="25" operator="equal">
      <formula>0</formula>
    </cfRule>
  </conditionalFormatting>
  <conditionalFormatting sqref="M138:M150">
    <cfRule type="expression" dxfId="1186" priority="24">
      <formula>$D$48=0</formula>
    </cfRule>
  </conditionalFormatting>
  <conditionalFormatting sqref="M139:M149">
    <cfRule type="cellIs" dxfId="1185" priority="23" operator="equal">
      <formula>0</formula>
    </cfRule>
  </conditionalFormatting>
  <conditionalFormatting sqref="N6">
    <cfRule type="cellIs" dxfId="1184" priority="89" operator="equal">
      <formula>0</formula>
    </cfRule>
  </conditionalFormatting>
  <conditionalFormatting sqref="N11:R14 AD11:AD14">
    <cfRule type="cellIs" dxfId="1179" priority="90" operator="equal">
      <formula>0</formula>
    </cfRule>
  </conditionalFormatting>
  <conditionalFormatting sqref="N6:AB14">
    <cfRule type="cellIs" dxfId="1178" priority="88" operator="equal">
      <formula>0</formula>
    </cfRule>
  </conditionalFormatting>
  <conditionalFormatting sqref="N21:AC29">
    <cfRule type="cellIs" dxfId="1177" priority="15" operator="equal">
      <formula>0</formula>
    </cfRule>
  </conditionalFormatting>
  <conditionalFormatting sqref="N60:AC61 N62:S62 N75:AC76 N77:S77 N90:AC91 N92:S92 N105:AC106 N107:S107 N120:AC121 N122:S122 N135:AC136 N137:S137 N150:AC151">
    <cfRule type="cellIs" dxfId="1176" priority="37" operator="equal">
      <formula>0</formula>
    </cfRule>
  </conditionalFormatting>
  <conditionalFormatting sqref="U62:AC62 AC63:AC74 U77:AC77 AC78:AC89 U92:AC92 AC93:AC104 U107:AC107 AC108:AC119 U122:AC122 AC123:AC134 U137:AC137 AC138:AC149">
    <cfRule type="cellIs" dxfId="1161" priority="36" operator="equal">
      <formula>0</formula>
    </cfRule>
  </conditionalFormatting>
  <conditionalFormatting sqref="AC6:AC14">
    <cfRule type="cellIs" dxfId="1146" priority="14" operator="equal">
      <formula>0</formula>
    </cfRule>
  </conditionalFormatting>
  <conditionalFormatting sqref="AC15:AC16 E42:H43">
    <cfRule type="cellIs" dxfId="1145" priority="124" operator="equal">
      <formula>0</formula>
    </cfRule>
  </conditionalFormatting>
  <conditionalFormatting sqref="AC48:AC59">
    <cfRule type="cellIs" dxfId="1144" priority="125" operator="equal">
      <formula>0</formula>
    </cfRule>
  </conditionalFormatting>
  <conditionalFormatting sqref="AD21:AD29">
    <cfRule type="cellIs" dxfId="1143" priority="82" operator="equal">
      <formula>0</formula>
    </cfRule>
  </conditionalFormatting>
  <conditionalFormatting sqref="AD22 AD24 AD26 AD28">
    <cfRule type="cellIs" dxfId="1142" priority="87" operator="equal">
      <formula>0</formula>
    </cfRule>
  </conditionalFormatting>
  <conditionalFormatting sqref="AD6:AE14">
    <cfRule type="cellIs" dxfId="1141" priority="1" operator="equal">
      <formula>0</formula>
    </cfRule>
  </conditionalFormatting>
  <conditionalFormatting sqref="AE6:AE14">
    <cfRule type="cellIs" dxfId="1140" priority="2" operator="equal">
      <formula>0</formula>
    </cfRule>
  </conditionalFormatting>
  <conditionalFormatting sqref="AE22 AE24 AE26">
    <cfRule type="cellIs" dxfId="1139" priority="85" operator="equal">
      <formula>"adjustment needed"</formula>
    </cfRule>
  </conditionalFormatting>
  <conditionalFormatting sqref="AE22:AE26">
    <cfRule type="cellIs" dxfId="1138" priority="86" operator="equal">
      <formula>"""adjustment needed"""</formula>
    </cfRule>
  </conditionalFormatting>
  <conditionalFormatting sqref="AE28">
    <cfRule type="cellIs" dxfId="1137" priority="83" operator="equal">
      <formula>"adjustment needed"</formula>
    </cfRule>
    <cfRule type="cellIs" dxfId="1136" priority="84" operator="equal">
      <formula>"""adjustment needed"""</formula>
    </cfRule>
  </conditionalFormatting>
  <dataValidations count="1">
    <dataValidation type="list" allowBlank="1" showInputMessage="1" showErrorMessage="1" sqref="D14" xr:uid="{6B8ADF02-39D7-488C-8977-5E60C14C54BC}">
      <formula1>$AK$5:$AK$6</formula1>
    </dataValidation>
  </dataValidations>
  <pageMargins left="0.25" right="0.25" top="0.75" bottom="0.75" header="0.3" footer="0.3"/>
  <pageSetup paperSize="9" scale="30" orientation="landscape" r:id="rId1"/>
  <extLst>
    <ext xmlns:x14="http://schemas.microsoft.com/office/spreadsheetml/2009/9/main" uri="{78C0D931-6437-407d-A8EE-F0AAD7539E65}">
      <x14:conditionalFormattings>
        <x14:conditionalFormatting xmlns:xm="http://schemas.microsoft.com/office/excel/2006/main">
          <x14:cfRule type="cellIs" priority="79" operator="greaterThan" id="{AE7C0592-71F2-41F2-8892-2A99504BD8AC}">
            <xm:f>'Project basic information'!$C$7</xm:f>
            <x14:dxf>
              <font>
                <color rgb="FFF2F2F2"/>
              </font>
            </x14:dxf>
          </x14:cfRule>
          <xm:sqref>C48:C149</xm:sqref>
        </x14:conditionalFormatting>
        <x14:conditionalFormatting xmlns:xm="http://schemas.microsoft.com/office/excel/2006/main">
          <x14:cfRule type="expression" priority="128" id="{1EC90552-2197-47F2-BDC9-818000AA7874}">
            <xm:f>AND($D48&gt;='Project basic information'!$D$20,$D48&lt;='Project basic information'!$E$20,'Project basic information'!$F$20="x")</xm:f>
            <x14:dxf>
              <fill>
                <patternFill patternType="solid">
                  <fgColor indexed="26"/>
                  <bgColor indexed="26"/>
                </patternFill>
              </fill>
            </x14:dxf>
          </x14:cfRule>
          <xm:sqref>N48:N59 N108:N119 N123:N134 N138:N149</xm:sqref>
        </x14:conditionalFormatting>
        <x14:conditionalFormatting xmlns:xm="http://schemas.microsoft.com/office/excel/2006/main">
          <x14:cfRule type="expression" priority="8" id="{377B7B75-8C66-4033-9469-74EE63CAF25A}">
            <xm:f>AND($D63&gt;='Project basic information'!$D$20,$D63&lt;='Project basic information'!$E$20,'Project basic information'!$F$20="x")</xm:f>
            <x14:dxf>
              <fill>
                <patternFill patternType="solid">
                  <fgColor indexed="26"/>
                  <bgColor indexed="26"/>
                </patternFill>
              </fill>
            </x14:dxf>
          </x14:cfRule>
          <xm:sqref>N63:N74</xm:sqref>
        </x14:conditionalFormatting>
        <x14:conditionalFormatting xmlns:xm="http://schemas.microsoft.com/office/excel/2006/main">
          <x14:cfRule type="expression" priority="7" id="{152589CD-93D1-4FB9-9E29-35829970D162}">
            <xm:f>AND($D78&gt;='Project basic information'!$D$20,$D78&lt;='Project basic information'!$E$20,'Project basic information'!$F$20="x")</xm:f>
            <x14:dxf>
              <fill>
                <patternFill patternType="solid">
                  <fgColor indexed="26"/>
                  <bgColor indexed="26"/>
                </patternFill>
              </fill>
            </x14:dxf>
          </x14:cfRule>
          <xm:sqref>N78:N89</xm:sqref>
        </x14:conditionalFormatting>
        <x14:conditionalFormatting xmlns:xm="http://schemas.microsoft.com/office/excel/2006/main">
          <x14:cfRule type="expression" priority="38" id="{84E823F4-206B-409E-812F-75F280D7911F}">
            <xm:f>AND($D93&gt;='Project basic information'!$D$20,$D93&lt;='Project basic information'!$E$20,'Project basic information'!$F$20="x")</xm:f>
            <x14:dxf>
              <fill>
                <patternFill patternType="solid">
                  <fgColor indexed="26"/>
                  <bgColor indexed="26"/>
                </patternFill>
              </fill>
            </x14:dxf>
          </x14:cfRule>
          <xm:sqref>N93:N104</xm:sqref>
        </x14:conditionalFormatting>
        <x14:conditionalFormatting xmlns:xm="http://schemas.microsoft.com/office/excel/2006/main">
          <x14:cfRule type="expression" priority="129" id="{0E805F16-924C-4361-971A-2BFCBACD0CA1}">
            <xm:f>AND($D48&gt;='Project basic information'!$D$21,$D48&lt;='Project basic information'!$E$21,'Project basic information'!$F$21="x")</xm:f>
            <x14:dxf>
              <fill>
                <patternFill patternType="solid">
                  <fgColor indexed="26"/>
                  <bgColor indexed="26"/>
                </patternFill>
              </fill>
            </x14:dxf>
          </x14:cfRule>
          <xm:sqref>O48:O59 O78:O89 O93:O104 O108:O119 O123:O134 O138:O149</xm:sqref>
        </x14:conditionalFormatting>
        <x14:conditionalFormatting xmlns:xm="http://schemas.microsoft.com/office/excel/2006/main">
          <x14:cfRule type="expression" priority="39" id="{3234EC53-580A-4BB2-85F4-DFCBDCD15AFD}">
            <xm:f>AND($D63&gt;='Project basic information'!$D$21,$D63&lt;='Project basic information'!$E$21,'Project basic information'!$F$21="x")</xm:f>
            <x14:dxf>
              <fill>
                <patternFill patternType="solid">
                  <fgColor indexed="26"/>
                  <bgColor indexed="26"/>
                </patternFill>
              </fill>
            </x14:dxf>
          </x14:cfRule>
          <xm:sqref>O63:O74</xm:sqref>
        </x14:conditionalFormatting>
        <x14:conditionalFormatting xmlns:xm="http://schemas.microsoft.com/office/excel/2006/main">
          <x14:cfRule type="expression" priority="130" id="{AF75DC4F-5048-4557-B668-888357C826EE}">
            <xm:f>AND($D48&gt;='Project basic information'!$D$22,$D48&lt;='Project basic information'!$E$22,'Project basic information'!$F$22="x")</xm:f>
            <x14:dxf>
              <fill>
                <patternFill patternType="solid">
                  <fgColor indexed="26"/>
                  <bgColor indexed="26"/>
                </patternFill>
              </fill>
            </x14:dxf>
          </x14:cfRule>
          <xm:sqref>P48:P59 P78:P89 P93:P104 P108:P119 P123:P134 P138:P149</xm:sqref>
        </x14:conditionalFormatting>
        <x14:conditionalFormatting xmlns:xm="http://schemas.microsoft.com/office/excel/2006/main">
          <x14:cfRule type="expression" priority="40" id="{FDB9B14B-C06C-4686-BFFD-D6EA176310B6}">
            <xm:f>AND($D63&gt;='Project basic information'!$D$22,$D63&lt;='Project basic information'!$E$22,'Project basic information'!$F$22="x")</xm:f>
            <x14:dxf>
              <fill>
                <patternFill patternType="solid">
                  <fgColor indexed="26"/>
                  <bgColor indexed="26"/>
                </patternFill>
              </fill>
            </x14:dxf>
          </x14:cfRule>
          <xm:sqref>P63:P74</xm:sqref>
        </x14:conditionalFormatting>
        <x14:conditionalFormatting xmlns:xm="http://schemas.microsoft.com/office/excel/2006/main">
          <x14:cfRule type="expression" priority="131" id="{9FF2FB42-8276-4825-909A-9A1B7C9F14EB}">
            <xm:f>AND($D48&gt;='Project basic information'!$D$23,$D48&lt;='Project basic information'!$E$23,'Project basic information'!$F$23="x")</xm:f>
            <x14:dxf>
              <fill>
                <patternFill patternType="solid">
                  <fgColor indexed="26"/>
                  <bgColor indexed="26"/>
                </patternFill>
              </fill>
            </x14:dxf>
          </x14:cfRule>
          <xm:sqref>Q48:Q59 Q78:Q89 Q93:Q104 Q108:Q119 Q123:Q134 Q138:Q149</xm:sqref>
        </x14:conditionalFormatting>
        <x14:conditionalFormatting xmlns:xm="http://schemas.microsoft.com/office/excel/2006/main">
          <x14:cfRule type="expression" priority="41" id="{D308C274-0A9E-4027-94E7-797A58A31E9C}">
            <xm:f>AND($D63&gt;='Project basic information'!$D$23,$D63&lt;='Project basic information'!$E$23,'Project basic information'!$F$23="x")</xm:f>
            <x14:dxf>
              <fill>
                <patternFill patternType="solid">
                  <fgColor indexed="26"/>
                  <bgColor indexed="26"/>
                </patternFill>
              </fill>
            </x14:dxf>
          </x14:cfRule>
          <xm:sqref>Q63:Q74</xm:sqref>
        </x14:conditionalFormatting>
        <x14:conditionalFormatting xmlns:xm="http://schemas.microsoft.com/office/excel/2006/main">
          <x14:cfRule type="expression" priority="132" id="{812934EE-2305-4616-A652-B17619680160}">
            <xm:f>AND($D48&gt;='Project basic information'!$D$24,$D48&lt;='Project basic information'!$E$24,'Project basic information'!$F$24="x")</xm:f>
            <x14:dxf>
              <fill>
                <patternFill patternType="solid">
                  <fgColor indexed="26"/>
                  <bgColor indexed="26"/>
                </patternFill>
              </fill>
            </x14:dxf>
          </x14:cfRule>
          <xm:sqref>R48:R59 R78:R89 R93:R104 R108:R119 R123:R134 R138:R149</xm:sqref>
        </x14:conditionalFormatting>
        <x14:conditionalFormatting xmlns:xm="http://schemas.microsoft.com/office/excel/2006/main">
          <x14:cfRule type="expression" priority="42" id="{A62BA11A-DB96-4858-9F7C-9FBF9DC9BF77}">
            <xm:f>AND($D63&gt;='Project basic information'!$D$24,$D63&lt;='Project basic information'!$E$24,'Project basic information'!$F$24="x")</xm:f>
            <x14:dxf>
              <fill>
                <patternFill patternType="solid">
                  <fgColor indexed="26"/>
                  <bgColor indexed="26"/>
                </patternFill>
              </fill>
            </x14:dxf>
          </x14:cfRule>
          <xm:sqref>R63:R74</xm:sqref>
        </x14:conditionalFormatting>
        <x14:conditionalFormatting xmlns:xm="http://schemas.microsoft.com/office/excel/2006/main">
          <x14:cfRule type="expression" priority="133" id="{1C47E5FD-1282-44EE-ACC7-E7D844694C1F}">
            <xm:f>AND($D48&gt;='Project basic information'!$D$25,$D48&lt;='Project basic information'!$E$25,'Project basic information'!$F$25="x")</xm:f>
            <x14:dxf>
              <fill>
                <patternFill patternType="solid">
                  <fgColor indexed="26"/>
                  <bgColor indexed="26"/>
                </patternFill>
              </fill>
            </x14:dxf>
          </x14:cfRule>
          <xm:sqref>S48:S59 S78:S89 S93:S104 S108:S119 S123:S134 S138:S149</xm:sqref>
        </x14:conditionalFormatting>
        <x14:conditionalFormatting xmlns:xm="http://schemas.microsoft.com/office/excel/2006/main">
          <x14:cfRule type="expression" priority="43" id="{AC5A2DF2-18BB-422E-BC6F-D336BF30D813}">
            <xm:f>AND($D63&gt;='Project basic information'!$D$25,$D63&lt;='Project basic information'!$E$25,'Project basic information'!$F$25="x")</xm:f>
            <x14:dxf>
              <fill>
                <patternFill patternType="solid">
                  <fgColor indexed="26"/>
                  <bgColor indexed="26"/>
                </patternFill>
              </fill>
            </x14:dxf>
          </x14:cfRule>
          <xm:sqref>S63:S74</xm:sqref>
        </x14:conditionalFormatting>
        <x14:conditionalFormatting xmlns:xm="http://schemas.microsoft.com/office/excel/2006/main">
          <x14:cfRule type="expression" priority="134" id="{A6F0B04F-ECFA-4C02-B4B1-D91C1C987F3C}">
            <xm:f>AND($D48&gt;='Project basic information'!$D$26,$D48&lt;='Project basic information'!$E$26,'Project basic information'!$F$26="x")</xm:f>
            <x14:dxf>
              <fill>
                <patternFill patternType="solid">
                  <fgColor indexed="26"/>
                  <bgColor indexed="26"/>
                </patternFill>
              </fill>
            </x14:dxf>
          </x14:cfRule>
          <xm:sqref>T48:T59 T78:T89 T93:T104 T108:T119 T123:T134 T138:T149</xm:sqref>
        </x14:conditionalFormatting>
        <x14:conditionalFormatting xmlns:xm="http://schemas.microsoft.com/office/excel/2006/main">
          <x14:cfRule type="expression" priority="44" id="{705DA78A-A4B5-45E7-AC8A-09BC7A32894A}">
            <xm:f>AND($D63&gt;='Project basic information'!$D$26,$D63&lt;='Project basic information'!$E$26,'Project basic information'!$F$26="x")</xm:f>
            <x14:dxf>
              <fill>
                <patternFill patternType="solid">
                  <fgColor indexed="26"/>
                  <bgColor indexed="26"/>
                </patternFill>
              </fill>
            </x14:dxf>
          </x14:cfRule>
          <xm:sqref>T63:T74</xm:sqref>
        </x14:conditionalFormatting>
        <x14:conditionalFormatting xmlns:xm="http://schemas.microsoft.com/office/excel/2006/main">
          <x14:cfRule type="expression" priority="135" id="{CDDEB10A-35BA-4761-9A82-452C1E5ED979}">
            <xm:f>AND(D48&gt;='Project basic information'!$D$27,D48&lt;='Project basic information'!$E$27,'Project basic information'!$F$27="x")</xm:f>
            <x14:dxf>
              <fill>
                <patternFill patternType="solid">
                  <fgColor indexed="26"/>
                  <bgColor indexed="26"/>
                </patternFill>
              </fill>
            </x14:dxf>
          </x14:cfRule>
          <xm:sqref>U48:U59 U78:U89 U93:U104 U108:U119 U123:U134 U138:U149</xm:sqref>
        </x14:conditionalFormatting>
        <x14:conditionalFormatting xmlns:xm="http://schemas.microsoft.com/office/excel/2006/main">
          <x14:cfRule type="expression" priority="45" id="{FB92D3E4-1CD4-44BC-AEBD-A95D5B6AD795}">
            <xm:f>AND(D63&gt;='Project basic information'!$D$27,D63&lt;='Project basic information'!$E$27,'Project basic information'!$F$27="x")</xm:f>
            <x14:dxf>
              <fill>
                <patternFill patternType="solid">
                  <fgColor indexed="26"/>
                  <bgColor indexed="26"/>
                </patternFill>
              </fill>
            </x14:dxf>
          </x14:cfRule>
          <xm:sqref>U63:U74</xm:sqref>
        </x14:conditionalFormatting>
        <x14:conditionalFormatting xmlns:xm="http://schemas.microsoft.com/office/excel/2006/main">
          <x14:cfRule type="expression" priority="136" id="{70A0B192-C809-4765-8E32-9AF84FB1592C}">
            <xm:f>AND($D48&gt;='Project basic information'!$D$28,$D48&lt;='Project basic information'!$E$28,'Project basic information'!$F$28="x")</xm:f>
            <x14:dxf>
              <fill>
                <patternFill patternType="solid">
                  <fgColor indexed="26"/>
                  <bgColor indexed="26"/>
                </patternFill>
              </fill>
            </x14:dxf>
          </x14:cfRule>
          <xm:sqref>V48:V59 V78:V89 V93:V104 V108:V119 V123:V134 V138:V149</xm:sqref>
        </x14:conditionalFormatting>
        <x14:conditionalFormatting xmlns:xm="http://schemas.microsoft.com/office/excel/2006/main">
          <x14:cfRule type="expression" priority="46" id="{F425EB76-4595-4CF5-A34E-54A086863E46}">
            <xm:f>AND($D63&gt;='Project basic information'!$D$28,$D63&lt;='Project basic information'!$E$28,'Project basic information'!$F$28="x")</xm:f>
            <x14:dxf>
              <fill>
                <patternFill patternType="solid">
                  <fgColor indexed="26"/>
                  <bgColor indexed="26"/>
                </patternFill>
              </fill>
            </x14:dxf>
          </x14:cfRule>
          <xm:sqref>V63:V74</xm:sqref>
        </x14:conditionalFormatting>
        <x14:conditionalFormatting xmlns:xm="http://schemas.microsoft.com/office/excel/2006/main">
          <x14:cfRule type="expression" priority="137" id="{7505C172-D647-4AE2-9C6C-6A4D7F271596}">
            <xm:f>AND($D48&gt;='Project basic information'!$D$29,$D48&lt;='Project basic information'!$E$29,'Project basic information'!$F$29="x")</xm:f>
            <x14:dxf>
              <fill>
                <patternFill patternType="solid">
                  <fgColor indexed="26"/>
                  <bgColor indexed="26"/>
                </patternFill>
              </fill>
            </x14:dxf>
          </x14:cfRule>
          <xm:sqref>W48:W59 W78:W89 W93:W104 W108:W119 W123:W134 W138:W149</xm:sqref>
        </x14:conditionalFormatting>
        <x14:conditionalFormatting xmlns:xm="http://schemas.microsoft.com/office/excel/2006/main">
          <x14:cfRule type="expression" priority="47" id="{CC2D5FCC-86BE-4C10-939F-59D4A65CB0BC}">
            <xm:f>AND($D63&gt;='Project basic information'!$D$29,$D63&lt;='Project basic information'!$E$29,'Project basic information'!$F$29="x")</xm:f>
            <x14:dxf>
              <fill>
                <patternFill patternType="solid">
                  <fgColor indexed="26"/>
                  <bgColor indexed="26"/>
                </patternFill>
              </fill>
            </x14:dxf>
          </x14:cfRule>
          <xm:sqref>W63:W74</xm:sqref>
        </x14:conditionalFormatting>
        <x14:conditionalFormatting xmlns:xm="http://schemas.microsoft.com/office/excel/2006/main">
          <x14:cfRule type="expression" priority="138" id="{436FF426-CB2A-4B7F-88A7-697542F1DAAC}">
            <xm:f>AND($D48&gt;='Project basic information'!$D$30,$D48&lt;='Project basic information'!$E$30,'Project basic information'!$F$30="x")</xm:f>
            <x14:dxf>
              <fill>
                <patternFill patternType="solid">
                  <fgColor indexed="26"/>
                  <bgColor indexed="26"/>
                </patternFill>
              </fill>
            </x14:dxf>
          </x14:cfRule>
          <xm:sqref>X48:X59 X78:X89 X93:X104 X108:X119 X123:X134 X138:X149</xm:sqref>
        </x14:conditionalFormatting>
        <x14:conditionalFormatting xmlns:xm="http://schemas.microsoft.com/office/excel/2006/main">
          <x14:cfRule type="expression" priority="48" id="{BBDF0343-8509-46EB-BE8C-C6E5E2E4A6F7}">
            <xm:f>AND($D63&gt;='Project basic information'!$D$30,$D63&lt;='Project basic information'!$E$30,'Project basic information'!$F$30="x")</xm:f>
            <x14:dxf>
              <fill>
                <patternFill patternType="solid">
                  <fgColor indexed="26"/>
                  <bgColor indexed="26"/>
                </patternFill>
              </fill>
            </x14:dxf>
          </x14:cfRule>
          <xm:sqref>X63:X74</xm:sqref>
        </x14:conditionalFormatting>
        <x14:conditionalFormatting xmlns:xm="http://schemas.microsoft.com/office/excel/2006/main">
          <x14:cfRule type="expression" priority="139" id="{E6854BE7-3FE7-4CF9-A522-445F86FE1833}">
            <xm:f>AND($D48&gt;='Project basic information'!$D$31,$D48&lt;='Project basic information'!$E$31,'Project basic information'!$F$31="x")</xm:f>
            <x14:dxf>
              <fill>
                <patternFill patternType="solid">
                  <fgColor indexed="26"/>
                  <bgColor indexed="26"/>
                </patternFill>
              </fill>
            </x14:dxf>
          </x14:cfRule>
          <xm:sqref>Y48:Y59 Y78:Y89 Y93:Y104 Y108:Y119 Y123:Y134 Y138:Y149</xm:sqref>
        </x14:conditionalFormatting>
        <x14:conditionalFormatting xmlns:xm="http://schemas.microsoft.com/office/excel/2006/main">
          <x14:cfRule type="expression" priority="49" id="{89F17F2E-E114-4201-B230-8FA9BD04A979}">
            <xm:f>AND($D63&gt;='Project basic information'!$D$31,$D63&lt;='Project basic information'!$E$31,'Project basic information'!$F$31="x")</xm:f>
            <x14:dxf>
              <fill>
                <patternFill patternType="solid">
                  <fgColor indexed="26"/>
                  <bgColor indexed="26"/>
                </patternFill>
              </fill>
            </x14:dxf>
          </x14:cfRule>
          <xm:sqref>Y63:Y74</xm:sqref>
        </x14:conditionalFormatting>
        <x14:conditionalFormatting xmlns:xm="http://schemas.microsoft.com/office/excel/2006/main">
          <x14:cfRule type="expression" priority="140" id="{BAB550E4-A978-4C01-B0E2-2A4F15DB3602}">
            <xm:f>AND($D48&gt;='Project basic information'!$D$32,$D48&lt;='Project basic information'!$E$32,'Project basic information'!$F$32="x")</xm:f>
            <x14:dxf>
              <fill>
                <patternFill patternType="solid">
                  <fgColor indexed="26"/>
                  <bgColor indexed="26"/>
                </patternFill>
              </fill>
            </x14:dxf>
          </x14:cfRule>
          <xm:sqref>Z48:Z59 Z78:Z89 Z93:Z104 Z108:Z119 Z123:Z134 Z138:Z149</xm:sqref>
        </x14:conditionalFormatting>
        <x14:conditionalFormatting xmlns:xm="http://schemas.microsoft.com/office/excel/2006/main">
          <x14:cfRule type="expression" priority="50" id="{3211A946-68F7-48EC-9C72-6968BAC080CC}">
            <xm:f>AND($D63&gt;='Project basic information'!$D$32,$D63&lt;='Project basic information'!$E$32,'Project basic information'!$F$32="x")</xm:f>
            <x14:dxf>
              <fill>
                <patternFill patternType="solid">
                  <fgColor indexed="26"/>
                  <bgColor indexed="26"/>
                </patternFill>
              </fill>
            </x14:dxf>
          </x14:cfRule>
          <xm:sqref>Z63:Z74</xm:sqref>
        </x14:conditionalFormatting>
        <x14:conditionalFormatting xmlns:xm="http://schemas.microsoft.com/office/excel/2006/main">
          <x14:cfRule type="expression" priority="141" id="{61DED2C8-37E6-452E-BE68-DB988F298B05}">
            <xm:f>AND($D48&gt;='Project basic information'!$D$33,$D48&lt;='Project basic information'!$E$33,'Project basic information'!$F$33="x")</xm:f>
            <x14:dxf>
              <fill>
                <patternFill patternType="solid">
                  <fgColor indexed="26"/>
                  <bgColor indexed="26"/>
                </patternFill>
              </fill>
            </x14:dxf>
          </x14:cfRule>
          <xm:sqref>AA48:AA59 AA78:AA89 AA93:AA104 AA108:AA119 AA123:AA134 AA138:AA149</xm:sqref>
        </x14:conditionalFormatting>
        <x14:conditionalFormatting xmlns:xm="http://schemas.microsoft.com/office/excel/2006/main">
          <x14:cfRule type="expression" priority="51" id="{386F0EB9-7FFA-43DF-84F3-AA80C74CC41F}">
            <xm:f>AND($D63&gt;='Project basic information'!$D$33,$D63&lt;='Project basic information'!$E$33,'Project basic information'!$F$33="x")</xm:f>
            <x14:dxf>
              <fill>
                <patternFill patternType="solid">
                  <fgColor indexed="26"/>
                  <bgColor indexed="26"/>
                </patternFill>
              </fill>
            </x14:dxf>
          </x14:cfRule>
          <xm:sqref>AA63:AA74</xm:sqref>
        </x14:conditionalFormatting>
        <x14:conditionalFormatting xmlns:xm="http://schemas.microsoft.com/office/excel/2006/main">
          <x14:cfRule type="expression" priority="142" id="{A30A165E-8156-45E0-8B82-FB2EE5DB54F4}">
            <xm:f>AND($D48&gt;='Project basic information'!$D$34,$D48&lt;='Project basic information'!$E$34,'Project basic information'!$F$34="x")</xm:f>
            <x14:dxf>
              <fill>
                <patternFill patternType="solid">
                  <fgColor indexed="26"/>
                  <bgColor indexed="26"/>
                </patternFill>
              </fill>
            </x14:dxf>
          </x14:cfRule>
          <xm:sqref>AB48:AB59 AB78:AB89 AB93:AB104 AB108:AB119 AB123:AB134 AB138:AB149</xm:sqref>
        </x14:conditionalFormatting>
        <x14:conditionalFormatting xmlns:xm="http://schemas.microsoft.com/office/excel/2006/main">
          <x14:cfRule type="expression" priority="52" id="{05A0E4E6-E9A4-4AD3-A5F2-C6F747BBF28D}">
            <xm:f>AND($D63&gt;='Project basic information'!$D$34,$D63&lt;='Project basic information'!$E$34,'Project basic information'!$F$34="x")</xm:f>
            <x14:dxf>
              <fill>
                <patternFill patternType="solid">
                  <fgColor indexed="26"/>
                  <bgColor indexed="26"/>
                </patternFill>
              </fill>
            </x14:dxf>
          </x14:cfRule>
          <xm:sqref>AB63:AB74</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xr:uid="{96335201-2FDA-4256-A2FD-A8D90F79534D}">
          <x14:formula1>
            <xm:f>'Overview reports'!$A$3:$A$8</xm:f>
          </x14:formula1>
          <xm:sqref>H5</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90F7C-2CD7-4CAA-A3AB-B6F92C2F939B}">
  <sheetPr>
    <tabColor rgb="FFFF0000"/>
  </sheetPr>
  <dimension ref="A3:AL180"/>
  <sheetViews>
    <sheetView showGridLines="0" zoomScaleNormal="100" workbookViewId="0">
      <selection activeCell="C17" sqref="C17:K17"/>
    </sheetView>
  </sheetViews>
  <sheetFormatPr defaultColWidth="13" defaultRowHeight="14.3" outlineLevelRow="1" outlineLevelCol="1"/>
  <cols>
    <col min="1" max="2" width="12.5" style="299" customWidth="1"/>
    <col min="3" max="3" width="16.25" style="299" customWidth="1"/>
    <col min="4" max="4" width="16.5" style="299" customWidth="1"/>
    <col min="5" max="5" width="13.375" style="299" customWidth="1"/>
    <col min="6" max="6" width="20.375" style="299" customWidth="1"/>
    <col min="7" max="7" width="16.75" style="299" customWidth="1"/>
    <col min="8" max="8" width="15.125" style="299" customWidth="1"/>
    <col min="9" max="9" width="14.125" style="299" customWidth="1"/>
    <col min="10" max="10" width="15.25" style="299" customWidth="1"/>
    <col min="11" max="11" width="16.75" style="299" customWidth="1"/>
    <col min="12" max="12" width="5.375" style="299" customWidth="1"/>
    <col min="13" max="13" width="10.75" style="299" customWidth="1"/>
    <col min="14" max="14" width="11.25" style="299" customWidth="1"/>
    <col min="15" max="15" width="11.875" style="299" customWidth="1"/>
    <col min="16" max="18" width="11.625" style="299" customWidth="1"/>
    <col min="19" max="28" width="11.625" style="299" hidden="1" customWidth="1" outlineLevel="1"/>
    <col min="29" max="29" width="11.5" style="299" bestFit="1" customWidth="1" collapsed="1"/>
    <col min="30" max="30" width="22" style="299" bestFit="1" customWidth="1"/>
    <col min="31" max="31" width="20.125" style="299" customWidth="1"/>
    <col min="32" max="36" width="13" style="299"/>
    <col min="37" max="37" width="0" style="299" hidden="1" customWidth="1"/>
    <col min="38" max="16384" width="13" style="299"/>
  </cols>
  <sheetData>
    <row r="3" spans="3:38" ht="60.8" customHeight="1">
      <c r="C3" s="617" t="s">
        <v>245</v>
      </c>
      <c r="D3" s="617"/>
      <c r="E3" s="617"/>
      <c r="F3" s="617"/>
      <c r="G3" s="617"/>
      <c r="H3" s="617"/>
      <c r="M3" s="618" t="s">
        <v>506</v>
      </c>
      <c r="N3" s="618"/>
      <c r="O3" s="618"/>
      <c r="P3" s="618"/>
      <c r="Q3" s="618"/>
      <c r="R3" s="618"/>
      <c r="S3" s="618"/>
      <c r="T3" s="618"/>
      <c r="U3" s="618"/>
      <c r="V3" s="618"/>
      <c r="W3" s="618"/>
      <c r="X3" s="618"/>
      <c r="Y3" s="618"/>
      <c r="Z3" s="618"/>
      <c r="AA3" s="618"/>
      <c r="AB3" s="618"/>
      <c r="AC3" s="618"/>
      <c r="AD3" s="618"/>
      <c r="AE3" s="618"/>
      <c r="AF3" s="409"/>
      <c r="AG3" s="409"/>
      <c r="AH3" s="409"/>
      <c r="AI3" s="409"/>
      <c r="AJ3" s="409"/>
      <c r="AK3" s="409"/>
      <c r="AL3" s="409"/>
    </row>
    <row r="4" spans="3:38" ht="15" thickBot="1">
      <c r="K4" s="410"/>
      <c r="N4" s="411"/>
    </row>
    <row r="5" spans="3:38" ht="37.450000000000003" customHeight="1">
      <c r="C5" s="412" t="s">
        <v>507</v>
      </c>
      <c r="D5" s="413"/>
      <c r="E5" s="414"/>
      <c r="F5" s="415"/>
      <c r="G5" s="416" t="s">
        <v>508</v>
      </c>
      <c r="H5" s="417"/>
      <c r="N5" s="418" t="s">
        <v>509</v>
      </c>
      <c r="O5" s="418" t="s">
        <v>510</v>
      </c>
      <c r="P5" s="418" t="s">
        <v>511</v>
      </c>
      <c r="Q5" s="418" t="s">
        <v>512</v>
      </c>
      <c r="R5" s="418" t="s">
        <v>513</v>
      </c>
      <c r="S5" s="418" t="s">
        <v>514</v>
      </c>
      <c r="T5" s="418" t="s">
        <v>515</v>
      </c>
      <c r="U5" s="418" t="s">
        <v>516</v>
      </c>
      <c r="V5" s="418" t="s">
        <v>517</v>
      </c>
      <c r="W5" s="418" t="s">
        <v>518</v>
      </c>
      <c r="X5" s="418" t="s">
        <v>519</v>
      </c>
      <c r="Y5" s="418" t="s">
        <v>520</v>
      </c>
      <c r="Z5" s="418" t="s">
        <v>521</v>
      </c>
      <c r="AA5" s="418" t="s">
        <v>522</v>
      </c>
      <c r="AB5" s="418" t="s">
        <v>501</v>
      </c>
      <c r="AC5" s="419" t="s">
        <v>502</v>
      </c>
      <c r="AD5" s="420" t="s">
        <v>523</v>
      </c>
      <c r="AE5" s="421" t="s">
        <v>524</v>
      </c>
      <c r="AK5" s="299" t="s">
        <v>525</v>
      </c>
    </row>
    <row r="6" spans="3:38" ht="18.55" outlineLevel="1">
      <c r="C6" s="422" t="s">
        <v>526</v>
      </c>
      <c r="D6" s="619"/>
      <c r="E6" s="620"/>
      <c r="G6" s="416" t="s">
        <v>527</v>
      </c>
      <c r="H6" s="423"/>
      <c r="M6" s="361" t="s">
        <v>275</v>
      </c>
      <c r="N6" s="424"/>
      <c r="O6" s="425"/>
      <c r="P6" s="425"/>
      <c r="Q6" s="425"/>
      <c r="R6" s="425"/>
      <c r="S6" s="425"/>
      <c r="T6" s="425"/>
      <c r="U6" s="425"/>
      <c r="V6" s="425"/>
      <c r="W6" s="425"/>
      <c r="X6" s="425"/>
      <c r="Y6" s="425"/>
      <c r="Z6" s="425"/>
      <c r="AA6" s="425"/>
      <c r="AB6" s="425"/>
      <c r="AC6" s="426">
        <f t="shared" ref="AC6:AC14" si="0">SUM(N6:AB6)</f>
        <v>0</v>
      </c>
      <c r="AD6" s="427"/>
      <c r="AE6" s="428"/>
      <c r="AK6" s="299" t="s">
        <v>528</v>
      </c>
    </row>
    <row r="7" spans="3:38" ht="18.55" outlineLevel="1">
      <c r="C7" s="429"/>
      <c r="H7" s="430"/>
      <c r="M7" s="365" t="s">
        <v>344</v>
      </c>
      <c r="N7" s="425"/>
      <c r="O7" s="425"/>
      <c r="P7" s="425"/>
      <c r="Q7" s="425"/>
      <c r="R7" s="425"/>
      <c r="S7" s="425"/>
      <c r="T7" s="425"/>
      <c r="U7" s="425"/>
      <c r="V7" s="425"/>
      <c r="W7" s="425"/>
      <c r="X7" s="425"/>
      <c r="Y7" s="425"/>
      <c r="Z7" s="425"/>
      <c r="AA7" s="425"/>
      <c r="AB7" s="425"/>
      <c r="AC7" s="426">
        <f t="shared" si="0"/>
        <v>0</v>
      </c>
      <c r="AD7" s="427"/>
      <c r="AE7" s="428"/>
    </row>
    <row r="8" spans="3:38" ht="18.75" customHeight="1" outlineLevel="1">
      <c r="C8" s="621" t="s">
        <v>529</v>
      </c>
      <c r="D8" s="431" t="s">
        <v>283</v>
      </c>
      <c r="E8" s="431" t="s">
        <v>284</v>
      </c>
      <c r="F8" s="431" t="s">
        <v>530</v>
      </c>
      <c r="G8" s="431" t="s">
        <v>531</v>
      </c>
      <c r="H8" s="431" t="s">
        <v>532</v>
      </c>
      <c r="M8" s="366" t="s">
        <v>276</v>
      </c>
      <c r="N8" s="425"/>
      <c r="O8" s="425"/>
      <c r="P8" s="425"/>
      <c r="Q8" s="425"/>
      <c r="R8" s="425"/>
      <c r="S8" s="425"/>
      <c r="T8" s="425"/>
      <c r="U8" s="425"/>
      <c r="V8" s="425"/>
      <c r="W8" s="425"/>
      <c r="X8" s="425"/>
      <c r="Y8" s="425"/>
      <c r="Z8" s="425"/>
      <c r="AA8" s="425"/>
      <c r="AB8" s="425"/>
      <c r="AC8" s="426">
        <f t="shared" si="0"/>
        <v>0</v>
      </c>
      <c r="AD8" s="427"/>
      <c r="AE8" s="428"/>
    </row>
    <row r="9" spans="3:38" ht="18.55" outlineLevel="1">
      <c r="C9" s="622"/>
      <c r="D9" s="432"/>
      <c r="E9" s="432"/>
      <c r="F9" s="433"/>
      <c r="G9" s="434"/>
      <c r="H9" s="434"/>
      <c r="M9" s="367" t="s">
        <v>380</v>
      </c>
      <c r="N9" s="425"/>
      <c r="O9" s="425"/>
      <c r="P9" s="425"/>
      <c r="Q9" s="425"/>
      <c r="R9" s="425"/>
      <c r="S9" s="425"/>
      <c r="T9" s="425"/>
      <c r="U9" s="425"/>
      <c r="V9" s="425"/>
      <c r="W9" s="425"/>
      <c r="X9" s="425"/>
      <c r="Y9" s="425"/>
      <c r="Z9" s="425"/>
      <c r="AA9" s="425"/>
      <c r="AB9" s="425"/>
      <c r="AC9" s="426">
        <f t="shared" si="0"/>
        <v>0</v>
      </c>
      <c r="AD9" s="427"/>
      <c r="AE9" s="428"/>
    </row>
    <row r="10" spans="3:38" ht="18.55" outlineLevel="1">
      <c r="C10" s="622"/>
      <c r="D10" s="432"/>
      <c r="E10" s="432"/>
      <c r="F10" s="433"/>
      <c r="G10" s="434"/>
      <c r="H10" s="434"/>
      <c r="M10" s="368" t="s">
        <v>277</v>
      </c>
      <c r="N10" s="425"/>
      <c r="O10" s="425"/>
      <c r="P10" s="425"/>
      <c r="Q10" s="425"/>
      <c r="R10" s="425"/>
      <c r="S10" s="425"/>
      <c r="T10" s="425"/>
      <c r="U10" s="425"/>
      <c r="V10" s="425"/>
      <c r="W10" s="425"/>
      <c r="X10" s="425"/>
      <c r="Y10" s="425"/>
      <c r="Z10" s="425"/>
      <c r="AA10" s="425"/>
      <c r="AB10" s="425"/>
      <c r="AC10" s="426">
        <f t="shared" si="0"/>
        <v>0</v>
      </c>
      <c r="AD10" s="427"/>
      <c r="AE10" s="428"/>
    </row>
    <row r="11" spans="3:38" ht="18.55" outlineLevel="1">
      <c r="C11" s="622"/>
      <c r="D11" s="432"/>
      <c r="E11" s="432"/>
      <c r="F11" s="435"/>
      <c r="G11" s="434"/>
      <c r="H11" s="434"/>
      <c r="M11" s="369" t="s">
        <v>416</v>
      </c>
      <c r="N11" s="425"/>
      <c r="O11" s="425"/>
      <c r="P11" s="425"/>
      <c r="Q11" s="425"/>
      <c r="R11" s="425"/>
      <c r="S11" s="425"/>
      <c r="T11" s="425"/>
      <c r="U11" s="425"/>
      <c r="V11" s="425"/>
      <c r="W11" s="425"/>
      <c r="X11" s="425"/>
      <c r="Y11" s="425"/>
      <c r="Z11" s="425"/>
      <c r="AA11" s="425"/>
      <c r="AB11" s="425"/>
      <c r="AC11" s="426">
        <f t="shared" si="0"/>
        <v>0</v>
      </c>
      <c r="AD11" s="427"/>
      <c r="AE11" s="428"/>
    </row>
    <row r="12" spans="3:38" ht="18.55" outlineLevel="1">
      <c r="C12" s="622"/>
      <c r="D12" s="434"/>
      <c r="E12" s="434"/>
      <c r="F12" s="435"/>
      <c r="G12" s="434"/>
      <c r="H12" s="434"/>
      <c r="M12" s="370" t="s">
        <v>278</v>
      </c>
      <c r="N12" s="425"/>
      <c r="O12" s="425"/>
      <c r="P12" s="425"/>
      <c r="Q12" s="425"/>
      <c r="R12" s="425"/>
      <c r="S12" s="425"/>
      <c r="T12" s="425"/>
      <c r="U12" s="425"/>
      <c r="V12" s="425"/>
      <c r="W12" s="425"/>
      <c r="X12" s="425"/>
      <c r="Y12" s="425"/>
      <c r="Z12" s="425"/>
      <c r="AA12" s="425"/>
      <c r="AB12" s="425"/>
      <c r="AC12" s="426">
        <f t="shared" si="0"/>
        <v>0</v>
      </c>
      <c r="AD12" s="427"/>
      <c r="AE12" s="428"/>
    </row>
    <row r="13" spans="3:38" ht="18.55" outlineLevel="1">
      <c r="C13" s="623"/>
      <c r="D13" s="434"/>
      <c r="E13" s="434"/>
      <c r="F13" s="435"/>
      <c r="G13" s="434"/>
      <c r="H13" s="434"/>
      <c r="M13" s="370" t="s">
        <v>452</v>
      </c>
      <c r="N13" s="425"/>
      <c r="O13" s="425"/>
      <c r="P13" s="425"/>
      <c r="Q13" s="425"/>
      <c r="R13" s="425"/>
      <c r="S13" s="425"/>
      <c r="T13" s="425"/>
      <c r="U13" s="425"/>
      <c r="V13" s="425"/>
      <c r="W13" s="425"/>
      <c r="X13" s="425"/>
      <c r="Y13" s="425"/>
      <c r="Z13" s="425"/>
      <c r="AA13" s="425"/>
      <c r="AB13" s="425"/>
      <c r="AC13" s="426">
        <f t="shared" si="0"/>
        <v>0</v>
      </c>
      <c r="AD13" s="427"/>
      <c r="AE13" s="428"/>
    </row>
    <row r="14" spans="3:38" ht="18.75" customHeight="1" outlineLevel="1" thickBot="1">
      <c r="C14" s="624" t="s">
        <v>533</v>
      </c>
      <c r="D14" s="625" t="s">
        <v>528</v>
      </c>
      <c r="E14" s="436"/>
      <c r="F14" s="437"/>
      <c r="G14" s="436"/>
      <c r="H14" s="436"/>
      <c r="M14" s="371" t="s">
        <v>279</v>
      </c>
      <c r="N14" s="425"/>
      <c r="O14" s="425"/>
      <c r="P14" s="425"/>
      <c r="Q14" s="425"/>
      <c r="R14" s="425"/>
      <c r="S14" s="425"/>
      <c r="T14" s="425"/>
      <c r="U14" s="425"/>
      <c r="V14" s="425"/>
      <c r="W14" s="425"/>
      <c r="X14" s="425"/>
      <c r="Y14" s="425"/>
      <c r="Z14" s="425"/>
      <c r="AA14" s="425"/>
      <c r="AB14" s="425"/>
      <c r="AC14" s="426">
        <f t="shared" si="0"/>
        <v>0</v>
      </c>
      <c r="AD14" s="438"/>
      <c r="AE14" s="428"/>
    </row>
    <row r="15" spans="3:38" outlineLevel="1">
      <c r="C15" s="624"/>
      <c r="D15" s="625"/>
      <c r="E15" s="439"/>
      <c r="F15" s="326"/>
      <c r="G15" s="326"/>
      <c r="H15" s="440"/>
      <c r="I15" s="326"/>
      <c r="J15" s="326"/>
      <c r="K15" s="326"/>
      <c r="M15" s="441"/>
      <c r="N15" s="442"/>
      <c r="O15" s="442"/>
      <c r="P15" s="442"/>
      <c r="Q15" s="442"/>
      <c r="R15" s="442"/>
      <c r="S15" s="443"/>
      <c r="T15" s="443"/>
      <c r="U15" s="443"/>
      <c r="V15" s="443"/>
      <c r="W15" s="443"/>
      <c r="X15" s="443"/>
      <c r="Y15" s="443"/>
      <c r="Z15" s="443"/>
      <c r="AA15" s="443"/>
      <c r="AB15" s="443"/>
      <c r="AC15" s="444"/>
      <c r="AD15" s="445"/>
      <c r="AE15" s="446"/>
    </row>
    <row r="16" spans="3:38" outlineLevel="1">
      <c r="E16" s="439"/>
      <c r="F16" s="326"/>
      <c r="G16" s="326"/>
      <c r="H16" s="440"/>
      <c r="I16" s="326"/>
      <c r="J16" s="326"/>
      <c r="K16" s="326"/>
      <c r="M16" s="441"/>
      <c r="N16" s="442"/>
      <c r="O16" s="442"/>
      <c r="P16" s="442"/>
      <c r="Q16" s="442"/>
      <c r="R16" s="442"/>
      <c r="S16" s="443"/>
      <c r="T16" s="443"/>
      <c r="U16" s="443"/>
      <c r="V16" s="443"/>
      <c r="W16" s="443"/>
      <c r="X16" s="443"/>
      <c r="Y16" s="443"/>
      <c r="Z16" s="443"/>
      <c r="AA16" s="443"/>
      <c r="AB16" s="443"/>
      <c r="AC16" s="444"/>
      <c r="AD16" s="445"/>
      <c r="AE16" s="446"/>
    </row>
    <row r="17" spans="1:31" ht="29.95" customHeight="1" outlineLevel="1">
      <c r="B17" s="447"/>
      <c r="C17" s="639" t="s">
        <v>534</v>
      </c>
      <c r="D17" s="639"/>
      <c r="E17" s="639"/>
      <c r="F17" s="639"/>
      <c r="G17" s="639"/>
      <c r="H17" s="639"/>
      <c r="I17" s="639"/>
      <c r="J17" s="639"/>
      <c r="K17" s="639"/>
      <c r="M17" s="618" t="s">
        <v>535</v>
      </c>
      <c r="N17" s="618"/>
      <c r="O17" s="618"/>
      <c r="P17" s="618"/>
      <c r="Q17" s="618"/>
      <c r="R17" s="618"/>
      <c r="S17" s="618"/>
      <c r="T17" s="618"/>
      <c r="U17" s="618"/>
      <c r="V17" s="618"/>
      <c r="W17" s="618"/>
      <c r="X17" s="618"/>
      <c r="Y17" s="618"/>
      <c r="Z17" s="618"/>
      <c r="AA17" s="618"/>
      <c r="AB17" s="618"/>
      <c r="AC17" s="618"/>
      <c r="AD17" s="618"/>
      <c r="AE17" s="618"/>
    </row>
    <row r="18" spans="1:31" ht="33" customHeight="1" thickBot="1">
      <c r="E18" s="448"/>
      <c r="K18" s="410"/>
      <c r="M18" s="618"/>
      <c r="N18" s="618"/>
      <c r="O18" s="618"/>
      <c r="P18" s="618"/>
      <c r="Q18" s="618"/>
      <c r="R18" s="618"/>
      <c r="S18" s="618"/>
      <c r="T18" s="618"/>
      <c r="U18" s="618"/>
      <c r="V18" s="618"/>
      <c r="W18" s="618"/>
      <c r="X18" s="618"/>
      <c r="Y18" s="618"/>
      <c r="Z18" s="618"/>
      <c r="AA18" s="618"/>
      <c r="AB18" s="618"/>
      <c r="AC18" s="618"/>
      <c r="AD18" s="618"/>
      <c r="AE18" s="618"/>
    </row>
    <row r="19" spans="1:31">
      <c r="C19" s="640" t="s">
        <v>536</v>
      </c>
      <c r="D19" s="641"/>
      <c r="E19" s="642"/>
      <c r="G19" s="643" t="s">
        <v>537</v>
      </c>
      <c r="H19" s="644"/>
      <c r="I19" s="645"/>
      <c r="K19" s="410"/>
      <c r="N19" s="411"/>
    </row>
    <row r="20" spans="1:31" ht="60.25" customHeight="1">
      <c r="A20" s="626" t="s">
        <v>538</v>
      </c>
      <c r="B20" s="627"/>
      <c r="C20" s="449" t="s">
        <v>539</v>
      </c>
      <c r="D20" s="450" t="s">
        <v>540</v>
      </c>
      <c r="E20" s="451" t="s">
        <v>541</v>
      </c>
      <c r="F20" s="452" t="s">
        <v>542</v>
      </c>
      <c r="G20" s="453" t="s">
        <v>543</v>
      </c>
      <c r="H20" s="450" t="s">
        <v>544</v>
      </c>
      <c r="I20" s="451" t="s">
        <v>545</v>
      </c>
      <c r="J20" s="454" t="s">
        <v>546</v>
      </c>
      <c r="K20" s="450" t="s">
        <v>547</v>
      </c>
      <c r="N20" s="344" t="s">
        <v>509</v>
      </c>
      <c r="O20" s="344" t="s">
        <v>510</v>
      </c>
      <c r="P20" s="344" t="s">
        <v>511</v>
      </c>
      <c r="Q20" s="344" t="s">
        <v>512</v>
      </c>
      <c r="R20" s="344" t="s">
        <v>513</v>
      </c>
      <c r="S20" s="344" t="s">
        <v>514</v>
      </c>
      <c r="T20" s="344" t="s">
        <v>515</v>
      </c>
      <c r="U20" s="344" t="s">
        <v>516</v>
      </c>
      <c r="V20" s="344" t="s">
        <v>517</v>
      </c>
      <c r="W20" s="344" t="s">
        <v>518</v>
      </c>
      <c r="X20" s="344" t="s">
        <v>519</v>
      </c>
      <c r="Y20" s="344" t="s">
        <v>520</v>
      </c>
      <c r="Z20" s="344" t="s">
        <v>521</v>
      </c>
      <c r="AA20" s="344" t="s">
        <v>522</v>
      </c>
      <c r="AB20" s="344" t="s">
        <v>501</v>
      </c>
      <c r="AC20" s="455" t="s">
        <v>502</v>
      </c>
      <c r="AD20" s="344" t="s">
        <v>548</v>
      </c>
    </row>
    <row r="21" spans="1:31" ht="19.45" customHeight="1" outlineLevel="1">
      <c r="A21" s="628" t="str">
        <f>'Project basic information'!D12</f>
        <v/>
      </c>
      <c r="B21" s="630" t="str">
        <f>'Project basic information'!E12</f>
        <v/>
      </c>
      <c r="C21" s="632">
        <f>IFERROR(SUMIF(B:B,M21,G:G),0)</f>
        <v>0</v>
      </c>
      <c r="D21" s="634">
        <f>MROUND(SUMIF(B:B,M21,F:F),0.5)</f>
        <v>0</v>
      </c>
      <c r="E21" s="646">
        <f>IFERROR(C21/D21,0)</f>
        <v>0</v>
      </c>
      <c r="F21" s="648">
        <f>E21*MROUND(J21,0.5)</f>
        <v>0</v>
      </c>
      <c r="G21" s="650">
        <f>SUMIF(B:B,M21,J:J)</f>
        <v>0</v>
      </c>
      <c r="H21" s="652">
        <f>IFERROR(G21-F21,0)</f>
        <v>0</v>
      </c>
      <c r="I21" s="654">
        <f>(SUMIF(B:B,M21,I:I))</f>
        <v>0</v>
      </c>
      <c r="J21" s="636">
        <f>IFERROR(((SUMIF(B:B,M21,AC:AC))/$H$6),0)</f>
        <v>0</v>
      </c>
      <c r="K21" s="634">
        <f>D21-J21</f>
        <v>0</v>
      </c>
      <c r="M21" s="361" t="s">
        <v>275</v>
      </c>
      <c r="N21" s="458">
        <f>IFERROR(IF(($I21&lt;$J21),(SUMIF($B:$B,$M21,N:N)/SUMIF($B:$B,$M21,$AC:$AC)*$I21),(SUMIF($B:$B,$M21,N:N)/SUMIF($B:$B,$M21,$AC:$AC)*$J21)),0)</f>
        <v>0</v>
      </c>
      <c r="O21" s="458">
        <f t="shared" ref="O21:AB29" si="1">IFERROR(IF(($I21&lt;$J21),(SUMIF($B:$B,$M21,O:O)/SUMIF($B:$B,$M21,$AC:$AC)*$I21),(SUMIF($B:$B,$M21,O:O)/SUMIF($B:$B,$M21,$AC:$AC)*$J21)),0)</f>
        <v>0</v>
      </c>
      <c r="P21" s="458">
        <f t="shared" si="1"/>
        <v>0</v>
      </c>
      <c r="Q21" s="458">
        <f t="shared" si="1"/>
        <v>0</v>
      </c>
      <c r="R21" s="458">
        <f t="shared" si="1"/>
        <v>0</v>
      </c>
      <c r="S21" s="458">
        <f t="shared" si="1"/>
        <v>0</v>
      </c>
      <c r="T21" s="458">
        <f t="shared" si="1"/>
        <v>0</v>
      </c>
      <c r="U21" s="458">
        <f t="shared" si="1"/>
        <v>0</v>
      </c>
      <c r="V21" s="458">
        <f t="shared" si="1"/>
        <v>0</v>
      </c>
      <c r="W21" s="458">
        <f t="shared" si="1"/>
        <v>0</v>
      </c>
      <c r="X21" s="458">
        <f t="shared" si="1"/>
        <v>0</v>
      </c>
      <c r="Y21" s="458">
        <f t="shared" si="1"/>
        <v>0</v>
      </c>
      <c r="Z21" s="458">
        <f t="shared" si="1"/>
        <v>0</v>
      </c>
      <c r="AA21" s="458">
        <f t="shared" si="1"/>
        <v>0</v>
      </c>
      <c r="AB21" s="458">
        <f t="shared" si="1"/>
        <v>0</v>
      </c>
      <c r="AC21" s="459">
        <f>SUM(N21:AB21)</f>
        <v>0</v>
      </c>
      <c r="AD21" s="460">
        <f>ROUND(IF(F21&gt;G21,G21,F21),2)</f>
        <v>0</v>
      </c>
    </row>
    <row r="22" spans="1:31" ht="19.45" customHeight="1" outlineLevel="1">
      <c r="A22" s="629"/>
      <c r="B22" s="631"/>
      <c r="C22" s="633"/>
      <c r="D22" s="635"/>
      <c r="E22" s="647"/>
      <c r="F22" s="649"/>
      <c r="G22" s="651"/>
      <c r="H22" s="653"/>
      <c r="I22" s="655"/>
      <c r="J22" s="637"/>
      <c r="K22" s="638"/>
      <c r="M22" s="365" t="s">
        <v>344</v>
      </c>
      <c r="N22" s="461">
        <f>IFERROR(IF(OR((N6+N7)=N21,N6=0),0,N21-N6-N7),"")</f>
        <v>0</v>
      </c>
      <c r="O22" s="461">
        <f t="shared" ref="O22:AC24" si="2">IFERROR(IF(OR((O6+O7)=O21,O6=0),0,O21-O6-O7),"")</f>
        <v>0</v>
      </c>
      <c r="P22" s="461">
        <f t="shared" si="2"/>
        <v>0</v>
      </c>
      <c r="Q22" s="461">
        <f t="shared" si="2"/>
        <v>0</v>
      </c>
      <c r="R22" s="461">
        <f t="shared" si="2"/>
        <v>0</v>
      </c>
      <c r="S22" s="461">
        <f t="shared" si="2"/>
        <v>0</v>
      </c>
      <c r="T22" s="461">
        <f t="shared" si="2"/>
        <v>0</v>
      </c>
      <c r="U22" s="461">
        <f t="shared" si="2"/>
        <v>0</v>
      </c>
      <c r="V22" s="461">
        <f t="shared" si="2"/>
        <v>0</v>
      </c>
      <c r="W22" s="461">
        <f t="shared" si="2"/>
        <v>0</v>
      </c>
      <c r="X22" s="461">
        <f t="shared" si="2"/>
        <v>0</v>
      </c>
      <c r="Y22" s="461">
        <f t="shared" si="2"/>
        <v>0</v>
      </c>
      <c r="Z22" s="461">
        <f t="shared" si="2"/>
        <v>0</v>
      </c>
      <c r="AA22" s="461">
        <f t="shared" si="2"/>
        <v>0</v>
      </c>
      <c r="AB22" s="461">
        <f t="shared" si="2"/>
        <v>0</v>
      </c>
      <c r="AC22" s="459">
        <f t="shared" si="2"/>
        <v>0</v>
      </c>
      <c r="AD22" s="462">
        <f>IFERROR(IF(OR((AD6+AD7)=AD21,AD6=0),0,AD21-AD6-AD7),"")</f>
        <v>0</v>
      </c>
      <c r="AE22" s="463" t="str">
        <f>IF((AD21)=AD6+AD7,"no adjustment needed",IF(AD6=0,"no adjustment needed","adjustment needed"))</f>
        <v>no adjustment needed</v>
      </c>
    </row>
    <row r="23" spans="1:31" ht="19.45" customHeight="1" outlineLevel="1">
      <c r="A23" s="656" t="str">
        <f>'Project basic information'!D13</f>
        <v/>
      </c>
      <c r="B23" s="658" t="str">
        <f>'Project basic information'!E13</f>
        <v/>
      </c>
      <c r="C23" s="632">
        <f>IFERROR(SUMIF(B:B,M23,G:G),0)</f>
        <v>0</v>
      </c>
      <c r="D23" s="634">
        <f>MROUND(SUMIF(B:B,M23,F:F),0.5)</f>
        <v>0</v>
      </c>
      <c r="E23" s="646">
        <f>IFERROR(C23/D23,0)</f>
        <v>0</v>
      </c>
      <c r="F23" s="648">
        <f>E23*MROUND(J23,0.5)</f>
        <v>0</v>
      </c>
      <c r="G23" s="650">
        <f>SUMIF(B:B,M23,J:J)</f>
        <v>0</v>
      </c>
      <c r="H23" s="652">
        <f>IFERROR(G23-F23,0)</f>
        <v>0</v>
      </c>
      <c r="I23" s="664">
        <f t="shared" ref="I23:I29" si="3">(SUMIF(B:B,M23,I:I))</f>
        <v>0</v>
      </c>
      <c r="J23" s="636">
        <f>IFERROR(((SUMIF(B:B,M23,AC:AC))/$H$6),0)</f>
        <v>0</v>
      </c>
      <c r="K23" s="634">
        <f>D23-J23</f>
        <v>0</v>
      </c>
      <c r="M23" s="366" t="s">
        <v>276</v>
      </c>
      <c r="N23" s="458">
        <f>IFERROR(IF(($I23&lt;$J23),(SUMIF($B:$B,$M23,N:N)/SUMIF($B:$B,$M23,$AC:$AC)*$I23),(SUMIF($B:$B,$M23,N:N)/SUMIF($B:$B,$M23,$AC:$AC)*$J23)),0)</f>
        <v>0</v>
      </c>
      <c r="O23" s="458">
        <f t="shared" si="1"/>
        <v>0</v>
      </c>
      <c r="P23" s="458">
        <f t="shared" si="1"/>
        <v>0</v>
      </c>
      <c r="Q23" s="458">
        <f t="shared" si="1"/>
        <v>0</v>
      </c>
      <c r="R23" s="458">
        <f t="shared" si="1"/>
        <v>0</v>
      </c>
      <c r="S23" s="458">
        <f t="shared" si="1"/>
        <v>0</v>
      </c>
      <c r="T23" s="458">
        <f t="shared" si="1"/>
        <v>0</v>
      </c>
      <c r="U23" s="458">
        <f t="shared" si="1"/>
        <v>0</v>
      </c>
      <c r="V23" s="458">
        <f t="shared" si="1"/>
        <v>0</v>
      </c>
      <c r="W23" s="458">
        <f t="shared" si="1"/>
        <v>0</v>
      </c>
      <c r="X23" s="458">
        <f t="shared" si="1"/>
        <v>0</v>
      </c>
      <c r="Y23" s="458">
        <f t="shared" si="1"/>
        <v>0</v>
      </c>
      <c r="Z23" s="458">
        <f t="shared" si="1"/>
        <v>0</v>
      </c>
      <c r="AA23" s="458">
        <f t="shared" si="1"/>
        <v>0</v>
      </c>
      <c r="AB23" s="458">
        <f t="shared" si="1"/>
        <v>0</v>
      </c>
      <c r="AC23" s="459">
        <f>SUM(N23:AB23)</f>
        <v>0</v>
      </c>
      <c r="AD23" s="460">
        <f>ROUND(IF(F23&gt;G23,G23,F23),2)</f>
        <v>0</v>
      </c>
      <c r="AE23" s="464"/>
    </row>
    <row r="24" spans="1:31" ht="19.45" customHeight="1" outlineLevel="1">
      <c r="A24" s="657"/>
      <c r="B24" s="659"/>
      <c r="C24" s="633"/>
      <c r="D24" s="635"/>
      <c r="E24" s="647"/>
      <c r="F24" s="649"/>
      <c r="G24" s="651"/>
      <c r="H24" s="653"/>
      <c r="I24" s="665"/>
      <c r="J24" s="637"/>
      <c r="K24" s="638"/>
      <c r="M24" s="367" t="s">
        <v>380</v>
      </c>
      <c r="N24" s="461">
        <f>IFERROR(IF(OR((N8+N9)=N23,N8=0),0,N23-N8-N9),"")</f>
        <v>0</v>
      </c>
      <c r="O24" s="461">
        <f t="shared" si="2"/>
        <v>0</v>
      </c>
      <c r="P24" s="461">
        <f t="shared" si="2"/>
        <v>0</v>
      </c>
      <c r="Q24" s="461">
        <f t="shared" si="2"/>
        <v>0</v>
      </c>
      <c r="R24" s="461">
        <f t="shared" si="2"/>
        <v>0</v>
      </c>
      <c r="S24" s="461">
        <f t="shared" si="2"/>
        <v>0</v>
      </c>
      <c r="T24" s="461">
        <f t="shared" si="2"/>
        <v>0</v>
      </c>
      <c r="U24" s="461">
        <f t="shared" si="2"/>
        <v>0</v>
      </c>
      <c r="V24" s="461">
        <f t="shared" si="2"/>
        <v>0</v>
      </c>
      <c r="W24" s="461">
        <f t="shared" si="2"/>
        <v>0</v>
      </c>
      <c r="X24" s="461">
        <f t="shared" si="2"/>
        <v>0</v>
      </c>
      <c r="Y24" s="461">
        <f t="shared" si="2"/>
        <v>0</v>
      </c>
      <c r="Z24" s="461">
        <f t="shared" si="2"/>
        <v>0</v>
      </c>
      <c r="AA24" s="461">
        <f t="shared" si="2"/>
        <v>0</v>
      </c>
      <c r="AB24" s="461">
        <f t="shared" si="2"/>
        <v>0</v>
      </c>
      <c r="AC24" s="459">
        <f t="shared" si="2"/>
        <v>0</v>
      </c>
      <c r="AD24" s="462">
        <f>IFERROR(IF(OR((AD8+AD9)=AD23,AD8=0),0,AD23-AD8-AD9),"")</f>
        <v>0</v>
      </c>
      <c r="AE24" s="463" t="str">
        <f>IF((AD23)=AD8+AD9,"no adjustment needed",IF(AD8=0,"no adjustment needed","adjustment needed"))</f>
        <v>no adjustment needed</v>
      </c>
    </row>
    <row r="25" spans="1:31" ht="19.45" customHeight="1" outlineLevel="1">
      <c r="A25" s="660" t="str">
        <f>'Project basic information'!D14</f>
        <v/>
      </c>
      <c r="B25" s="662" t="str">
        <f>'Project basic information'!E14</f>
        <v/>
      </c>
      <c r="C25" s="632">
        <f>IFERROR(SUMIF(B:B,M25,G:G),0)</f>
        <v>0</v>
      </c>
      <c r="D25" s="634">
        <f>MROUND(SUMIF(B:B,M25,F:F),0.5)</f>
        <v>0</v>
      </c>
      <c r="E25" s="646">
        <f>IFERROR(C25/D25,0)</f>
        <v>0</v>
      </c>
      <c r="F25" s="648">
        <f>E25*MROUND(J25,0.5)</f>
        <v>0</v>
      </c>
      <c r="G25" s="650">
        <f>SUMIF(B:B,M25,J:J)</f>
        <v>0</v>
      </c>
      <c r="H25" s="652">
        <f>IFERROR(G25-F25,0)</f>
        <v>0</v>
      </c>
      <c r="I25" s="664">
        <f t="shared" si="3"/>
        <v>0</v>
      </c>
      <c r="J25" s="636">
        <f>IFERROR(((SUMIF(B:B,M25,AC:AC))/$H$6),0)</f>
        <v>0</v>
      </c>
      <c r="K25" s="634">
        <f t="shared" ref="K25:K29" si="4">D25-J25</f>
        <v>0</v>
      </c>
      <c r="M25" s="368" t="s">
        <v>277</v>
      </c>
      <c r="N25" s="458">
        <f>IFERROR(IF(($I25&lt;$J25),(SUMIF($B:$B,$M25,N:N)/SUMIF($B:$B,$M25,$AC:$AC)*$I25),(SUMIF($B:$B,$M25,N:N)/SUMIF($B:$B,$M25,$AC:$AC)*$J25)),0)</f>
        <v>0</v>
      </c>
      <c r="O25" s="458">
        <f t="shared" si="1"/>
        <v>0</v>
      </c>
      <c r="P25" s="458">
        <f t="shared" si="1"/>
        <v>0</v>
      </c>
      <c r="Q25" s="458">
        <f t="shared" si="1"/>
        <v>0</v>
      </c>
      <c r="R25" s="458">
        <f t="shared" si="1"/>
        <v>0</v>
      </c>
      <c r="S25" s="458">
        <f t="shared" si="1"/>
        <v>0</v>
      </c>
      <c r="T25" s="458">
        <f t="shared" si="1"/>
        <v>0</v>
      </c>
      <c r="U25" s="458">
        <f t="shared" si="1"/>
        <v>0</v>
      </c>
      <c r="V25" s="458">
        <f t="shared" si="1"/>
        <v>0</v>
      </c>
      <c r="W25" s="458">
        <f t="shared" si="1"/>
        <v>0</v>
      </c>
      <c r="X25" s="458">
        <f t="shared" si="1"/>
        <v>0</v>
      </c>
      <c r="Y25" s="458">
        <f t="shared" si="1"/>
        <v>0</v>
      </c>
      <c r="Z25" s="458">
        <f t="shared" si="1"/>
        <v>0</v>
      </c>
      <c r="AA25" s="458">
        <f t="shared" si="1"/>
        <v>0</v>
      </c>
      <c r="AB25" s="458">
        <f t="shared" si="1"/>
        <v>0</v>
      </c>
      <c r="AC25" s="459">
        <f t="shared" ref="AC25:AC59" si="5">SUM(N25:AB25)</f>
        <v>0</v>
      </c>
      <c r="AD25" s="460">
        <f>ROUND(IF(F25&gt;G25,G25,F25),2)</f>
        <v>0</v>
      </c>
      <c r="AE25" s="464"/>
    </row>
    <row r="26" spans="1:31" ht="19.45" customHeight="1" outlineLevel="1">
      <c r="A26" s="661"/>
      <c r="B26" s="663"/>
      <c r="C26" s="633"/>
      <c r="D26" s="635"/>
      <c r="E26" s="647"/>
      <c r="F26" s="649"/>
      <c r="G26" s="651"/>
      <c r="H26" s="653"/>
      <c r="I26" s="665"/>
      <c r="J26" s="637"/>
      <c r="K26" s="638"/>
      <c r="M26" s="369" t="s">
        <v>416</v>
      </c>
      <c r="N26" s="461">
        <f>IFERROR(IF(OR((N10+N11)=N25,N10=0),0,N25-N10-N11),"")</f>
        <v>0</v>
      </c>
      <c r="O26" s="461">
        <f t="shared" ref="O26:AC26" si="6">IFERROR(IF(OR((O10+O11)=O25,O10=0),0,O25-O10-O11),"")</f>
        <v>0</v>
      </c>
      <c r="P26" s="461">
        <f t="shared" si="6"/>
        <v>0</v>
      </c>
      <c r="Q26" s="461">
        <f t="shared" si="6"/>
        <v>0</v>
      </c>
      <c r="R26" s="461">
        <f t="shared" si="6"/>
        <v>0</v>
      </c>
      <c r="S26" s="461">
        <f t="shared" si="6"/>
        <v>0</v>
      </c>
      <c r="T26" s="461">
        <f t="shared" si="6"/>
        <v>0</v>
      </c>
      <c r="U26" s="461">
        <f t="shared" si="6"/>
        <v>0</v>
      </c>
      <c r="V26" s="461">
        <f t="shared" si="6"/>
        <v>0</v>
      </c>
      <c r="W26" s="461">
        <f t="shared" si="6"/>
        <v>0</v>
      </c>
      <c r="X26" s="461">
        <f t="shared" si="6"/>
        <v>0</v>
      </c>
      <c r="Y26" s="461">
        <f t="shared" si="6"/>
        <v>0</v>
      </c>
      <c r="Z26" s="461">
        <f t="shared" si="6"/>
        <v>0</v>
      </c>
      <c r="AA26" s="461">
        <f t="shared" si="6"/>
        <v>0</v>
      </c>
      <c r="AB26" s="461">
        <f t="shared" si="6"/>
        <v>0</v>
      </c>
      <c r="AC26" s="459">
        <f t="shared" si="6"/>
        <v>0</v>
      </c>
      <c r="AD26" s="462">
        <f>IFERROR(IF(OR((AD10+AD11)=AD25,AD10=0),0,AD25-AD10-AD11),"")</f>
        <v>0</v>
      </c>
      <c r="AE26" s="463" t="str">
        <f>IF((AD25)=AD10+AD11,"no adjustment needed",IF(AD10=0,"no adjustment needed","adjustment needed"))</f>
        <v>no adjustment needed</v>
      </c>
    </row>
    <row r="27" spans="1:31" ht="19.45" customHeight="1" outlineLevel="1">
      <c r="A27" s="666" t="str">
        <f>'Project basic information'!D15</f>
        <v/>
      </c>
      <c r="B27" s="668" t="str">
        <f>'Project basic information'!E15</f>
        <v/>
      </c>
      <c r="C27" s="632">
        <f>IFERROR(SUMIF(B:B,M27,G:G),0)</f>
        <v>0</v>
      </c>
      <c r="D27" s="634">
        <f>MROUND(SUMIF(B:B,M27,F:F),0.5)</f>
        <v>0</v>
      </c>
      <c r="E27" s="646">
        <f>IFERROR(C27/D27,0)</f>
        <v>0</v>
      </c>
      <c r="F27" s="648">
        <f>E27*MROUND(J27,0.5)</f>
        <v>0</v>
      </c>
      <c r="G27" s="650">
        <f>SUMIF(B:B,M27,J:J)</f>
        <v>0</v>
      </c>
      <c r="H27" s="652">
        <f>IFERROR(G27-F27,0)</f>
        <v>0</v>
      </c>
      <c r="I27" s="664">
        <f t="shared" si="3"/>
        <v>0</v>
      </c>
      <c r="J27" s="636">
        <f>IFERROR(((SUMIF(B:B,M27,AC:AC))/$H$6),0)</f>
        <v>0</v>
      </c>
      <c r="K27" s="634">
        <f t="shared" si="4"/>
        <v>0</v>
      </c>
      <c r="M27" s="370" t="s">
        <v>278</v>
      </c>
      <c r="N27" s="458">
        <f>IFERROR(IF(($I27&lt;$J27),(SUMIF($B:$B,$M27,N:N)/SUMIF($B:$B,$M27,$AC:$AC)*$I27),(SUMIF($B:$B,$M27,N:N)/SUMIF($B:$B,$M27,$AC:$AC)*$J27)),0)</f>
        <v>0</v>
      </c>
      <c r="O27" s="458">
        <f t="shared" si="1"/>
        <v>0</v>
      </c>
      <c r="P27" s="458">
        <f t="shared" si="1"/>
        <v>0</v>
      </c>
      <c r="Q27" s="458">
        <f t="shared" si="1"/>
        <v>0</v>
      </c>
      <c r="R27" s="458">
        <f t="shared" si="1"/>
        <v>0</v>
      </c>
      <c r="S27" s="458">
        <f t="shared" si="1"/>
        <v>0</v>
      </c>
      <c r="T27" s="458">
        <f t="shared" si="1"/>
        <v>0</v>
      </c>
      <c r="U27" s="458">
        <f t="shared" si="1"/>
        <v>0</v>
      </c>
      <c r="V27" s="458">
        <f t="shared" si="1"/>
        <v>0</v>
      </c>
      <c r="W27" s="458">
        <f t="shared" si="1"/>
        <v>0</v>
      </c>
      <c r="X27" s="458">
        <f t="shared" si="1"/>
        <v>0</v>
      </c>
      <c r="Y27" s="458">
        <f t="shared" si="1"/>
        <v>0</v>
      </c>
      <c r="Z27" s="458">
        <f t="shared" si="1"/>
        <v>0</v>
      </c>
      <c r="AA27" s="458">
        <f t="shared" si="1"/>
        <v>0</v>
      </c>
      <c r="AB27" s="458">
        <f t="shared" si="1"/>
        <v>0</v>
      </c>
      <c r="AC27" s="459">
        <f t="shared" si="5"/>
        <v>0</v>
      </c>
      <c r="AD27" s="460">
        <f>ROUND(IF(F27&gt;G27,G27,F27),2)</f>
        <v>0</v>
      </c>
    </row>
    <row r="28" spans="1:31" ht="19.45" customHeight="1" outlineLevel="1">
      <c r="A28" s="667"/>
      <c r="B28" s="669"/>
      <c r="C28" s="633"/>
      <c r="D28" s="635"/>
      <c r="E28" s="647"/>
      <c r="F28" s="649"/>
      <c r="G28" s="651"/>
      <c r="H28" s="653"/>
      <c r="I28" s="665"/>
      <c r="J28" s="637"/>
      <c r="K28" s="638"/>
      <c r="M28" s="370" t="s">
        <v>452</v>
      </c>
      <c r="N28" s="461">
        <f>IFERROR(IF(OR((N12+N13)=N27,N12=0),0,N27-N12-N13),"")</f>
        <v>0</v>
      </c>
      <c r="O28" s="461">
        <f t="shared" ref="O28:AC28" si="7">IFERROR(IF(OR((O12+O13)=O27,O12=0),0,O27-O12-O13),"")</f>
        <v>0</v>
      </c>
      <c r="P28" s="461">
        <f t="shared" si="7"/>
        <v>0</v>
      </c>
      <c r="Q28" s="461">
        <f t="shared" si="7"/>
        <v>0</v>
      </c>
      <c r="R28" s="461">
        <f t="shared" si="7"/>
        <v>0</v>
      </c>
      <c r="S28" s="461">
        <f t="shared" si="7"/>
        <v>0</v>
      </c>
      <c r="T28" s="461">
        <f t="shared" si="7"/>
        <v>0</v>
      </c>
      <c r="U28" s="461">
        <f t="shared" si="7"/>
        <v>0</v>
      </c>
      <c r="V28" s="461">
        <f t="shared" si="7"/>
        <v>0</v>
      </c>
      <c r="W28" s="461">
        <f t="shared" si="7"/>
        <v>0</v>
      </c>
      <c r="X28" s="461">
        <f t="shared" si="7"/>
        <v>0</v>
      </c>
      <c r="Y28" s="461">
        <f t="shared" si="7"/>
        <v>0</v>
      </c>
      <c r="Z28" s="461">
        <f t="shared" si="7"/>
        <v>0</v>
      </c>
      <c r="AA28" s="461">
        <f t="shared" si="7"/>
        <v>0</v>
      </c>
      <c r="AB28" s="461">
        <f t="shared" si="7"/>
        <v>0</v>
      </c>
      <c r="AC28" s="459">
        <f t="shared" si="7"/>
        <v>0</v>
      </c>
      <c r="AD28" s="462">
        <f>IFERROR(IF(OR((AD12+AD13)=AD27,AD12=0),0,AD27-AD12-AD13),"")</f>
        <v>0</v>
      </c>
      <c r="AE28" s="463" t="str">
        <f>IF((AD27)=AD12+AD13,"no adjustment needed",IF(AD12=0,"no adjustment needed","adjustment needed"))</f>
        <v>no adjustment needed</v>
      </c>
    </row>
    <row r="29" spans="1:31" ht="19.45" customHeight="1" outlineLevel="1" thickBot="1">
      <c r="A29" s="465" t="str">
        <f>'Project basic information'!D16</f>
        <v/>
      </c>
      <c r="B29" s="466" t="str">
        <f>'Project basic information'!E16</f>
        <v/>
      </c>
      <c r="C29" s="467">
        <f>IFERROR(SUMIF(B:B,M29,G:G),0)</f>
        <v>0</v>
      </c>
      <c r="D29" s="468">
        <f>MROUND(SUMIF(A:A,M29,G:G),0.5)</f>
        <v>0</v>
      </c>
      <c r="E29" s="469">
        <f>IFERROR(C29/D29,0)</f>
        <v>0</v>
      </c>
      <c r="F29" s="470">
        <f>E29*MROUND(J29,0.5)</f>
        <v>0</v>
      </c>
      <c r="G29" s="471">
        <f>SUMIF(B:B,M29,J:J)</f>
        <v>0</v>
      </c>
      <c r="H29" s="472">
        <f>IFERROR(G29-F29,0)</f>
        <v>0</v>
      </c>
      <c r="I29" s="473">
        <f t="shared" si="3"/>
        <v>0</v>
      </c>
      <c r="J29" s="457">
        <f>IFERROR(((SUMIF(B:B,M29,AC:AC))/$H$6),0)</f>
        <v>0</v>
      </c>
      <c r="K29" s="456">
        <f t="shared" si="4"/>
        <v>0</v>
      </c>
      <c r="M29" s="371" t="s">
        <v>279</v>
      </c>
      <c r="N29" s="458">
        <f>IFERROR(IF(($I29&lt;$J29),(SUMIF($B:$B,$M29,N:N)/SUMIF($B:$B,$M29,$AC:$AC)*$I29),(SUMIF($B:$B,$M29,N:N)/SUMIF($B:$B,$M29,$AC:$AC)*$J29)),0)</f>
        <v>0</v>
      </c>
      <c r="O29" s="458">
        <f t="shared" si="1"/>
        <v>0</v>
      </c>
      <c r="P29" s="458">
        <f t="shared" si="1"/>
        <v>0</v>
      </c>
      <c r="Q29" s="458">
        <f t="shared" si="1"/>
        <v>0</v>
      </c>
      <c r="R29" s="458">
        <f t="shared" si="1"/>
        <v>0</v>
      </c>
      <c r="S29" s="458">
        <f t="shared" si="1"/>
        <v>0</v>
      </c>
      <c r="T29" s="458">
        <f t="shared" si="1"/>
        <v>0</v>
      </c>
      <c r="U29" s="458">
        <f t="shared" si="1"/>
        <v>0</v>
      </c>
      <c r="V29" s="458">
        <f t="shared" si="1"/>
        <v>0</v>
      </c>
      <c r="W29" s="458">
        <f t="shared" si="1"/>
        <v>0</v>
      </c>
      <c r="X29" s="458">
        <f t="shared" si="1"/>
        <v>0</v>
      </c>
      <c r="Y29" s="458">
        <f t="shared" si="1"/>
        <v>0</v>
      </c>
      <c r="Z29" s="458">
        <f t="shared" si="1"/>
        <v>0</v>
      </c>
      <c r="AA29" s="458">
        <f t="shared" si="1"/>
        <v>0</v>
      </c>
      <c r="AB29" s="458">
        <f t="shared" si="1"/>
        <v>0</v>
      </c>
      <c r="AC29" s="459">
        <f t="shared" si="5"/>
        <v>0</v>
      </c>
      <c r="AD29" s="460">
        <f>ROUND(IF(F29&gt;G29,G29,F29),2)</f>
        <v>0</v>
      </c>
    </row>
    <row r="30" spans="1:31" ht="15.7" outlineLevel="1">
      <c r="A30" s="474"/>
      <c r="B30" s="474"/>
      <c r="C30" s="475"/>
      <c r="D30" s="475"/>
      <c r="E30" s="476"/>
      <c r="F30" s="477"/>
      <c r="G30" s="478"/>
      <c r="H30" s="445"/>
      <c r="J30" s="477"/>
      <c r="K30" s="479"/>
      <c r="M30" s="441"/>
      <c r="N30" s="441"/>
      <c r="O30" s="441"/>
      <c r="P30" s="441"/>
      <c r="Q30" s="441"/>
      <c r="R30" s="441"/>
      <c r="S30" s="441"/>
      <c r="T30" s="441"/>
      <c r="U30" s="441"/>
      <c r="V30" s="441"/>
      <c r="W30" s="441"/>
      <c r="X30" s="441"/>
      <c r="Y30" s="441"/>
      <c r="Z30" s="441"/>
      <c r="AA30" s="441"/>
      <c r="AB30" s="441"/>
      <c r="AC30" s="441"/>
      <c r="AD30" s="441"/>
    </row>
    <row r="31" spans="1:31" outlineLevel="1">
      <c r="A31" s="474"/>
      <c r="B31" s="474"/>
      <c r="C31" s="474"/>
      <c r="D31" s="474"/>
      <c r="E31" s="476"/>
      <c r="F31" s="477"/>
      <c r="G31" s="478"/>
      <c r="H31" s="445"/>
      <c r="K31" s="479"/>
      <c r="M31" s="441"/>
      <c r="N31" s="441"/>
      <c r="O31" s="441"/>
      <c r="P31" s="441"/>
      <c r="Q31" s="441"/>
      <c r="R31" s="441"/>
      <c r="S31" s="441"/>
      <c r="T31" s="441"/>
      <c r="U31" s="441"/>
      <c r="V31" s="441"/>
      <c r="W31" s="441"/>
      <c r="X31" s="441"/>
      <c r="Y31" s="441"/>
      <c r="Z31" s="441"/>
      <c r="AA31" s="441"/>
      <c r="AB31" s="441"/>
      <c r="AC31" s="441"/>
      <c r="AD31" s="441"/>
    </row>
    <row r="32" spans="1:31" ht="31.4">
      <c r="C32" s="639" t="s">
        <v>549</v>
      </c>
      <c r="D32" s="639"/>
      <c r="E32" s="639"/>
      <c r="F32" s="639"/>
      <c r="G32" s="639"/>
      <c r="H32" s="639"/>
      <c r="I32" s="639"/>
      <c r="J32" s="480"/>
      <c r="N32" s="411"/>
    </row>
    <row r="33" spans="1:32">
      <c r="N33" s="411"/>
    </row>
    <row r="34" spans="1:32" ht="47.25" customHeight="1">
      <c r="C34" s="344" t="s">
        <v>550</v>
      </c>
      <c r="D34" s="344" t="s">
        <v>551</v>
      </c>
      <c r="E34" s="344" t="s">
        <v>552</v>
      </c>
      <c r="F34" s="344" t="s">
        <v>553</v>
      </c>
      <c r="G34" s="344" t="s">
        <v>554</v>
      </c>
      <c r="H34" s="481"/>
      <c r="I34" s="482"/>
      <c r="J34" s="482"/>
      <c r="M34" s="411"/>
      <c r="AD34" s="340"/>
    </row>
    <row r="35" spans="1:32" ht="15" customHeight="1" outlineLevel="1">
      <c r="C35" s="483">
        <f>IF('Project basic information'!C5=0,0,DATE(YEAR('Project basic information'!C5),1,1))</f>
        <v>0</v>
      </c>
      <c r="D35" s="484">
        <f>F60</f>
        <v>0</v>
      </c>
      <c r="E35" s="485">
        <f>IFERROR(AC61,0)</f>
        <v>0</v>
      </c>
      <c r="F35" s="486">
        <f t="shared" ref="F35:F41" si="8">D35-E35</f>
        <v>0</v>
      </c>
      <c r="G35" s="487">
        <f>INDEX($B$1:B149,SUMPRODUCT(MAX((B48:B59&lt;&gt;"")*ROW(B48:B59))))</f>
        <v>0</v>
      </c>
      <c r="H35" s="670" t="s">
        <v>555</v>
      </c>
      <c r="I35" s="488"/>
      <c r="J35" s="488"/>
      <c r="K35" s="489"/>
      <c r="L35" s="490"/>
      <c r="M35" s="491"/>
      <c r="AF35" s="348"/>
    </row>
    <row r="36" spans="1:32" outlineLevel="1">
      <c r="C36" s="483" t="str">
        <f>IFERROR(IF(EDATE(C35,12)&lt;=(DATE(YEAR('Project basic information'!$C$6),1,1)),EDATE(C35,12),""),"")</f>
        <v/>
      </c>
      <c r="D36" s="484">
        <f>F75</f>
        <v>0</v>
      </c>
      <c r="E36" s="485">
        <f>IFERROR(AC76,0)</f>
        <v>0</v>
      </c>
      <c r="F36" s="486">
        <f t="shared" si="8"/>
        <v>0</v>
      </c>
      <c r="G36" s="487">
        <f>INDEX(B1:B149,SUMPRODUCT(MAX((B63:B74&lt;&gt;"")*ROW(B63:B74))))</f>
        <v>0</v>
      </c>
      <c r="H36" s="670"/>
      <c r="I36" s="488"/>
      <c r="J36" s="488"/>
      <c r="K36" s="489"/>
      <c r="L36" s="489"/>
      <c r="M36" s="411"/>
    </row>
    <row r="37" spans="1:32" ht="15.7" outlineLevel="1">
      <c r="C37" s="483" t="str">
        <f>IFERROR(IF(EDATE(C36,12)&lt;=(DATE(YEAR('Project basic information'!$C$6),1,1)),EDATE(C36,12),""),"")</f>
        <v/>
      </c>
      <c r="D37" s="484">
        <f>F90</f>
        <v>0</v>
      </c>
      <c r="E37" s="485">
        <f>IFERROR(AC91,0)</f>
        <v>0</v>
      </c>
      <c r="F37" s="486">
        <f t="shared" si="8"/>
        <v>0</v>
      </c>
      <c r="G37" s="487">
        <f>INDEX(B1:B149,SUMPRODUCT(MAX((B78:B89&lt;&gt;"")*ROW(B78:B89))))</f>
        <v>0</v>
      </c>
      <c r="H37" s="670"/>
      <c r="M37" s="296"/>
    </row>
    <row r="38" spans="1:32" outlineLevel="1">
      <c r="C38" s="483" t="str">
        <f>IFERROR(IF(EDATE(C37,12)&lt;=(DATE(YEAR('Project basic information'!$C$6),1,1)),EDATE(C37,12),""),"")</f>
        <v/>
      </c>
      <c r="D38" s="484">
        <f>F105</f>
        <v>0</v>
      </c>
      <c r="E38" s="485">
        <f>IFERROR(AC106,0)</f>
        <v>0</v>
      </c>
      <c r="F38" s="486">
        <f t="shared" si="8"/>
        <v>0</v>
      </c>
      <c r="G38" s="487">
        <f>INDEX(B1:B149,SUMPRODUCT(MAX((B93:B104&lt;&gt;"")*ROW(B93:B104))))</f>
        <v>0</v>
      </c>
      <c r="H38" s="670"/>
      <c r="M38" s="411"/>
    </row>
    <row r="39" spans="1:32" outlineLevel="1">
      <c r="C39" s="483" t="str">
        <f>IFERROR(IF(EDATE(C38,12)&lt;=(DATE(YEAR('Project basic information'!$C$6),1,1)),EDATE(C38,12),""),"")</f>
        <v/>
      </c>
      <c r="D39" s="484">
        <f>F120</f>
        <v>0</v>
      </c>
      <c r="E39" s="485">
        <f>IFERROR(AC121,0)</f>
        <v>0</v>
      </c>
      <c r="F39" s="486">
        <f t="shared" si="8"/>
        <v>0</v>
      </c>
      <c r="G39" s="487">
        <f>INDEX(B1:B149,SUMPRODUCT(MAX((B108:B119&lt;&gt;"")*ROW(B108:B119))))</f>
        <v>0</v>
      </c>
      <c r="H39" s="670"/>
      <c r="M39" s="492"/>
    </row>
    <row r="40" spans="1:32" outlineLevel="1">
      <c r="C40" s="483" t="str">
        <f>IFERROR(IF(EDATE(C39,12)&lt;=(DATE(YEAR('Project basic information'!$C$6),1,1)),EDATE(C39,12),""),"")</f>
        <v/>
      </c>
      <c r="D40" s="484">
        <f>F135</f>
        <v>0</v>
      </c>
      <c r="E40" s="485">
        <f>IFERROR(AC136,0)</f>
        <v>0</v>
      </c>
      <c r="F40" s="486">
        <f t="shared" si="8"/>
        <v>0</v>
      </c>
      <c r="G40" s="487">
        <f>INDEX(B1:B149,SUMPRODUCT(MAX((B123:B134&lt;&gt;"")*ROW(B123:B134))))</f>
        <v>0</v>
      </c>
      <c r="H40" s="670"/>
      <c r="M40" s="411"/>
    </row>
    <row r="41" spans="1:32" outlineLevel="1">
      <c r="C41" s="483" t="str">
        <f>IFERROR(IF(EDATE(C40,12)&lt;=(DATE(YEAR('Project basic information'!$C$6),1,1)),EDATE(C40,12),""),"")</f>
        <v/>
      </c>
      <c r="D41" s="484">
        <f>F150</f>
        <v>0</v>
      </c>
      <c r="E41" s="485">
        <f>IFERROR(AC151,0)</f>
        <v>0</v>
      </c>
      <c r="F41" s="486">
        <f t="shared" si="8"/>
        <v>0</v>
      </c>
      <c r="G41" s="487">
        <f>INDEX(B1:B149,SUMPRODUCT(MAX((B138:B149&lt;&gt;"")*ROW(B138:B149))))</f>
        <v>0</v>
      </c>
      <c r="H41" s="670"/>
      <c r="N41" s="411"/>
    </row>
    <row r="42" spans="1:32" outlineLevel="1">
      <c r="E42" s="493"/>
      <c r="F42" s="494"/>
      <c r="G42" s="444"/>
      <c r="H42" s="495"/>
      <c r="I42" s="496"/>
      <c r="J42" s="497"/>
      <c r="O42" s="411"/>
    </row>
    <row r="43" spans="1:32" ht="24.8" customHeight="1" outlineLevel="1">
      <c r="E43" s="493"/>
      <c r="F43" s="494"/>
      <c r="G43" s="444"/>
      <c r="H43" s="495"/>
      <c r="I43" s="498"/>
      <c r="J43" s="498"/>
      <c r="K43" s="497"/>
      <c r="O43" s="411"/>
    </row>
    <row r="44" spans="1:32" ht="33.5">
      <c r="B44" s="639" t="s">
        <v>556</v>
      </c>
      <c r="C44" s="639"/>
      <c r="D44" s="639"/>
      <c r="E44" s="639"/>
      <c r="F44" s="639"/>
      <c r="G44" s="639"/>
      <c r="H44" s="639"/>
      <c r="I44" s="639"/>
      <c r="J44" s="639"/>
      <c r="K44" s="499"/>
      <c r="M44" s="671" t="s">
        <v>251</v>
      </c>
      <c r="N44" s="671"/>
      <c r="O44" s="671"/>
      <c r="P44" s="671"/>
      <c r="Q44" s="671"/>
      <c r="R44" s="671"/>
      <c r="S44" s="671"/>
      <c r="T44" s="671"/>
      <c r="U44" s="671"/>
      <c r="V44" s="671"/>
      <c r="W44" s="671"/>
      <c r="X44" s="671"/>
      <c r="Y44" s="671"/>
      <c r="Z44" s="671"/>
      <c r="AA44" s="671"/>
      <c r="AB44" s="671"/>
      <c r="AC44" s="671"/>
      <c r="AD44" s="671"/>
      <c r="AE44" s="671"/>
    </row>
    <row r="45" spans="1:32" ht="15" thickBot="1">
      <c r="A45" s="343"/>
      <c r="E45" s="343"/>
    </row>
    <row r="46" spans="1:32" ht="15.7" customHeight="1">
      <c r="B46" s="500"/>
      <c r="C46" s="500"/>
      <c r="D46" s="500"/>
      <c r="E46" s="672" t="s">
        <v>536</v>
      </c>
      <c r="F46" s="673"/>
      <c r="G46" s="674"/>
      <c r="H46" s="672" t="s">
        <v>537</v>
      </c>
      <c r="I46" s="673"/>
      <c r="J46" s="674"/>
      <c r="N46" s="675" t="s">
        <v>557</v>
      </c>
      <c r="O46" s="676"/>
      <c r="P46" s="676"/>
      <c r="Q46" s="676"/>
      <c r="R46" s="676"/>
      <c r="S46" s="676"/>
      <c r="T46" s="676"/>
      <c r="U46" s="676"/>
      <c r="V46" s="676"/>
      <c r="W46" s="676"/>
      <c r="X46" s="676"/>
      <c r="Y46" s="676"/>
      <c r="Z46" s="676"/>
      <c r="AA46" s="676"/>
      <c r="AB46" s="676"/>
      <c r="AC46" s="677"/>
    </row>
    <row r="47" spans="1:32" ht="49.55" customHeight="1">
      <c r="B47" s="501" t="s">
        <v>305</v>
      </c>
      <c r="C47" s="501" t="s">
        <v>269</v>
      </c>
      <c r="D47" s="502" t="s">
        <v>558</v>
      </c>
      <c r="E47" s="503" t="s">
        <v>559</v>
      </c>
      <c r="F47" s="329" t="s">
        <v>560</v>
      </c>
      <c r="G47" s="504" t="s">
        <v>561</v>
      </c>
      <c r="H47" s="505" t="s">
        <v>559</v>
      </c>
      <c r="I47" s="329" t="s">
        <v>560</v>
      </c>
      <c r="J47" s="504" t="s">
        <v>562</v>
      </c>
      <c r="M47" s="329" t="s">
        <v>558</v>
      </c>
      <c r="N47" s="506" t="s">
        <v>563</v>
      </c>
      <c r="O47" s="506" t="s">
        <v>564</v>
      </c>
      <c r="P47" s="506" t="s">
        <v>565</v>
      </c>
      <c r="Q47" s="506" t="s">
        <v>566</v>
      </c>
      <c r="R47" s="506" t="s">
        <v>567</v>
      </c>
      <c r="S47" s="329" t="s">
        <v>568</v>
      </c>
      <c r="T47" s="329" t="s">
        <v>569</v>
      </c>
      <c r="U47" s="329" t="s">
        <v>570</v>
      </c>
      <c r="V47" s="329" t="s">
        <v>571</v>
      </c>
      <c r="W47" s="329" t="s">
        <v>572</v>
      </c>
      <c r="X47" s="329" t="s">
        <v>573</v>
      </c>
      <c r="Y47" s="329" t="s">
        <v>574</v>
      </c>
      <c r="Z47" s="329" t="s">
        <v>575</v>
      </c>
      <c r="AA47" s="329" t="s">
        <v>576</v>
      </c>
      <c r="AB47" s="329" t="s">
        <v>577</v>
      </c>
      <c r="AC47" s="506" t="s">
        <v>578</v>
      </c>
      <c r="AE47" s="507"/>
    </row>
    <row r="48" spans="1:32" outlineLevel="1">
      <c r="B48" s="508" t="str">
        <f>IF(C48&gt;0,IFERROR(_xlfn.IFS(D48&lt;=DATE(YEAR('Project basic information'!$E$12),MONTH('Project basic information'!$E$12),1),'Project basic information'!$A$12,D48&lt;=DATE(YEAR('Project basic information'!$E$13),MONTH('Project basic information'!$E$13),1),'Project basic information'!$A$13,D48&lt;=DATE(YEAR('Project basic information'!$E$14),MONTH('Project basic information'!$E$14),1),'Project basic information'!$A$14,D48&lt;=DATE(YEAR('Project basic information'!$E$15),MONTH('Project basic information'!$E$15),1),'Project basic information'!$A$15,D48&lt;=DATE(YEAR('Project basic information'!$E$16),MONTH('Project basic information'!$E$16),1),'Project basic information'!$A$16),""),"")</f>
        <v/>
      </c>
      <c r="C48" s="508">
        <f>IF(DATE(YEAR('Project basic information'!$C$5),MONTH('Project basic information'!$C$5),1)=D48,1,0)</f>
        <v>0</v>
      </c>
      <c r="D48" s="509">
        <f>IF('Project basic information'!C5=0,0,DATE(YEAR('Project basic information'!$C$5),1,1))</f>
        <v>0</v>
      </c>
      <c r="E48" s="510"/>
      <c r="F48" s="458">
        <f t="shared" ref="F48:F59" si="9">215/12*E48</f>
        <v>0</v>
      </c>
      <c r="G48" s="511"/>
      <c r="H48" s="510"/>
      <c r="I48" s="458">
        <f t="shared" ref="I48:I59" si="10">215/12*H48</f>
        <v>0</v>
      </c>
      <c r="J48" s="512"/>
      <c r="M48" s="509">
        <f t="shared" ref="M48:M105" si="11">D48</f>
        <v>0</v>
      </c>
      <c r="N48" s="513"/>
      <c r="O48" s="514"/>
      <c r="P48" s="514"/>
      <c r="Q48" s="514"/>
      <c r="R48" s="514"/>
      <c r="S48" s="513"/>
      <c r="T48" s="513"/>
      <c r="U48" s="513"/>
      <c r="V48" s="513"/>
      <c r="W48" s="513"/>
      <c r="X48" s="513"/>
      <c r="Y48" s="513"/>
      <c r="Z48" s="513"/>
      <c r="AA48" s="513"/>
      <c r="AB48" s="513"/>
      <c r="AC48" s="515">
        <f t="shared" si="5"/>
        <v>0</v>
      </c>
      <c r="AE48" s="507"/>
    </row>
    <row r="49" spans="2:31" outlineLevel="1">
      <c r="B49" s="508" t="str">
        <f>IF(C49&gt;0,IFERROR(_xlfn.IFS(D49&lt;=DATE(YEAR('Project basic information'!$E$12),MONTH('Project basic information'!$E$12),1),'Project basic information'!$A$12,D49&lt;=DATE(YEAR('Project basic information'!$E$13),MONTH('Project basic information'!$E$13),1),'Project basic information'!$A$13,D49&lt;=DATE(YEAR('Project basic information'!$E$14),MONTH('Project basic information'!$E$14),1),'Project basic information'!$A$14,D49&lt;=DATE(YEAR('Project basic information'!$E$15),MONTH('Project basic information'!$E$15),1),'Project basic information'!$A$15,D49&lt;=DATE(YEAR('Project basic information'!$E$16),MONTH('Project basic information'!$E$16),1),'Project basic information'!$A$16),""),"")</f>
        <v/>
      </c>
      <c r="C49" s="508">
        <f>IF(C48&gt;0,C48+1,IF(DATE(YEAR('Project basic information'!$C$5),MONTH('Project basic information'!$C$5),1)=D49,1,0))</f>
        <v>0</v>
      </c>
      <c r="D49" s="509">
        <f t="shared" ref="D49:D59" si="12">DATE(YEAR(D48),MONTH(D48)+1,DAY(D48))</f>
        <v>31</v>
      </c>
      <c r="E49" s="510"/>
      <c r="F49" s="458">
        <f t="shared" si="9"/>
        <v>0</v>
      </c>
      <c r="G49" s="511"/>
      <c r="H49" s="510"/>
      <c r="I49" s="458">
        <f t="shared" si="10"/>
        <v>0</v>
      </c>
      <c r="J49" s="512"/>
      <c r="M49" s="509">
        <f t="shared" si="11"/>
        <v>31</v>
      </c>
      <c r="N49" s="513"/>
      <c r="O49" s="514"/>
      <c r="P49" s="514"/>
      <c r="Q49" s="514"/>
      <c r="R49" s="514"/>
      <c r="S49" s="513"/>
      <c r="T49" s="513"/>
      <c r="U49" s="513"/>
      <c r="V49" s="513"/>
      <c r="W49" s="513"/>
      <c r="X49" s="513"/>
      <c r="Y49" s="513"/>
      <c r="Z49" s="513"/>
      <c r="AA49" s="513"/>
      <c r="AB49" s="513"/>
      <c r="AC49" s="515">
        <f t="shared" si="5"/>
        <v>0</v>
      </c>
      <c r="AE49" s="507"/>
    </row>
    <row r="50" spans="2:31" outlineLevel="1">
      <c r="B50" s="508" t="str">
        <f>IF(C50&gt;0,IFERROR(_xlfn.IFS(D50&lt;=DATE(YEAR('Project basic information'!$E$12),MONTH('Project basic information'!$E$12),1),'Project basic information'!$A$12,D50&lt;=DATE(YEAR('Project basic information'!$E$13),MONTH('Project basic information'!$E$13),1),'Project basic information'!$A$13,D50&lt;=DATE(YEAR('Project basic information'!$E$14),MONTH('Project basic information'!$E$14),1),'Project basic information'!$A$14,D50&lt;=DATE(YEAR('Project basic information'!$E$15),MONTH('Project basic information'!$E$15),1),'Project basic information'!$A$15,D50&lt;=DATE(YEAR('Project basic information'!$E$16),MONTH('Project basic information'!$E$16),1),'Project basic information'!$A$16),""),"")</f>
        <v/>
      </c>
      <c r="C50" s="508">
        <f>IF(C49&gt;0,C49+1,IF(DATE(YEAR('Project basic information'!$C$5),MONTH('Project basic information'!$C$5),1)=D50,1,0))</f>
        <v>0</v>
      </c>
      <c r="D50" s="509">
        <f t="shared" si="12"/>
        <v>62</v>
      </c>
      <c r="E50" s="510"/>
      <c r="F50" s="458">
        <f t="shared" si="9"/>
        <v>0</v>
      </c>
      <c r="G50" s="511"/>
      <c r="H50" s="510"/>
      <c r="I50" s="458">
        <f t="shared" si="10"/>
        <v>0</v>
      </c>
      <c r="J50" s="512"/>
      <c r="M50" s="509">
        <f t="shared" si="11"/>
        <v>62</v>
      </c>
      <c r="N50" s="513"/>
      <c r="O50" s="514"/>
      <c r="P50" s="514"/>
      <c r="Q50" s="514"/>
      <c r="R50" s="514"/>
      <c r="S50" s="513"/>
      <c r="T50" s="513"/>
      <c r="U50" s="513"/>
      <c r="V50" s="513"/>
      <c r="W50" s="513"/>
      <c r="X50" s="513"/>
      <c r="Y50" s="513"/>
      <c r="Z50" s="513"/>
      <c r="AA50" s="513"/>
      <c r="AB50" s="513"/>
      <c r="AC50" s="515">
        <f t="shared" si="5"/>
        <v>0</v>
      </c>
      <c r="AE50" s="507"/>
    </row>
    <row r="51" spans="2:31" outlineLevel="1">
      <c r="B51" s="508" t="str">
        <f>IF(C51&gt;0,IFERROR(_xlfn.IFS(D51&lt;=DATE(YEAR('Project basic information'!$E$12),MONTH('Project basic information'!$E$12),1),'Project basic information'!$A$12,D51&lt;=DATE(YEAR('Project basic information'!$E$13),MONTH('Project basic information'!$E$13),1),'Project basic information'!$A$13,D51&lt;=DATE(YEAR('Project basic information'!$E$14),MONTH('Project basic information'!$E$14),1),'Project basic information'!$A$14,D51&lt;=DATE(YEAR('Project basic information'!$E$15),MONTH('Project basic information'!$E$15),1),'Project basic information'!$A$15,D51&lt;=DATE(YEAR('Project basic information'!$E$16),MONTH('Project basic information'!$E$16),1),'Project basic information'!$A$16),""),"")</f>
        <v/>
      </c>
      <c r="C51" s="508">
        <f>IF(C50&gt;0,C50+1,IF(DATE(YEAR('Project basic information'!$C$5),MONTH('Project basic information'!$C$5),1)=D51,1,0))</f>
        <v>0</v>
      </c>
      <c r="D51" s="509">
        <f t="shared" si="12"/>
        <v>93</v>
      </c>
      <c r="E51" s="510"/>
      <c r="F51" s="458">
        <f t="shared" si="9"/>
        <v>0</v>
      </c>
      <c r="G51" s="511"/>
      <c r="H51" s="510"/>
      <c r="I51" s="458">
        <f t="shared" si="10"/>
        <v>0</v>
      </c>
      <c r="J51" s="512"/>
      <c r="M51" s="509">
        <f t="shared" si="11"/>
        <v>93</v>
      </c>
      <c r="N51" s="513"/>
      <c r="O51" s="514"/>
      <c r="P51" s="514"/>
      <c r="Q51" s="514"/>
      <c r="R51" s="514"/>
      <c r="S51" s="513"/>
      <c r="T51" s="513"/>
      <c r="U51" s="513"/>
      <c r="V51" s="513"/>
      <c r="W51" s="513"/>
      <c r="X51" s="513"/>
      <c r="Y51" s="513"/>
      <c r="Z51" s="513"/>
      <c r="AA51" s="513"/>
      <c r="AB51" s="513"/>
      <c r="AC51" s="515">
        <f t="shared" si="5"/>
        <v>0</v>
      </c>
      <c r="AD51" s="516"/>
    </row>
    <row r="52" spans="2:31" outlineLevel="1">
      <c r="B52" s="508" t="str">
        <f>IF(C52&gt;0,IFERROR(_xlfn.IFS(D52&lt;=DATE(YEAR('Project basic information'!$E$12),MONTH('Project basic information'!$E$12),1),'Project basic information'!$A$12,D52&lt;=DATE(YEAR('Project basic information'!$E$13),MONTH('Project basic information'!$E$13),1),'Project basic information'!$A$13,D52&lt;=DATE(YEAR('Project basic information'!$E$14),MONTH('Project basic information'!$E$14),1),'Project basic information'!$A$14,D52&lt;=DATE(YEAR('Project basic information'!$E$15),MONTH('Project basic information'!$E$15),1),'Project basic information'!$A$15,D52&lt;=DATE(YEAR('Project basic information'!$E$16),MONTH('Project basic information'!$E$16),1),'Project basic information'!$A$16),""),"")</f>
        <v/>
      </c>
      <c r="C52" s="508">
        <f>IF(C51&gt;0,C51+1,IF(DATE(YEAR('Project basic information'!$C$5),MONTH('Project basic information'!$C$5),1)=D52,1,0))</f>
        <v>0</v>
      </c>
      <c r="D52" s="509">
        <f t="shared" si="12"/>
        <v>123</v>
      </c>
      <c r="E52" s="510"/>
      <c r="F52" s="458">
        <f t="shared" si="9"/>
        <v>0</v>
      </c>
      <c r="G52" s="511"/>
      <c r="H52" s="510"/>
      <c r="I52" s="458">
        <f t="shared" si="10"/>
        <v>0</v>
      </c>
      <c r="J52" s="512"/>
      <c r="M52" s="509">
        <f t="shared" si="11"/>
        <v>123</v>
      </c>
      <c r="N52" s="513"/>
      <c r="O52" s="514"/>
      <c r="P52" s="514"/>
      <c r="Q52" s="514"/>
      <c r="R52" s="514"/>
      <c r="S52" s="513"/>
      <c r="T52" s="513"/>
      <c r="U52" s="513"/>
      <c r="V52" s="513"/>
      <c r="W52" s="513"/>
      <c r="X52" s="513"/>
      <c r="Y52" s="513"/>
      <c r="Z52" s="513"/>
      <c r="AA52" s="513"/>
      <c r="AB52" s="513"/>
      <c r="AC52" s="515">
        <f t="shared" si="5"/>
        <v>0</v>
      </c>
      <c r="AD52" s="516"/>
      <c r="AE52" s="507"/>
    </row>
    <row r="53" spans="2:31" outlineLevel="1">
      <c r="B53" s="508" t="str">
        <f>IF(C53&gt;0,IFERROR(_xlfn.IFS(D53&lt;=DATE(YEAR('Project basic information'!$E$12),MONTH('Project basic information'!$E$12),1),'Project basic information'!$A$12,D53&lt;=DATE(YEAR('Project basic information'!$E$13),MONTH('Project basic information'!$E$13),1),'Project basic information'!$A$13,D53&lt;=DATE(YEAR('Project basic information'!$E$14),MONTH('Project basic information'!$E$14),1),'Project basic information'!$A$14,D53&lt;=DATE(YEAR('Project basic information'!$E$15),MONTH('Project basic information'!$E$15),1),'Project basic information'!$A$15,D53&lt;=DATE(YEAR('Project basic information'!$E$16),MONTH('Project basic information'!$E$16),1),'Project basic information'!$A$16),""),"")</f>
        <v/>
      </c>
      <c r="C53" s="508">
        <f>IF(C52&gt;0,C52+1,IF(DATE(YEAR('Project basic information'!$C$5),MONTH('Project basic information'!$C$5),1)=D53,1,0))</f>
        <v>0</v>
      </c>
      <c r="D53" s="509">
        <f t="shared" si="12"/>
        <v>154</v>
      </c>
      <c r="E53" s="510"/>
      <c r="F53" s="458">
        <f t="shared" si="9"/>
        <v>0</v>
      </c>
      <c r="G53" s="511"/>
      <c r="H53" s="510"/>
      <c r="I53" s="458">
        <f t="shared" si="10"/>
        <v>0</v>
      </c>
      <c r="J53" s="512"/>
      <c r="M53" s="509">
        <f t="shared" si="11"/>
        <v>154</v>
      </c>
      <c r="N53" s="513"/>
      <c r="O53" s="514"/>
      <c r="P53" s="514"/>
      <c r="Q53" s="514"/>
      <c r="R53" s="514"/>
      <c r="S53" s="513"/>
      <c r="T53" s="513"/>
      <c r="U53" s="513"/>
      <c r="V53" s="513"/>
      <c r="W53" s="513"/>
      <c r="X53" s="513"/>
      <c r="Y53" s="513"/>
      <c r="Z53" s="513"/>
      <c r="AA53" s="513"/>
      <c r="AB53" s="513"/>
      <c r="AC53" s="515">
        <f t="shared" si="5"/>
        <v>0</v>
      </c>
      <c r="AD53" s="516"/>
      <c r="AE53" s="507"/>
    </row>
    <row r="54" spans="2:31" outlineLevel="1">
      <c r="B54" s="508" t="str">
        <f>IF(C54&gt;0,IFERROR(_xlfn.IFS(D54&lt;=DATE(YEAR('Project basic information'!$E$12),MONTH('Project basic information'!$E$12),1),'Project basic information'!$A$12,D54&lt;=DATE(YEAR('Project basic information'!$E$13),MONTH('Project basic information'!$E$13),1),'Project basic information'!$A$13,D54&lt;=DATE(YEAR('Project basic information'!$E$14),MONTH('Project basic information'!$E$14),1),'Project basic information'!$A$14,D54&lt;=DATE(YEAR('Project basic information'!$E$15),MONTH('Project basic information'!$E$15),1),'Project basic information'!$A$15,D54&lt;=DATE(YEAR('Project basic information'!$E$16),MONTH('Project basic information'!$E$16),1),'Project basic information'!$A$16),""),"")</f>
        <v/>
      </c>
      <c r="C54" s="508">
        <f>IF(C53&gt;0,C53+1,IF(DATE(YEAR('Project basic information'!$C$5),MONTH('Project basic information'!$C$5),1)=D54,1,0))</f>
        <v>0</v>
      </c>
      <c r="D54" s="509">
        <f t="shared" si="12"/>
        <v>184</v>
      </c>
      <c r="E54" s="510"/>
      <c r="F54" s="458">
        <f t="shared" si="9"/>
        <v>0</v>
      </c>
      <c r="G54" s="511"/>
      <c r="H54" s="510"/>
      <c r="I54" s="458">
        <f t="shared" si="10"/>
        <v>0</v>
      </c>
      <c r="J54" s="512"/>
      <c r="M54" s="509">
        <f t="shared" si="11"/>
        <v>184</v>
      </c>
      <c r="N54" s="513"/>
      <c r="O54" s="514"/>
      <c r="P54" s="514"/>
      <c r="Q54" s="514"/>
      <c r="R54" s="514"/>
      <c r="S54" s="513"/>
      <c r="T54" s="513"/>
      <c r="U54" s="513"/>
      <c r="V54" s="513"/>
      <c r="W54" s="513"/>
      <c r="X54" s="513"/>
      <c r="Y54" s="513"/>
      <c r="Z54" s="513"/>
      <c r="AA54" s="513"/>
      <c r="AB54" s="513"/>
      <c r="AC54" s="515">
        <f t="shared" si="5"/>
        <v>0</v>
      </c>
      <c r="AD54" s="516"/>
      <c r="AE54" s="499"/>
    </row>
    <row r="55" spans="2:31" outlineLevel="1">
      <c r="B55" s="508" t="str">
        <f>IF(C55&gt;0,IFERROR(_xlfn.IFS(D55&lt;=DATE(YEAR('Project basic information'!$E$12),MONTH('Project basic information'!$E$12),1),'Project basic information'!$A$12,D55&lt;=DATE(YEAR('Project basic information'!$E$13),MONTH('Project basic information'!$E$13),1),'Project basic information'!$A$13,D55&lt;=DATE(YEAR('Project basic information'!$E$14),MONTH('Project basic information'!$E$14),1),'Project basic information'!$A$14,D55&lt;=DATE(YEAR('Project basic information'!$E$15),MONTH('Project basic information'!$E$15),1),'Project basic information'!$A$15,D55&lt;=DATE(YEAR('Project basic information'!$E$16),MONTH('Project basic information'!$E$16),1),'Project basic information'!$A$16),""),"")</f>
        <v/>
      </c>
      <c r="C55" s="508">
        <f>IF(C54&gt;0,C54+1,IF(DATE(YEAR('Project basic information'!$C$5),MONTH('Project basic information'!$C$5),1)=D55,1,0))</f>
        <v>0</v>
      </c>
      <c r="D55" s="509">
        <f t="shared" si="12"/>
        <v>215</v>
      </c>
      <c r="E55" s="510"/>
      <c r="F55" s="458">
        <f t="shared" si="9"/>
        <v>0</v>
      </c>
      <c r="G55" s="511"/>
      <c r="H55" s="510"/>
      <c r="I55" s="458">
        <f t="shared" si="10"/>
        <v>0</v>
      </c>
      <c r="J55" s="512"/>
      <c r="M55" s="509">
        <f t="shared" si="11"/>
        <v>215</v>
      </c>
      <c r="N55" s="513"/>
      <c r="O55" s="514"/>
      <c r="P55" s="514"/>
      <c r="Q55" s="514"/>
      <c r="R55" s="514"/>
      <c r="S55" s="513"/>
      <c r="T55" s="513"/>
      <c r="U55" s="513"/>
      <c r="V55" s="513"/>
      <c r="W55" s="513"/>
      <c r="X55" s="513"/>
      <c r="Y55" s="513"/>
      <c r="Z55" s="513"/>
      <c r="AA55" s="513"/>
      <c r="AB55" s="513"/>
      <c r="AC55" s="515">
        <f t="shared" si="5"/>
        <v>0</v>
      </c>
      <c r="AD55" s="516"/>
      <c r="AE55" s="499"/>
    </row>
    <row r="56" spans="2:31" outlineLevel="1">
      <c r="B56" s="508" t="str">
        <f>IF(C56&gt;0,IFERROR(_xlfn.IFS(D56&lt;=DATE(YEAR('Project basic information'!$E$12),MONTH('Project basic information'!$E$12),1),'Project basic information'!$A$12,D56&lt;=DATE(YEAR('Project basic information'!$E$13),MONTH('Project basic information'!$E$13),1),'Project basic information'!$A$13,D56&lt;=DATE(YEAR('Project basic information'!$E$14),MONTH('Project basic information'!$E$14),1),'Project basic information'!$A$14,D56&lt;=DATE(YEAR('Project basic information'!$E$15),MONTH('Project basic information'!$E$15),1),'Project basic information'!$A$15,D56&lt;=DATE(YEAR('Project basic information'!$E$16),MONTH('Project basic information'!$E$16),1),'Project basic information'!$A$16),""),"")</f>
        <v/>
      </c>
      <c r="C56" s="508">
        <f>IF(C55&gt;0,C55+1,IF(DATE(YEAR('Project basic information'!$C$5),MONTH('Project basic information'!$C$5),1)=D56,1,0))</f>
        <v>0</v>
      </c>
      <c r="D56" s="509">
        <f t="shared" si="12"/>
        <v>246</v>
      </c>
      <c r="E56" s="510"/>
      <c r="F56" s="458">
        <f t="shared" si="9"/>
        <v>0</v>
      </c>
      <c r="G56" s="511"/>
      <c r="H56" s="510"/>
      <c r="I56" s="458">
        <f t="shared" si="10"/>
        <v>0</v>
      </c>
      <c r="J56" s="512"/>
      <c r="M56" s="509">
        <f t="shared" si="11"/>
        <v>246</v>
      </c>
      <c r="N56" s="513"/>
      <c r="O56" s="514"/>
      <c r="P56" s="514"/>
      <c r="Q56" s="514"/>
      <c r="R56" s="514"/>
      <c r="S56" s="513"/>
      <c r="T56" s="513"/>
      <c r="U56" s="513"/>
      <c r="V56" s="513"/>
      <c r="W56" s="513"/>
      <c r="X56" s="513"/>
      <c r="Y56" s="513"/>
      <c r="Z56" s="513"/>
      <c r="AA56" s="513"/>
      <c r="AB56" s="513"/>
      <c r="AC56" s="515">
        <f t="shared" si="5"/>
        <v>0</v>
      </c>
      <c r="AD56" s="516"/>
    </row>
    <row r="57" spans="2:31" outlineLevel="1">
      <c r="B57" s="508" t="str">
        <f>IF(C57&gt;0,IFERROR(_xlfn.IFS(D57&lt;=DATE(YEAR('Project basic information'!$E$12),MONTH('Project basic information'!$E$12),1),'Project basic information'!$A$12,D57&lt;=DATE(YEAR('Project basic information'!$E$13),MONTH('Project basic information'!$E$13),1),'Project basic information'!$A$13,D57&lt;=DATE(YEAR('Project basic information'!$E$14),MONTH('Project basic information'!$E$14),1),'Project basic information'!$A$14,D57&lt;=DATE(YEAR('Project basic information'!$E$15),MONTH('Project basic information'!$E$15),1),'Project basic information'!$A$15,D57&lt;=DATE(YEAR('Project basic information'!$E$16),MONTH('Project basic information'!$E$16),1),'Project basic information'!$A$16),""),"")</f>
        <v/>
      </c>
      <c r="C57" s="508">
        <f>IF(C56&gt;0,C56+1,IF(DATE(YEAR('Project basic information'!$C$5),MONTH('Project basic information'!$C$5),1)=D57,1,0))</f>
        <v>0</v>
      </c>
      <c r="D57" s="509">
        <f t="shared" si="12"/>
        <v>276</v>
      </c>
      <c r="E57" s="510"/>
      <c r="F57" s="458">
        <f t="shared" si="9"/>
        <v>0</v>
      </c>
      <c r="G57" s="511"/>
      <c r="H57" s="510"/>
      <c r="I57" s="458">
        <f t="shared" si="10"/>
        <v>0</v>
      </c>
      <c r="J57" s="512"/>
      <c r="M57" s="509">
        <f t="shared" si="11"/>
        <v>276</v>
      </c>
      <c r="N57" s="513"/>
      <c r="O57" s="514"/>
      <c r="P57" s="514"/>
      <c r="Q57" s="514"/>
      <c r="R57" s="514"/>
      <c r="S57" s="513"/>
      <c r="T57" s="513"/>
      <c r="U57" s="513"/>
      <c r="V57" s="513"/>
      <c r="W57" s="513"/>
      <c r="X57" s="513"/>
      <c r="Y57" s="513"/>
      <c r="Z57" s="513"/>
      <c r="AA57" s="513"/>
      <c r="AB57" s="513"/>
      <c r="AC57" s="515">
        <f t="shared" si="5"/>
        <v>0</v>
      </c>
      <c r="AD57" s="516"/>
      <c r="AE57" s="517"/>
    </row>
    <row r="58" spans="2:31" outlineLevel="1">
      <c r="B58" s="508" t="str">
        <f>IF(C58&gt;0,IFERROR(_xlfn.IFS(D58&lt;=DATE(YEAR('Project basic information'!$E$12),MONTH('Project basic information'!$E$12),1),'Project basic information'!$A$12,D58&lt;=DATE(YEAR('Project basic information'!$E$13),MONTH('Project basic information'!$E$13),1),'Project basic information'!$A$13,D58&lt;=DATE(YEAR('Project basic information'!$E$14),MONTH('Project basic information'!$E$14),1),'Project basic information'!$A$14,D58&lt;=DATE(YEAR('Project basic information'!$E$15),MONTH('Project basic information'!$E$15),1),'Project basic information'!$A$15,D58&lt;=DATE(YEAR('Project basic information'!$E$16),MONTH('Project basic information'!$E$16),1),'Project basic information'!$A$16),""),"")</f>
        <v/>
      </c>
      <c r="C58" s="508">
        <f>IF(C57&gt;0,C57+1,IF(DATE(YEAR('Project basic information'!$C$5),MONTH('Project basic information'!$C$5),1)=D58,1,0))</f>
        <v>0</v>
      </c>
      <c r="D58" s="509">
        <f t="shared" si="12"/>
        <v>307</v>
      </c>
      <c r="E58" s="510"/>
      <c r="F58" s="458">
        <f t="shared" si="9"/>
        <v>0</v>
      </c>
      <c r="G58" s="511"/>
      <c r="H58" s="510"/>
      <c r="I58" s="458">
        <f t="shared" si="10"/>
        <v>0</v>
      </c>
      <c r="J58" s="512"/>
      <c r="M58" s="509">
        <f t="shared" si="11"/>
        <v>307</v>
      </c>
      <c r="N58" s="513"/>
      <c r="O58" s="514"/>
      <c r="P58" s="514"/>
      <c r="Q58" s="514"/>
      <c r="R58" s="514"/>
      <c r="S58" s="513"/>
      <c r="T58" s="513"/>
      <c r="U58" s="513"/>
      <c r="V58" s="513"/>
      <c r="W58" s="513"/>
      <c r="X58" s="513"/>
      <c r="Y58" s="513"/>
      <c r="Z58" s="513"/>
      <c r="AA58" s="513"/>
      <c r="AB58" s="513"/>
      <c r="AC58" s="515">
        <f t="shared" si="5"/>
        <v>0</v>
      </c>
      <c r="AD58" s="516"/>
    </row>
    <row r="59" spans="2:31" outlineLevel="1">
      <c r="B59" s="508" t="str">
        <f>IF(C59&gt;0,IFERROR(_xlfn.IFS(D59&lt;=DATE(YEAR('Project basic information'!$E$12),MONTH('Project basic information'!$E$12),1),'Project basic information'!$A$12,D59&lt;=DATE(YEAR('Project basic information'!$E$13),MONTH('Project basic information'!$E$13),1),'Project basic information'!$A$13,D59&lt;=DATE(YEAR('Project basic information'!$E$14),MONTH('Project basic information'!$E$14),1),'Project basic information'!$A$14,D59&lt;=DATE(YEAR('Project basic information'!$E$15),MONTH('Project basic information'!$E$15),1),'Project basic information'!$A$15,D59&lt;=DATE(YEAR('Project basic information'!$E$16),MONTH('Project basic information'!$E$16),1),'Project basic information'!$A$16),""),"")</f>
        <v/>
      </c>
      <c r="C59" s="508">
        <f>IF(C58&gt;0,C58+1,IF(DATE(YEAR('Project basic information'!$C$5),MONTH('Project basic information'!$C$5),1)=D59,1,0))</f>
        <v>0</v>
      </c>
      <c r="D59" s="509">
        <f t="shared" si="12"/>
        <v>337</v>
      </c>
      <c r="E59" s="510"/>
      <c r="F59" s="458">
        <f t="shared" si="9"/>
        <v>0</v>
      </c>
      <c r="G59" s="511"/>
      <c r="H59" s="510"/>
      <c r="I59" s="458">
        <f t="shared" si="10"/>
        <v>0</v>
      </c>
      <c r="J59" s="512"/>
      <c r="M59" s="509">
        <f t="shared" si="11"/>
        <v>337</v>
      </c>
      <c r="N59" s="513"/>
      <c r="O59" s="514"/>
      <c r="P59" s="514"/>
      <c r="Q59" s="514"/>
      <c r="R59" s="514"/>
      <c r="S59" s="513"/>
      <c r="T59" s="513"/>
      <c r="U59" s="513"/>
      <c r="V59" s="513"/>
      <c r="W59" s="513"/>
      <c r="X59" s="513"/>
      <c r="Y59" s="513"/>
      <c r="Z59" s="513"/>
      <c r="AA59" s="513"/>
      <c r="AB59" s="513"/>
      <c r="AC59" s="515">
        <f t="shared" si="5"/>
        <v>0</v>
      </c>
      <c r="AD59" s="516"/>
    </row>
    <row r="60" spans="2:31" ht="15" thickBot="1">
      <c r="B60" s="518"/>
      <c r="C60" s="519"/>
      <c r="D60" s="520">
        <f>D59</f>
        <v>337</v>
      </c>
      <c r="E60" s="521"/>
      <c r="F60" s="522">
        <f>SUM(F48:F59)</f>
        <v>0</v>
      </c>
      <c r="G60" s="523">
        <f>SUM(G48:G59)</f>
        <v>0</v>
      </c>
      <c r="H60" s="524"/>
      <c r="I60" s="522">
        <f>SUM(I48:I59)</f>
        <v>0</v>
      </c>
      <c r="J60" s="523">
        <f>SUM(J48:J59)</f>
        <v>0</v>
      </c>
      <c r="M60" s="520">
        <f t="shared" si="11"/>
        <v>337</v>
      </c>
      <c r="N60" s="525">
        <f>SUM(N48:N59)</f>
        <v>0</v>
      </c>
      <c r="O60" s="526">
        <f>SUM(O48:O59)</f>
        <v>0</v>
      </c>
      <c r="P60" s="527">
        <f>SUM(P48:P59)</f>
        <v>0</v>
      </c>
      <c r="Q60" s="526">
        <f>SUM(Q48:Q59)</f>
        <v>0</v>
      </c>
      <c r="R60" s="526">
        <f>SUM(R48:R59)</f>
        <v>0</v>
      </c>
      <c r="S60" s="528">
        <f t="shared" ref="S60:AB60" si="13">SUM(S48:S59)</f>
        <v>0</v>
      </c>
      <c r="T60" s="528">
        <f t="shared" si="13"/>
        <v>0</v>
      </c>
      <c r="U60" s="528">
        <f t="shared" si="13"/>
        <v>0</v>
      </c>
      <c r="V60" s="528">
        <f t="shared" si="13"/>
        <v>0</v>
      </c>
      <c r="W60" s="528">
        <f t="shared" si="13"/>
        <v>0</v>
      </c>
      <c r="X60" s="528">
        <f t="shared" si="13"/>
        <v>0</v>
      </c>
      <c r="Y60" s="528">
        <f t="shared" si="13"/>
        <v>0</v>
      </c>
      <c r="Z60" s="528">
        <f t="shared" si="13"/>
        <v>0</v>
      </c>
      <c r="AA60" s="528">
        <f t="shared" si="13"/>
        <v>0</v>
      </c>
      <c r="AB60" s="528">
        <f t="shared" si="13"/>
        <v>0</v>
      </c>
      <c r="AC60" s="528">
        <f>SUM(AC48:AC59)</f>
        <v>0</v>
      </c>
      <c r="AD60" s="516"/>
    </row>
    <row r="61" spans="2:31" ht="28.55" customHeight="1">
      <c r="B61" s="448"/>
      <c r="C61" s="448"/>
      <c r="N61" s="527">
        <f>IFERROR(N60/$H$6,0)</f>
        <v>0</v>
      </c>
      <c r="O61" s="527">
        <f>IFERROR(O60/$H$6,0)</f>
        <v>0</v>
      </c>
      <c r="P61" s="527">
        <f>IFERROR(P60/$H$6,0)</f>
        <v>0</v>
      </c>
      <c r="Q61" s="527">
        <f>IFERROR(Q60/$H$6,0)</f>
        <v>0</v>
      </c>
      <c r="R61" s="527">
        <f>IFERROR(R60/$H$6,0)</f>
        <v>0</v>
      </c>
      <c r="S61" s="527">
        <f t="shared" ref="S61:AB61" si="14">IFERROR(S60/$H$6,0)</f>
        <v>0</v>
      </c>
      <c r="T61" s="527">
        <f t="shared" si="14"/>
        <v>0</v>
      </c>
      <c r="U61" s="527">
        <f t="shared" si="14"/>
        <v>0</v>
      </c>
      <c r="V61" s="527">
        <f t="shared" si="14"/>
        <v>0</v>
      </c>
      <c r="W61" s="527">
        <f t="shared" si="14"/>
        <v>0</v>
      </c>
      <c r="X61" s="527">
        <f t="shared" si="14"/>
        <v>0</v>
      </c>
      <c r="Y61" s="527">
        <f t="shared" si="14"/>
        <v>0</v>
      </c>
      <c r="Z61" s="527">
        <f t="shared" si="14"/>
        <v>0</v>
      </c>
      <c r="AA61" s="527">
        <f t="shared" si="14"/>
        <v>0</v>
      </c>
      <c r="AB61" s="527">
        <f t="shared" si="14"/>
        <v>0</v>
      </c>
      <c r="AC61" s="525">
        <f>IFERROR(AC60/$H$6,0)</f>
        <v>0</v>
      </c>
      <c r="AD61" s="529" t="s">
        <v>579</v>
      </c>
    </row>
    <row r="62" spans="2:31" ht="15" thickBot="1">
      <c r="B62" s="448"/>
      <c r="C62" s="448"/>
      <c r="N62" s="530"/>
      <c r="O62" s="530"/>
      <c r="P62" s="530"/>
      <c r="Q62" s="530"/>
      <c r="R62" s="530"/>
      <c r="S62" s="531"/>
      <c r="T62" s="532"/>
      <c r="U62" s="533"/>
      <c r="V62" s="533"/>
      <c r="W62" s="533"/>
      <c r="X62" s="533"/>
      <c r="Y62" s="533"/>
      <c r="Z62" s="533"/>
      <c r="AA62" s="533"/>
      <c r="AB62" s="534"/>
      <c r="AC62" s="535"/>
      <c r="AD62" s="536"/>
    </row>
    <row r="63" spans="2:31" outlineLevel="1">
      <c r="B63" s="508" t="str">
        <f>IF(C63&gt;0,IFERROR(_xlfn.IFS(D63&lt;=DATE(YEAR('Project basic information'!$E$12),MONTH('Project basic information'!$E$12),1),'Project basic information'!$A$12,D63&lt;=DATE(YEAR('Project basic information'!$E$13),MONTH('Project basic information'!$E$13),1),'Project basic information'!$A$13,D63&lt;=DATE(YEAR('Project basic information'!$E$14),MONTH('Project basic information'!$E$14),1),'Project basic information'!$A$14,D63&lt;=DATE(YEAR('Project basic information'!$E$15),MONTH('Project basic information'!$E$15),1),'Project basic information'!$A$15,D63&lt;=DATE(YEAR('Project basic information'!$E$16),MONTH('Project basic information'!$E$16),1),'Project basic information'!$A$16),""),"")</f>
        <v/>
      </c>
      <c r="C63" s="508">
        <f>IF(C59&gt;0,C59+1,IF(DATE(YEAR('Project basic information'!$C$5),MONTH('Project basic information'!$C$5),1)=D63,1,0))</f>
        <v>0</v>
      </c>
      <c r="D63" s="509">
        <f>DATE(YEAR(D59),MONTH(D59)+1,DAY(D59))</f>
        <v>368</v>
      </c>
      <c r="E63" s="510"/>
      <c r="F63" s="537">
        <f t="shared" ref="F63:F74" si="15">215/12*E63</f>
        <v>0</v>
      </c>
      <c r="G63" s="511"/>
      <c r="H63" s="510"/>
      <c r="I63" s="537">
        <f t="shared" ref="I63:I74" si="16">215/12*H63</f>
        <v>0</v>
      </c>
      <c r="J63" s="512"/>
      <c r="M63" s="509">
        <f t="shared" si="11"/>
        <v>368</v>
      </c>
      <c r="N63" s="513"/>
      <c r="O63" s="514"/>
      <c r="P63" s="514"/>
      <c r="Q63" s="514"/>
      <c r="R63" s="514"/>
      <c r="S63" s="513"/>
      <c r="T63" s="513"/>
      <c r="U63" s="513"/>
      <c r="V63" s="513"/>
      <c r="W63" s="513"/>
      <c r="X63" s="513"/>
      <c r="Y63" s="513"/>
      <c r="Z63" s="513"/>
      <c r="AA63" s="513"/>
      <c r="AB63" s="513"/>
      <c r="AC63" s="515">
        <f t="shared" ref="AC63:AC74" si="17">SUM(N63:AB63)</f>
        <v>0</v>
      </c>
      <c r="AD63" s="516"/>
      <c r="AE63" s="517"/>
    </row>
    <row r="64" spans="2:31" outlineLevel="1">
      <c r="B64" s="508" t="str">
        <f>IF(C64&gt;0,IFERROR(_xlfn.IFS(D64&lt;=DATE(YEAR('Project basic information'!$E$12),MONTH('Project basic information'!$E$12),1),'Project basic information'!$A$12,D64&lt;=DATE(YEAR('Project basic information'!$E$13),MONTH('Project basic information'!$E$13),1),'Project basic information'!$A$13,D64&lt;=DATE(YEAR('Project basic information'!$E$14),MONTH('Project basic information'!$E$14),1),'Project basic information'!$A$14,D64&lt;=DATE(YEAR('Project basic information'!$E$15),MONTH('Project basic information'!$E$15),1),'Project basic information'!$A$15,D64&lt;=DATE(YEAR('Project basic information'!$E$16),MONTH('Project basic information'!$E$16),1),'Project basic information'!$A$16),""),"")</f>
        <v/>
      </c>
      <c r="C64" s="508">
        <f>IF(C63&gt;0,C63+1,IF(DATE(YEAR('Project basic information'!$C$5),MONTH('Project basic information'!$C$5),1)=D64,1,0))</f>
        <v>0</v>
      </c>
      <c r="D64" s="509">
        <f t="shared" ref="D64:D74" si="18">DATE(YEAR(D63),MONTH(D63)+1,DAY(D63))</f>
        <v>399</v>
      </c>
      <c r="E64" s="510"/>
      <c r="F64" s="458">
        <f t="shared" si="15"/>
        <v>0</v>
      </c>
      <c r="G64" s="511"/>
      <c r="H64" s="510"/>
      <c r="I64" s="458">
        <f t="shared" si="16"/>
        <v>0</v>
      </c>
      <c r="J64" s="512"/>
      <c r="M64" s="509">
        <f t="shared" si="11"/>
        <v>399</v>
      </c>
      <c r="N64" s="513"/>
      <c r="O64" s="514"/>
      <c r="P64" s="514"/>
      <c r="Q64" s="514"/>
      <c r="R64" s="514"/>
      <c r="S64" s="513"/>
      <c r="T64" s="513"/>
      <c r="U64" s="513"/>
      <c r="V64" s="513"/>
      <c r="W64" s="513"/>
      <c r="X64" s="513"/>
      <c r="Y64" s="513"/>
      <c r="Z64" s="513"/>
      <c r="AA64" s="513"/>
      <c r="AB64" s="513"/>
      <c r="AC64" s="515">
        <f t="shared" si="17"/>
        <v>0</v>
      </c>
      <c r="AD64" s="516"/>
    </row>
    <row r="65" spans="2:30" outlineLevel="1">
      <c r="B65" s="508" t="str">
        <f>IF(C65&gt;0,IFERROR(_xlfn.IFS(D65&lt;=DATE(YEAR('Project basic information'!$E$12),MONTH('Project basic information'!$E$12),1),'Project basic information'!$A$12,D65&lt;=DATE(YEAR('Project basic information'!$E$13),MONTH('Project basic information'!$E$13),1),'Project basic information'!$A$13,D65&lt;=DATE(YEAR('Project basic information'!$E$14),MONTH('Project basic information'!$E$14),1),'Project basic information'!$A$14,D65&lt;=DATE(YEAR('Project basic information'!$E$15),MONTH('Project basic information'!$E$15),1),'Project basic information'!$A$15,D65&lt;=DATE(YEAR('Project basic information'!$E$16),MONTH('Project basic information'!$E$16),1),'Project basic information'!$A$16),""),"")</f>
        <v/>
      </c>
      <c r="C65" s="508">
        <f>IF(C64&gt;0,C64+1,IF(DATE(YEAR('Project basic information'!$C$5),MONTH('Project basic information'!$C$5),1)=D65,1,0))</f>
        <v>0</v>
      </c>
      <c r="D65" s="509">
        <f t="shared" si="18"/>
        <v>427</v>
      </c>
      <c r="E65" s="510"/>
      <c r="F65" s="458">
        <f t="shared" si="15"/>
        <v>0</v>
      </c>
      <c r="G65" s="511"/>
      <c r="H65" s="510"/>
      <c r="I65" s="458">
        <f t="shared" si="16"/>
        <v>0</v>
      </c>
      <c r="J65" s="512"/>
      <c r="M65" s="509">
        <f t="shared" si="11"/>
        <v>427</v>
      </c>
      <c r="N65" s="513"/>
      <c r="O65" s="514"/>
      <c r="P65" s="514"/>
      <c r="Q65" s="514"/>
      <c r="R65" s="514"/>
      <c r="S65" s="513"/>
      <c r="T65" s="513"/>
      <c r="U65" s="513"/>
      <c r="V65" s="513"/>
      <c r="W65" s="513"/>
      <c r="X65" s="513"/>
      <c r="Y65" s="513"/>
      <c r="Z65" s="513"/>
      <c r="AA65" s="513"/>
      <c r="AB65" s="513"/>
      <c r="AC65" s="515">
        <f t="shared" si="17"/>
        <v>0</v>
      </c>
      <c r="AD65" s="516"/>
    </row>
    <row r="66" spans="2:30" outlineLevel="1">
      <c r="B66" s="508" t="str">
        <f>IF(C66&gt;0,IFERROR(_xlfn.IFS(D66&lt;=DATE(YEAR('Project basic information'!$E$12),MONTH('Project basic information'!$E$12),1),'Project basic information'!$A$12,D66&lt;=DATE(YEAR('Project basic information'!$E$13),MONTH('Project basic information'!$E$13),1),'Project basic information'!$A$13,D66&lt;=DATE(YEAR('Project basic information'!$E$14),MONTH('Project basic information'!$E$14),1),'Project basic information'!$A$14,D66&lt;=DATE(YEAR('Project basic information'!$E$15),MONTH('Project basic information'!$E$15),1),'Project basic information'!$A$15,D66&lt;=DATE(YEAR('Project basic information'!$E$16),MONTH('Project basic information'!$E$16),1),'Project basic information'!$A$16),""),"")</f>
        <v/>
      </c>
      <c r="C66" s="508">
        <f>IF(C65&gt;0,C65+1,IF(DATE(YEAR('Project basic information'!$C$5),MONTH('Project basic information'!$C$5),1)=D66,1,0))</f>
        <v>0</v>
      </c>
      <c r="D66" s="509">
        <f t="shared" si="18"/>
        <v>458</v>
      </c>
      <c r="E66" s="510"/>
      <c r="F66" s="458">
        <f t="shared" si="15"/>
        <v>0</v>
      </c>
      <c r="G66" s="511"/>
      <c r="H66" s="510"/>
      <c r="I66" s="458">
        <f t="shared" si="16"/>
        <v>0</v>
      </c>
      <c r="J66" s="512"/>
      <c r="M66" s="509">
        <f t="shared" si="11"/>
        <v>458</v>
      </c>
      <c r="N66" s="513"/>
      <c r="O66" s="514"/>
      <c r="P66" s="514"/>
      <c r="Q66" s="514"/>
      <c r="R66" s="514"/>
      <c r="S66" s="513"/>
      <c r="T66" s="513"/>
      <c r="U66" s="513"/>
      <c r="V66" s="513"/>
      <c r="W66" s="513"/>
      <c r="X66" s="513"/>
      <c r="Y66" s="513"/>
      <c r="Z66" s="513"/>
      <c r="AA66" s="513"/>
      <c r="AB66" s="513"/>
      <c r="AC66" s="515">
        <f t="shared" si="17"/>
        <v>0</v>
      </c>
      <c r="AD66" s="516"/>
    </row>
    <row r="67" spans="2:30" outlineLevel="1">
      <c r="B67" s="508" t="str">
        <f>IF(C67&gt;0,IFERROR(_xlfn.IFS(D67&lt;=DATE(YEAR('Project basic information'!$E$12),MONTH('Project basic information'!$E$12),1),'Project basic information'!$A$12,D67&lt;=DATE(YEAR('Project basic information'!$E$13),MONTH('Project basic information'!$E$13),1),'Project basic information'!$A$13,D67&lt;=DATE(YEAR('Project basic information'!$E$14),MONTH('Project basic information'!$E$14),1),'Project basic information'!$A$14,D67&lt;=DATE(YEAR('Project basic information'!$E$15),MONTH('Project basic information'!$E$15),1),'Project basic information'!$A$15,D67&lt;=DATE(YEAR('Project basic information'!$E$16),MONTH('Project basic information'!$E$16),1),'Project basic information'!$A$16),""),"")</f>
        <v/>
      </c>
      <c r="C67" s="508">
        <f>IF(C66&gt;0,C66+1,IF(DATE(YEAR('Project basic information'!$C$5),MONTH('Project basic information'!$C$5),1)=D67,1,0))</f>
        <v>0</v>
      </c>
      <c r="D67" s="509">
        <f t="shared" si="18"/>
        <v>488</v>
      </c>
      <c r="E67" s="510"/>
      <c r="F67" s="458">
        <f t="shared" si="15"/>
        <v>0</v>
      </c>
      <c r="G67" s="511"/>
      <c r="H67" s="510"/>
      <c r="I67" s="458">
        <f t="shared" si="16"/>
        <v>0</v>
      </c>
      <c r="J67" s="512"/>
      <c r="M67" s="509">
        <f t="shared" si="11"/>
        <v>488</v>
      </c>
      <c r="N67" s="513"/>
      <c r="O67" s="514"/>
      <c r="P67" s="514"/>
      <c r="Q67" s="514"/>
      <c r="R67" s="514"/>
      <c r="S67" s="513"/>
      <c r="T67" s="513"/>
      <c r="U67" s="513"/>
      <c r="V67" s="513"/>
      <c r="W67" s="513"/>
      <c r="X67" s="513"/>
      <c r="Y67" s="513"/>
      <c r="Z67" s="513"/>
      <c r="AA67" s="513"/>
      <c r="AB67" s="513"/>
      <c r="AC67" s="515">
        <f t="shared" si="17"/>
        <v>0</v>
      </c>
      <c r="AD67" s="516"/>
    </row>
    <row r="68" spans="2:30" outlineLevel="1">
      <c r="B68" s="508" t="str">
        <f>IF(C68&gt;0,IFERROR(_xlfn.IFS(D68&lt;=DATE(YEAR('Project basic information'!$E$12),MONTH('Project basic information'!$E$12),1),'Project basic information'!$A$12,D68&lt;=DATE(YEAR('Project basic information'!$E$13),MONTH('Project basic information'!$E$13),1),'Project basic information'!$A$13,D68&lt;=DATE(YEAR('Project basic information'!$E$14),MONTH('Project basic information'!$E$14),1),'Project basic information'!$A$14,D68&lt;=DATE(YEAR('Project basic information'!$E$15),MONTH('Project basic information'!$E$15),1),'Project basic information'!$A$15,D68&lt;=DATE(YEAR('Project basic information'!$E$16),MONTH('Project basic information'!$E$16),1),'Project basic information'!$A$16),""),"")</f>
        <v/>
      </c>
      <c r="C68" s="508">
        <f>IF(C67&gt;0,C67+1,IF(DATE(YEAR('Project basic information'!$C$5),MONTH('Project basic information'!$C$5),1)=D68,1,0))</f>
        <v>0</v>
      </c>
      <c r="D68" s="509">
        <f t="shared" si="18"/>
        <v>519</v>
      </c>
      <c r="E68" s="510"/>
      <c r="F68" s="458">
        <f t="shared" si="15"/>
        <v>0</v>
      </c>
      <c r="G68" s="511"/>
      <c r="H68" s="510"/>
      <c r="I68" s="458">
        <f t="shared" si="16"/>
        <v>0</v>
      </c>
      <c r="J68" s="512"/>
      <c r="M68" s="509">
        <f t="shared" si="11"/>
        <v>519</v>
      </c>
      <c r="N68" s="513"/>
      <c r="O68" s="514"/>
      <c r="P68" s="514"/>
      <c r="Q68" s="514"/>
      <c r="R68" s="514"/>
      <c r="S68" s="513"/>
      <c r="T68" s="513"/>
      <c r="U68" s="513"/>
      <c r="V68" s="513"/>
      <c r="W68" s="513"/>
      <c r="X68" s="513"/>
      <c r="Y68" s="513"/>
      <c r="Z68" s="513"/>
      <c r="AA68" s="513"/>
      <c r="AB68" s="513"/>
      <c r="AC68" s="515">
        <f t="shared" si="17"/>
        <v>0</v>
      </c>
      <c r="AD68" s="516"/>
    </row>
    <row r="69" spans="2:30" outlineLevel="1">
      <c r="B69" s="508" t="str">
        <f>IF(C69&gt;0,IFERROR(_xlfn.IFS(D69&lt;=DATE(YEAR('Project basic information'!$E$12),MONTH('Project basic information'!$E$12),1),'Project basic information'!$A$12,D69&lt;=DATE(YEAR('Project basic information'!$E$13),MONTH('Project basic information'!$E$13),1),'Project basic information'!$A$13,D69&lt;=DATE(YEAR('Project basic information'!$E$14),MONTH('Project basic information'!$E$14),1),'Project basic information'!$A$14,D69&lt;=DATE(YEAR('Project basic information'!$E$15),MONTH('Project basic information'!$E$15),1),'Project basic information'!$A$15,D69&lt;=DATE(YEAR('Project basic information'!$E$16),MONTH('Project basic information'!$E$16),1),'Project basic information'!$A$16),""),"")</f>
        <v/>
      </c>
      <c r="C69" s="508">
        <f>IF(C68&gt;0,C68+1,IF(DATE(YEAR('Project basic information'!$C$5),MONTH('Project basic information'!$C$5),1)=D69,1,0))</f>
        <v>0</v>
      </c>
      <c r="D69" s="509">
        <f t="shared" si="18"/>
        <v>549</v>
      </c>
      <c r="E69" s="510"/>
      <c r="F69" s="458">
        <f t="shared" si="15"/>
        <v>0</v>
      </c>
      <c r="G69" s="511"/>
      <c r="H69" s="510"/>
      <c r="I69" s="458">
        <f t="shared" si="16"/>
        <v>0</v>
      </c>
      <c r="J69" s="512"/>
      <c r="M69" s="509">
        <f t="shared" si="11"/>
        <v>549</v>
      </c>
      <c r="N69" s="513"/>
      <c r="O69" s="514"/>
      <c r="P69" s="514"/>
      <c r="Q69" s="514"/>
      <c r="R69" s="514"/>
      <c r="S69" s="513"/>
      <c r="T69" s="513"/>
      <c r="U69" s="513"/>
      <c r="V69" s="513"/>
      <c r="W69" s="513"/>
      <c r="X69" s="513"/>
      <c r="Y69" s="513"/>
      <c r="Z69" s="513"/>
      <c r="AA69" s="513"/>
      <c r="AB69" s="513"/>
      <c r="AC69" s="515">
        <f t="shared" si="17"/>
        <v>0</v>
      </c>
      <c r="AD69" s="516"/>
    </row>
    <row r="70" spans="2:30" outlineLevel="1">
      <c r="B70" s="508" t="str">
        <f>IF(C70&gt;0,IFERROR(_xlfn.IFS(D70&lt;=DATE(YEAR('Project basic information'!$E$12),MONTH('Project basic information'!$E$12),1),'Project basic information'!$A$12,D70&lt;=DATE(YEAR('Project basic information'!$E$13),MONTH('Project basic information'!$E$13),1),'Project basic information'!$A$13,D70&lt;=DATE(YEAR('Project basic information'!$E$14),MONTH('Project basic information'!$E$14),1),'Project basic information'!$A$14,D70&lt;=DATE(YEAR('Project basic information'!$E$15),MONTH('Project basic information'!$E$15),1),'Project basic information'!$A$15,D70&lt;=DATE(YEAR('Project basic information'!$E$16),MONTH('Project basic information'!$E$16),1),'Project basic information'!$A$16),""),"")</f>
        <v/>
      </c>
      <c r="C70" s="508">
        <f>IF(C69&gt;0,C69+1,IF(DATE(YEAR('Project basic information'!$C$5),MONTH('Project basic information'!$C$5),1)=D70,1,0))</f>
        <v>0</v>
      </c>
      <c r="D70" s="509">
        <f t="shared" si="18"/>
        <v>580</v>
      </c>
      <c r="E70" s="510"/>
      <c r="F70" s="458">
        <f t="shared" si="15"/>
        <v>0</v>
      </c>
      <c r="G70" s="511"/>
      <c r="H70" s="510"/>
      <c r="I70" s="458">
        <f t="shared" si="16"/>
        <v>0</v>
      </c>
      <c r="J70" s="512"/>
      <c r="M70" s="509">
        <f t="shared" si="11"/>
        <v>580</v>
      </c>
      <c r="N70" s="513"/>
      <c r="O70" s="514"/>
      <c r="P70" s="514"/>
      <c r="Q70" s="514"/>
      <c r="R70" s="514"/>
      <c r="S70" s="513"/>
      <c r="T70" s="513"/>
      <c r="U70" s="513"/>
      <c r="V70" s="513"/>
      <c r="W70" s="513"/>
      <c r="X70" s="513"/>
      <c r="Y70" s="513"/>
      <c r="Z70" s="513"/>
      <c r="AA70" s="513"/>
      <c r="AB70" s="513"/>
      <c r="AC70" s="515">
        <f t="shared" si="17"/>
        <v>0</v>
      </c>
      <c r="AD70" s="516"/>
    </row>
    <row r="71" spans="2:30" outlineLevel="1">
      <c r="B71" s="508" t="str">
        <f>IF(C71&gt;0,IFERROR(_xlfn.IFS(D71&lt;=DATE(YEAR('Project basic information'!$E$12),MONTH('Project basic information'!$E$12),1),'Project basic information'!$A$12,D71&lt;=DATE(YEAR('Project basic information'!$E$13),MONTH('Project basic information'!$E$13),1),'Project basic information'!$A$13,D71&lt;=DATE(YEAR('Project basic information'!$E$14),MONTH('Project basic information'!$E$14),1),'Project basic information'!$A$14,D71&lt;=DATE(YEAR('Project basic information'!$E$15),MONTH('Project basic information'!$E$15),1),'Project basic information'!$A$15,D71&lt;=DATE(YEAR('Project basic information'!$E$16),MONTH('Project basic information'!$E$16),1),'Project basic information'!$A$16),""),"")</f>
        <v/>
      </c>
      <c r="C71" s="508">
        <f>IF(C70&gt;0,C70+1,IF(DATE(YEAR('Project basic information'!$C$5),MONTH('Project basic information'!$C$5),1)=D71,1,0))</f>
        <v>0</v>
      </c>
      <c r="D71" s="509">
        <f t="shared" si="18"/>
        <v>611</v>
      </c>
      <c r="E71" s="510"/>
      <c r="F71" s="458">
        <f t="shared" si="15"/>
        <v>0</v>
      </c>
      <c r="G71" s="511"/>
      <c r="H71" s="510"/>
      <c r="I71" s="458">
        <f t="shared" si="16"/>
        <v>0</v>
      </c>
      <c r="J71" s="512"/>
      <c r="M71" s="509">
        <f t="shared" si="11"/>
        <v>611</v>
      </c>
      <c r="N71" s="513"/>
      <c r="O71" s="514"/>
      <c r="P71" s="514"/>
      <c r="Q71" s="514"/>
      <c r="R71" s="514"/>
      <c r="S71" s="513"/>
      <c r="T71" s="513"/>
      <c r="U71" s="513"/>
      <c r="V71" s="513"/>
      <c r="W71" s="513"/>
      <c r="X71" s="513"/>
      <c r="Y71" s="513"/>
      <c r="Z71" s="513"/>
      <c r="AA71" s="513"/>
      <c r="AB71" s="513"/>
      <c r="AC71" s="515">
        <f t="shared" si="17"/>
        <v>0</v>
      </c>
      <c r="AD71" s="516"/>
    </row>
    <row r="72" spans="2:30" outlineLevel="1">
      <c r="B72" s="508" t="str">
        <f>IF(C72&gt;0,IFERROR(_xlfn.IFS(D72&lt;=DATE(YEAR('Project basic information'!$E$12),MONTH('Project basic information'!$E$12),1),'Project basic information'!$A$12,D72&lt;=DATE(YEAR('Project basic information'!$E$13),MONTH('Project basic information'!$E$13),1),'Project basic information'!$A$13,D72&lt;=DATE(YEAR('Project basic information'!$E$14),MONTH('Project basic information'!$E$14),1),'Project basic information'!$A$14,D72&lt;=DATE(YEAR('Project basic information'!$E$15),MONTH('Project basic information'!$E$15),1),'Project basic information'!$A$15,D72&lt;=DATE(YEAR('Project basic information'!$E$16),MONTH('Project basic information'!$E$16),1),'Project basic information'!$A$16),""),"")</f>
        <v/>
      </c>
      <c r="C72" s="508">
        <f>IF(C71&gt;0,C71+1,IF(DATE(YEAR('Project basic information'!$C$5),MONTH('Project basic information'!$C$5),1)=D72,1,0))</f>
        <v>0</v>
      </c>
      <c r="D72" s="509">
        <f t="shared" si="18"/>
        <v>641</v>
      </c>
      <c r="E72" s="510"/>
      <c r="F72" s="458">
        <f t="shared" si="15"/>
        <v>0</v>
      </c>
      <c r="G72" s="511"/>
      <c r="H72" s="510"/>
      <c r="I72" s="458">
        <f t="shared" si="16"/>
        <v>0</v>
      </c>
      <c r="J72" s="512"/>
      <c r="M72" s="509">
        <f t="shared" si="11"/>
        <v>641</v>
      </c>
      <c r="N72" s="513"/>
      <c r="O72" s="514"/>
      <c r="P72" s="514"/>
      <c r="Q72" s="514"/>
      <c r="R72" s="514"/>
      <c r="S72" s="513"/>
      <c r="T72" s="513"/>
      <c r="U72" s="513"/>
      <c r="V72" s="513"/>
      <c r="W72" s="513"/>
      <c r="X72" s="513"/>
      <c r="Y72" s="513"/>
      <c r="Z72" s="513"/>
      <c r="AA72" s="513"/>
      <c r="AB72" s="513"/>
      <c r="AC72" s="515">
        <f t="shared" si="17"/>
        <v>0</v>
      </c>
      <c r="AD72" s="516"/>
    </row>
    <row r="73" spans="2:30" outlineLevel="1">
      <c r="B73" s="508" t="str">
        <f>IF(C73&gt;0,IFERROR(_xlfn.IFS(D73&lt;=DATE(YEAR('Project basic information'!$E$12),MONTH('Project basic information'!$E$12),1),'Project basic information'!$A$12,D73&lt;=DATE(YEAR('Project basic information'!$E$13),MONTH('Project basic information'!$E$13),1),'Project basic information'!$A$13,D73&lt;=DATE(YEAR('Project basic information'!$E$14),MONTH('Project basic information'!$E$14),1),'Project basic information'!$A$14,D73&lt;=DATE(YEAR('Project basic information'!$E$15),MONTH('Project basic information'!$E$15),1),'Project basic information'!$A$15,D73&lt;=DATE(YEAR('Project basic information'!$E$16),MONTH('Project basic information'!$E$16),1),'Project basic information'!$A$16),""),"")</f>
        <v/>
      </c>
      <c r="C73" s="508">
        <f>IF(C72&gt;0,C72+1,IF(DATE(YEAR('Project basic information'!$C$5),MONTH('Project basic information'!$C$5),1)=D73,1,0))</f>
        <v>0</v>
      </c>
      <c r="D73" s="509">
        <f t="shared" si="18"/>
        <v>672</v>
      </c>
      <c r="E73" s="510"/>
      <c r="F73" s="458">
        <f t="shared" si="15"/>
        <v>0</v>
      </c>
      <c r="G73" s="511"/>
      <c r="H73" s="510"/>
      <c r="I73" s="458">
        <f t="shared" si="16"/>
        <v>0</v>
      </c>
      <c r="J73" s="512"/>
      <c r="M73" s="509">
        <f t="shared" si="11"/>
        <v>672</v>
      </c>
      <c r="N73" s="513"/>
      <c r="O73" s="514"/>
      <c r="P73" s="514"/>
      <c r="Q73" s="514"/>
      <c r="R73" s="514"/>
      <c r="S73" s="513"/>
      <c r="T73" s="513"/>
      <c r="U73" s="513"/>
      <c r="V73" s="513"/>
      <c r="W73" s="513"/>
      <c r="X73" s="513"/>
      <c r="Y73" s="513"/>
      <c r="Z73" s="513"/>
      <c r="AA73" s="513"/>
      <c r="AB73" s="513"/>
      <c r="AC73" s="515">
        <f t="shared" si="17"/>
        <v>0</v>
      </c>
      <c r="AD73" s="516"/>
    </row>
    <row r="74" spans="2:30" outlineLevel="1">
      <c r="B74" s="508" t="str">
        <f>IF(C74&gt;0,IFERROR(_xlfn.IFS(D74&lt;=DATE(YEAR('Project basic information'!$E$12),MONTH('Project basic information'!$E$12),1),'Project basic information'!$A$12,D74&lt;=DATE(YEAR('Project basic information'!$E$13),MONTH('Project basic information'!$E$13),1),'Project basic information'!$A$13,D74&lt;=DATE(YEAR('Project basic information'!$E$14),MONTH('Project basic information'!$E$14),1),'Project basic information'!$A$14,D74&lt;=DATE(YEAR('Project basic information'!$E$15),MONTH('Project basic information'!$E$15),1),'Project basic information'!$A$15,D74&lt;=DATE(YEAR('Project basic information'!$E$16),MONTH('Project basic information'!$E$16),1),'Project basic information'!$A$16),""),"")</f>
        <v/>
      </c>
      <c r="C74" s="508">
        <f>IF(C73&gt;0,C73+1,IF(DATE(YEAR('Project basic information'!$C$5),MONTH('Project basic information'!$C$5),1)=D74,1,0))</f>
        <v>0</v>
      </c>
      <c r="D74" s="509">
        <f t="shared" si="18"/>
        <v>702</v>
      </c>
      <c r="E74" s="510"/>
      <c r="F74" s="458">
        <f t="shared" si="15"/>
        <v>0</v>
      </c>
      <c r="G74" s="511"/>
      <c r="H74" s="510"/>
      <c r="I74" s="458">
        <f t="shared" si="16"/>
        <v>0</v>
      </c>
      <c r="J74" s="512"/>
      <c r="M74" s="509">
        <f t="shared" si="11"/>
        <v>702</v>
      </c>
      <c r="N74" s="513"/>
      <c r="O74" s="514"/>
      <c r="P74" s="514"/>
      <c r="Q74" s="514"/>
      <c r="R74" s="514"/>
      <c r="S74" s="513"/>
      <c r="T74" s="513"/>
      <c r="U74" s="513"/>
      <c r="V74" s="513"/>
      <c r="W74" s="513"/>
      <c r="X74" s="513"/>
      <c r="Y74" s="513"/>
      <c r="Z74" s="513"/>
      <c r="AA74" s="513"/>
      <c r="AB74" s="513"/>
      <c r="AC74" s="515">
        <f t="shared" si="17"/>
        <v>0</v>
      </c>
      <c r="AD74" s="516"/>
    </row>
    <row r="75" spans="2:30" ht="15" thickBot="1">
      <c r="B75" s="518"/>
      <c r="C75" s="519"/>
      <c r="D75" s="520">
        <f>D74</f>
        <v>702</v>
      </c>
      <c r="E75" s="521"/>
      <c r="F75" s="522">
        <f>SUM(F63:F74)</f>
        <v>0</v>
      </c>
      <c r="G75" s="523">
        <f>SUM(G63:G74)</f>
        <v>0</v>
      </c>
      <c r="H75" s="538"/>
      <c r="I75" s="522">
        <f>SUM(I63:I74)</f>
        <v>0</v>
      </c>
      <c r="J75" s="523">
        <f>SUM(J63:J74)</f>
        <v>0</v>
      </c>
      <c r="M75" s="520">
        <f t="shared" si="11"/>
        <v>702</v>
      </c>
      <c r="N75" s="526">
        <f>SUM(N63:N74)</f>
        <v>0</v>
      </c>
      <c r="O75" s="526">
        <f>SUM(O63:O74)</f>
        <v>0</v>
      </c>
      <c r="P75" s="526">
        <f>SUM(P63:P74)</f>
        <v>0</v>
      </c>
      <c r="Q75" s="526">
        <f>SUM(Q63:Q74)</f>
        <v>0</v>
      </c>
      <c r="R75" s="526">
        <f>SUM(R63:R74)</f>
        <v>0</v>
      </c>
      <c r="S75" s="528">
        <f t="shared" ref="S75:AB75" si="19">SUM(S63:S74)</f>
        <v>0</v>
      </c>
      <c r="T75" s="528">
        <f t="shared" si="19"/>
        <v>0</v>
      </c>
      <c r="U75" s="528">
        <f t="shared" si="19"/>
        <v>0</v>
      </c>
      <c r="V75" s="528">
        <f t="shared" si="19"/>
        <v>0</v>
      </c>
      <c r="W75" s="528">
        <f t="shared" si="19"/>
        <v>0</v>
      </c>
      <c r="X75" s="528">
        <f t="shared" si="19"/>
        <v>0</v>
      </c>
      <c r="Y75" s="528">
        <f t="shared" si="19"/>
        <v>0</v>
      </c>
      <c r="Z75" s="528">
        <f t="shared" si="19"/>
        <v>0</v>
      </c>
      <c r="AA75" s="528">
        <f t="shared" si="19"/>
        <v>0</v>
      </c>
      <c r="AB75" s="528">
        <f t="shared" si="19"/>
        <v>0</v>
      </c>
      <c r="AC75" s="528">
        <f>SUM(AC63:AC74)</f>
        <v>0</v>
      </c>
      <c r="AD75" s="516"/>
    </row>
    <row r="76" spans="2:30" ht="28.55" customHeight="1">
      <c r="B76" s="448"/>
      <c r="C76" s="448"/>
      <c r="N76" s="527">
        <f>IFERROR(N75/$H$6,0)</f>
        <v>0</v>
      </c>
      <c r="O76" s="527">
        <f>IFERROR(O75/$H$6,0)</f>
        <v>0</v>
      </c>
      <c r="P76" s="527">
        <f>IFERROR(P75/$H$6,0)</f>
        <v>0</v>
      </c>
      <c r="Q76" s="527">
        <f>IFERROR(Q75/$H$6,0)</f>
        <v>0</v>
      </c>
      <c r="R76" s="527">
        <f>IFERROR(R75/$H$6,0)</f>
        <v>0</v>
      </c>
      <c r="S76" s="527">
        <f t="shared" ref="S76:AB76" si="20">IFERROR(S75/$H$6,0)</f>
        <v>0</v>
      </c>
      <c r="T76" s="527">
        <f t="shared" si="20"/>
        <v>0</v>
      </c>
      <c r="U76" s="527">
        <f t="shared" si="20"/>
        <v>0</v>
      </c>
      <c r="V76" s="527">
        <f t="shared" si="20"/>
        <v>0</v>
      </c>
      <c r="W76" s="527">
        <f t="shared" si="20"/>
        <v>0</v>
      </c>
      <c r="X76" s="527">
        <f t="shared" si="20"/>
        <v>0</v>
      </c>
      <c r="Y76" s="527">
        <f t="shared" si="20"/>
        <v>0</v>
      </c>
      <c r="Z76" s="527">
        <f t="shared" si="20"/>
        <v>0</v>
      </c>
      <c r="AA76" s="527">
        <f t="shared" si="20"/>
        <v>0</v>
      </c>
      <c r="AB76" s="527">
        <f t="shared" si="20"/>
        <v>0</v>
      </c>
      <c r="AC76" s="525">
        <f>IFERROR(AC75/$H$6,0)</f>
        <v>0</v>
      </c>
      <c r="AD76" s="529" t="s">
        <v>579</v>
      </c>
    </row>
    <row r="77" spans="2:30" ht="15" thickBot="1">
      <c r="B77" s="448"/>
      <c r="C77" s="448"/>
      <c r="N77" s="530"/>
      <c r="O77" s="530"/>
      <c r="P77" s="530"/>
      <c r="Q77" s="530"/>
      <c r="R77" s="530"/>
      <c r="S77" s="531"/>
      <c r="T77" s="532"/>
      <c r="U77" s="533"/>
      <c r="V77" s="533"/>
      <c r="W77" s="533"/>
      <c r="X77" s="533"/>
      <c r="Y77" s="533"/>
      <c r="Z77" s="533"/>
      <c r="AA77" s="533"/>
      <c r="AB77" s="534"/>
      <c r="AC77" s="535"/>
      <c r="AD77" s="536"/>
    </row>
    <row r="78" spans="2:30" outlineLevel="1">
      <c r="B78" s="508" t="str">
        <f>IF(C78&gt;0,IFERROR(_xlfn.IFS(D78&lt;=DATE(YEAR('Project basic information'!$E$12),MONTH('Project basic information'!$E$12),1),'Project basic information'!$A$12,D78&lt;=DATE(YEAR('Project basic information'!$E$13),MONTH('Project basic information'!$E$13),1),'Project basic information'!$A$13,D78&lt;=DATE(YEAR('Project basic information'!$E$14),MONTH('Project basic information'!$E$14),1),'Project basic information'!$A$14,D78&lt;=DATE(YEAR('Project basic information'!$E$15),MONTH('Project basic information'!$E$15),1),'Project basic information'!$A$15,D78&lt;=DATE(YEAR('Project basic information'!$E$16),MONTH('Project basic information'!$E$16),1),'Project basic information'!$A$16),""),"")</f>
        <v/>
      </c>
      <c r="C78" s="508">
        <f>IF(C74&gt;0,C74+1,IF(DATE(YEAR('Project basic information'!$C$5),MONTH('Project basic information'!$C$5),1)=D78,1,0))</f>
        <v>0</v>
      </c>
      <c r="D78" s="509">
        <f>DATE(YEAR(D74),MONTH(D74)+1,DAY(D74))</f>
        <v>733</v>
      </c>
      <c r="E78" s="510"/>
      <c r="F78" s="537">
        <f t="shared" ref="F78:F89" si="21">215/12*E78</f>
        <v>0</v>
      </c>
      <c r="G78" s="511"/>
      <c r="H78" s="510"/>
      <c r="I78" s="537">
        <f t="shared" ref="I78:I89" si="22">215/12*H78</f>
        <v>0</v>
      </c>
      <c r="J78" s="512"/>
      <c r="M78" s="509">
        <f t="shared" si="11"/>
        <v>733</v>
      </c>
      <c r="N78" s="513"/>
      <c r="O78" s="514"/>
      <c r="P78" s="514"/>
      <c r="Q78" s="514"/>
      <c r="R78" s="514"/>
      <c r="S78" s="513"/>
      <c r="T78" s="513"/>
      <c r="U78" s="513"/>
      <c r="V78" s="513"/>
      <c r="W78" s="513"/>
      <c r="X78" s="513"/>
      <c r="Y78" s="513"/>
      <c r="Z78" s="513"/>
      <c r="AA78" s="513"/>
      <c r="AB78" s="513"/>
      <c r="AC78" s="515">
        <f t="shared" ref="AC78:AC89" si="23">SUM(N78:AB78)</f>
        <v>0</v>
      </c>
      <c r="AD78" s="516"/>
    </row>
    <row r="79" spans="2:30" outlineLevel="1">
      <c r="B79" s="508" t="str">
        <f>IF(C79&gt;0,IFERROR(_xlfn.IFS(D79&lt;=DATE(YEAR('Project basic information'!$E$12),MONTH('Project basic information'!$E$12),1),'Project basic information'!$A$12,D79&lt;=DATE(YEAR('Project basic information'!$E$13),MONTH('Project basic information'!$E$13),1),'Project basic information'!$A$13,D79&lt;=DATE(YEAR('Project basic information'!$E$14),MONTH('Project basic information'!$E$14),1),'Project basic information'!$A$14,D79&lt;=DATE(YEAR('Project basic information'!$E$15),MONTH('Project basic information'!$E$15),1),'Project basic information'!$A$15,D79&lt;=DATE(YEAR('Project basic information'!$E$16),MONTH('Project basic information'!$E$16),1),'Project basic information'!$A$16),""),"")</f>
        <v/>
      </c>
      <c r="C79" s="508">
        <f>IF(C78&gt;0,C78+1,IF(DATE(YEAR('Project basic information'!$C$5),MONTH('Project basic information'!$C$5),1)=D79,1,0))</f>
        <v>0</v>
      </c>
      <c r="D79" s="509">
        <f t="shared" ref="D79:D89" si="24">DATE(YEAR(D78),MONTH(D78)+1,DAY(D78))</f>
        <v>764</v>
      </c>
      <c r="E79" s="510"/>
      <c r="F79" s="458">
        <f t="shared" si="21"/>
        <v>0</v>
      </c>
      <c r="G79" s="511"/>
      <c r="H79" s="510"/>
      <c r="I79" s="458">
        <f t="shared" si="22"/>
        <v>0</v>
      </c>
      <c r="J79" s="512"/>
      <c r="M79" s="509">
        <f t="shared" si="11"/>
        <v>764</v>
      </c>
      <c r="N79" s="513"/>
      <c r="O79" s="514"/>
      <c r="P79" s="514"/>
      <c r="Q79" s="514"/>
      <c r="R79" s="514"/>
      <c r="S79" s="513"/>
      <c r="T79" s="513"/>
      <c r="U79" s="513"/>
      <c r="V79" s="513"/>
      <c r="W79" s="513"/>
      <c r="X79" s="513"/>
      <c r="Y79" s="513"/>
      <c r="Z79" s="513"/>
      <c r="AA79" s="513"/>
      <c r="AB79" s="513"/>
      <c r="AC79" s="515">
        <f t="shared" si="23"/>
        <v>0</v>
      </c>
      <c r="AD79" s="516"/>
    </row>
    <row r="80" spans="2:30" outlineLevel="1">
      <c r="B80" s="508" t="str">
        <f>IF(C80&gt;0,IFERROR(_xlfn.IFS(D80&lt;=DATE(YEAR('Project basic information'!$E$12),MONTH('Project basic information'!$E$12),1),'Project basic information'!$A$12,D80&lt;=DATE(YEAR('Project basic information'!$E$13),MONTH('Project basic information'!$E$13),1),'Project basic information'!$A$13,D80&lt;=DATE(YEAR('Project basic information'!$E$14),MONTH('Project basic information'!$E$14),1),'Project basic information'!$A$14,D80&lt;=DATE(YEAR('Project basic information'!$E$15),MONTH('Project basic information'!$E$15),1),'Project basic information'!$A$15,D80&lt;=DATE(YEAR('Project basic information'!$E$16),MONTH('Project basic information'!$E$16),1),'Project basic information'!$A$16),""),"")</f>
        <v/>
      </c>
      <c r="C80" s="508">
        <f>IF(C79&gt;0,C79+1,IF(DATE(YEAR('Project basic information'!$C$5),MONTH('Project basic information'!$C$5),1)=D80,1,0))</f>
        <v>0</v>
      </c>
      <c r="D80" s="509">
        <f t="shared" si="24"/>
        <v>792</v>
      </c>
      <c r="E80" s="510"/>
      <c r="F80" s="458">
        <f t="shared" si="21"/>
        <v>0</v>
      </c>
      <c r="G80" s="511"/>
      <c r="H80" s="510"/>
      <c r="I80" s="458">
        <f t="shared" si="22"/>
        <v>0</v>
      </c>
      <c r="J80" s="512"/>
      <c r="M80" s="509">
        <f t="shared" si="11"/>
        <v>792</v>
      </c>
      <c r="N80" s="513"/>
      <c r="O80" s="514"/>
      <c r="P80" s="514"/>
      <c r="Q80" s="514"/>
      <c r="R80" s="514"/>
      <c r="S80" s="513"/>
      <c r="T80" s="513"/>
      <c r="U80" s="513"/>
      <c r="V80" s="513"/>
      <c r="W80" s="513"/>
      <c r="X80" s="513"/>
      <c r="Y80" s="513"/>
      <c r="Z80" s="513"/>
      <c r="AA80" s="513"/>
      <c r="AB80" s="513"/>
      <c r="AC80" s="515">
        <f t="shared" si="23"/>
        <v>0</v>
      </c>
      <c r="AD80" s="516"/>
    </row>
    <row r="81" spans="2:30" outlineLevel="1">
      <c r="B81" s="508" t="str">
        <f>IF(C81&gt;0,IFERROR(_xlfn.IFS(D81&lt;=DATE(YEAR('Project basic information'!$E$12),MONTH('Project basic information'!$E$12),1),'Project basic information'!$A$12,D81&lt;=DATE(YEAR('Project basic information'!$E$13),MONTH('Project basic information'!$E$13),1),'Project basic information'!$A$13,D81&lt;=DATE(YEAR('Project basic information'!$E$14),MONTH('Project basic information'!$E$14),1),'Project basic information'!$A$14,D81&lt;=DATE(YEAR('Project basic information'!$E$15),MONTH('Project basic information'!$E$15),1),'Project basic information'!$A$15,D81&lt;=DATE(YEAR('Project basic information'!$E$16),MONTH('Project basic information'!$E$16),1),'Project basic information'!$A$16),""),"")</f>
        <v/>
      </c>
      <c r="C81" s="508">
        <f>IF(C80&gt;0,C80+1,IF(DATE(YEAR('Project basic information'!$C$5),MONTH('Project basic information'!$C$5),1)=D81,1,0))</f>
        <v>0</v>
      </c>
      <c r="D81" s="509">
        <f t="shared" si="24"/>
        <v>823</v>
      </c>
      <c r="E81" s="510"/>
      <c r="F81" s="458">
        <f t="shared" si="21"/>
        <v>0</v>
      </c>
      <c r="G81" s="511"/>
      <c r="H81" s="510"/>
      <c r="I81" s="458">
        <f t="shared" si="22"/>
        <v>0</v>
      </c>
      <c r="J81" s="512"/>
      <c r="M81" s="509">
        <f t="shared" si="11"/>
        <v>823</v>
      </c>
      <c r="N81" s="513"/>
      <c r="O81" s="514"/>
      <c r="P81" s="514"/>
      <c r="Q81" s="514"/>
      <c r="R81" s="514"/>
      <c r="S81" s="513"/>
      <c r="T81" s="513"/>
      <c r="U81" s="513"/>
      <c r="V81" s="513"/>
      <c r="W81" s="513"/>
      <c r="X81" s="513"/>
      <c r="Y81" s="513"/>
      <c r="Z81" s="513"/>
      <c r="AA81" s="513"/>
      <c r="AB81" s="513"/>
      <c r="AC81" s="515">
        <f t="shared" si="23"/>
        <v>0</v>
      </c>
      <c r="AD81" s="516"/>
    </row>
    <row r="82" spans="2:30" outlineLevel="1">
      <c r="B82" s="508" t="str">
        <f>IF(C82&gt;0,IFERROR(_xlfn.IFS(D82&lt;=DATE(YEAR('Project basic information'!$E$12),MONTH('Project basic information'!$E$12),1),'Project basic information'!$A$12,D82&lt;=DATE(YEAR('Project basic information'!$E$13),MONTH('Project basic information'!$E$13),1),'Project basic information'!$A$13,D82&lt;=DATE(YEAR('Project basic information'!$E$14),MONTH('Project basic information'!$E$14),1),'Project basic information'!$A$14,D82&lt;=DATE(YEAR('Project basic information'!$E$15),MONTH('Project basic information'!$E$15),1),'Project basic information'!$A$15,D82&lt;=DATE(YEAR('Project basic information'!$E$16),MONTH('Project basic information'!$E$16),1),'Project basic information'!$A$16),""),"")</f>
        <v/>
      </c>
      <c r="C82" s="508">
        <f>IF(C81&gt;0,C81+1,IF(DATE(YEAR('Project basic information'!$C$5),MONTH('Project basic information'!$C$5),1)=D82,1,0))</f>
        <v>0</v>
      </c>
      <c r="D82" s="509">
        <f t="shared" si="24"/>
        <v>853</v>
      </c>
      <c r="E82" s="510"/>
      <c r="F82" s="458">
        <f t="shared" si="21"/>
        <v>0</v>
      </c>
      <c r="G82" s="511"/>
      <c r="H82" s="510"/>
      <c r="I82" s="458">
        <f t="shared" si="22"/>
        <v>0</v>
      </c>
      <c r="J82" s="512"/>
      <c r="M82" s="509">
        <f t="shared" si="11"/>
        <v>853</v>
      </c>
      <c r="N82" s="513"/>
      <c r="O82" s="514"/>
      <c r="P82" s="514"/>
      <c r="Q82" s="514"/>
      <c r="R82" s="514"/>
      <c r="S82" s="513"/>
      <c r="T82" s="513"/>
      <c r="U82" s="513"/>
      <c r="V82" s="513"/>
      <c r="W82" s="513"/>
      <c r="X82" s="513"/>
      <c r="Y82" s="513"/>
      <c r="Z82" s="513"/>
      <c r="AA82" s="513"/>
      <c r="AB82" s="513"/>
      <c r="AC82" s="515">
        <f t="shared" si="23"/>
        <v>0</v>
      </c>
      <c r="AD82" s="516"/>
    </row>
    <row r="83" spans="2:30" outlineLevel="1">
      <c r="B83" s="508" t="str">
        <f>IF(C83&gt;0,IFERROR(_xlfn.IFS(D83&lt;=DATE(YEAR('Project basic information'!$E$12),MONTH('Project basic information'!$E$12),1),'Project basic information'!$A$12,D83&lt;=DATE(YEAR('Project basic information'!$E$13),MONTH('Project basic information'!$E$13),1),'Project basic information'!$A$13,D83&lt;=DATE(YEAR('Project basic information'!$E$14),MONTH('Project basic information'!$E$14),1),'Project basic information'!$A$14,D83&lt;=DATE(YEAR('Project basic information'!$E$15),MONTH('Project basic information'!$E$15),1),'Project basic information'!$A$15,D83&lt;=DATE(YEAR('Project basic information'!$E$16),MONTH('Project basic information'!$E$16),1),'Project basic information'!$A$16),""),"")</f>
        <v/>
      </c>
      <c r="C83" s="508">
        <f>IF(C82&gt;0,C82+1,IF(DATE(YEAR('Project basic information'!$C$5),MONTH('Project basic information'!$C$5),1)=D83,1,0))</f>
        <v>0</v>
      </c>
      <c r="D83" s="509">
        <f t="shared" si="24"/>
        <v>884</v>
      </c>
      <c r="E83" s="510"/>
      <c r="F83" s="458">
        <f t="shared" si="21"/>
        <v>0</v>
      </c>
      <c r="G83" s="511"/>
      <c r="H83" s="510"/>
      <c r="I83" s="458">
        <f t="shared" si="22"/>
        <v>0</v>
      </c>
      <c r="J83" s="512"/>
      <c r="M83" s="509">
        <f t="shared" si="11"/>
        <v>884</v>
      </c>
      <c r="N83" s="513"/>
      <c r="O83" s="514"/>
      <c r="P83" s="514"/>
      <c r="Q83" s="514"/>
      <c r="R83" s="514"/>
      <c r="S83" s="513"/>
      <c r="T83" s="513"/>
      <c r="U83" s="513"/>
      <c r="V83" s="513"/>
      <c r="W83" s="513"/>
      <c r="X83" s="513"/>
      <c r="Y83" s="513"/>
      <c r="Z83" s="513"/>
      <c r="AA83" s="513"/>
      <c r="AB83" s="513"/>
      <c r="AC83" s="515">
        <f t="shared" si="23"/>
        <v>0</v>
      </c>
      <c r="AD83" s="516"/>
    </row>
    <row r="84" spans="2:30" outlineLevel="1">
      <c r="B84" s="508" t="str">
        <f>IF(C84&gt;0,IFERROR(_xlfn.IFS(D84&lt;=DATE(YEAR('Project basic information'!$E$12),MONTH('Project basic information'!$E$12),1),'Project basic information'!$A$12,D84&lt;=DATE(YEAR('Project basic information'!$E$13),MONTH('Project basic information'!$E$13),1),'Project basic information'!$A$13,D84&lt;=DATE(YEAR('Project basic information'!$E$14),MONTH('Project basic information'!$E$14),1),'Project basic information'!$A$14,D84&lt;=DATE(YEAR('Project basic information'!$E$15),MONTH('Project basic information'!$E$15),1),'Project basic information'!$A$15,D84&lt;=DATE(YEAR('Project basic information'!$E$16),MONTH('Project basic information'!$E$16),1),'Project basic information'!$A$16),""),"")</f>
        <v/>
      </c>
      <c r="C84" s="508">
        <f>IF(C83&gt;0,C83+1,IF(DATE(YEAR('Project basic information'!$C$5),MONTH('Project basic information'!$C$5),1)=D84,1,0))</f>
        <v>0</v>
      </c>
      <c r="D84" s="509">
        <f t="shared" si="24"/>
        <v>914</v>
      </c>
      <c r="E84" s="510"/>
      <c r="F84" s="458">
        <f t="shared" si="21"/>
        <v>0</v>
      </c>
      <c r="G84" s="511"/>
      <c r="H84" s="510"/>
      <c r="I84" s="458">
        <f t="shared" si="22"/>
        <v>0</v>
      </c>
      <c r="J84" s="512"/>
      <c r="M84" s="509">
        <f t="shared" si="11"/>
        <v>914</v>
      </c>
      <c r="N84" s="513"/>
      <c r="O84" s="514"/>
      <c r="P84" s="514"/>
      <c r="Q84" s="514"/>
      <c r="R84" s="514"/>
      <c r="S84" s="513"/>
      <c r="T84" s="513"/>
      <c r="U84" s="513"/>
      <c r="V84" s="513"/>
      <c r="W84" s="513"/>
      <c r="X84" s="513"/>
      <c r="Y84" s="513"/>
      <c r="Z84" s="513"/>
      <c r="AA84" s="513"/>
      <c r="AB84" s="513"/>
      <c r="AC84" s="515">
        <f t="shared" si="23"/>
        <v>0</v>
      </c>
      <c r="AD84" s="516"/>
    </row>
    <row r="85" spans="2:30" outlineLevel="1">
      <c r="B85" s="508" t="str">
        <f>IF(C85&gt;0,IFERROR(_xlfn.IFS(D85&lt;=DATE(YEAR('Project basic information'!$E$12),MONTH('Project basic information'!$E$12),1),'Project basic information'!$A$12,D85&lt;=DATE(YEAR('Project basic information'!$E$13),MONTH('Project basic information'!$E$13),1),'Project basic information'!$A$13,D85&lt;=DATE(YEAR('Project basic information'!$E$14),MONTH('Project basic information'!$E$14),1),'Project basic information'!$A$14,D85&lt;=DATE(YEAR('Project basic information'!$E$15),MONTH('Project basic information'!$E$15),1),'Project basic information'!$A$15,D85&lt;=DATE(YEAR('Project basic information'!$E$16),MONTH('Project basic information'!$E$16),1),'Project basic information'!$A$16),""),"")</f>
        <v/>
      </c>
      <c r="C85" s="508">
        <f>IF(C84&gt;0,C84+1,IF(DATE(YEAR('Project basic information'!$C$5),MONTH('Project basic information'!$C$5),1)=D85,1,0))</f>
        <v>0</v>
      </c>
      <c r="D85" s="509">
        <f t="shared" si="24"/>
        <v>945</v>
      </c>
      <c r="E85" s="510"/>
      <c r="F85" s="458">
        <f t="shared" si="21"/>
        <v>0</v>
      </c>
      <c r="G85" s="511"/>
      <c r="H85" s="510"/>
      <c r="I85" s="458">
        <f t="shared" si="22"/>
        <v>0</v>
      </c>
      <c r="J85" s="512"/>
      <c r="M85" s="509">
        <f t="shared" si="11"/>
        <v>945</v>
      </c>
      <c r="N85" s="513"/>
      <c r="O85" s="514"/>
      <c r="P85" s="514"/>
      <c r="Q85" s="514"/>
      <c r="R85" s="514"/>
      <c r="S85" s="513"/>
      <c r="T85" s="513"/>
      <c r="U85" s="513"/>
      <c r="V85" s="513"/>
      <c r="W85" s="513"/>
      <c r="X85" s="513"/>
      <c r="Y85" s="513"/>
      <c r="Z85" s="513"/>
      <c r="AA85" s="513"/>
      <c r="AB85" s="513"/>
      <c r="AC85" s="515">
        <f t="shared" si="23"/>
        <v>0</v>
      </c>
      <c r="AD85" s="516"/>
    </row>
    <row r="86" spans="2:30" outlineLevel="1">
      <c r="B86" s="508" t="str">
        <f>IF(C86&gt;0,IFERROR(_xlfn.IFS(D86&lt;=DATE(YEAR('Project basic information'!$E$12),MONTH('Project basic information'!$E$12),1),'Project basic information'!$A$12,D86&lt;=DATE(YEAR('Project basic information'!$E$13),MONTH('Project basic information'!$E$13),1),'Project basic information'!$A$13,D86&lt;=DATE(YEAR('Project basic information'!$E$14),MONTH('Project basic information'!$E$14),1),'Project basic information'!$A$14,D86&lt;=DATE(YEAR('Project basic information'!$E$15),MONTH('Project basic information'!$E$15),1),'Project basic information'!$A$15,D86&lt;=DATE(YEAR('Project basic information'!$E$16),MONTH('Project basic information'!$E$16),1),'Project basic information'!$A$16),""),"")</f>
        <v/>
      </c>
      <c r="C86" s="508">
        <f>IF(C85&gt;0,C85+1,IF(DATE(YEAR('Project basic information'!$C$5),MONTH('Project basic information'!$C$5),1)=D86,1,0))</f>
        <v>0</v>
      </c>
      <c r="D86" s="509">
        <f t="shared" si="24"/>
        <v>976</v>
      </c>
      <c r="E86" s="510"/>
      <c r="F86" s="458">
        <f t="shared" si="21"/>
        <v>0</v>
      </c>
      <c r="G86" s="511"/>
      <c r="H86" s="510"/>
      <c r="I86" s="458">
        <f t="shared" si="22"/>
        <v>0</v>
      </c>
      <c r="J86" s="512"/>
      <c r="M86" s="509">
        <f t="shared" si="11"/>
        <v>976</v>
      </c>
      <c r="N86" s="513"/>
      <c r="O86" s="514"/>
      <c r="P86" s="514"/>
      <c r="Q86" s="514"/>
      <c r="R86" s="514"/>
      <c r="S86" s="513"/>
      <c r="T86" s="513"/>
      <c r="U86" s="513"/>
      <c r="V86" s="513"/>
      <c r="W86" s="513"/>
      <c r="X86" s="513"/>
      <c r="Y86" s="513"/>
      <c r="Z86" s="513"/>
      <c r="AA86" s="513"/>
      <c r="AB86" s="513"/>
      <c r="AC86" s="515">
        <f t="shared" si="23"/>
        <v>0</v>
      </c>
      <c r="AD86" s="516"/>
    </row>
    <row r="87" spans="2:30" outlineLevel="1">
      <c r="B87" s="508" t="str">
        <f>IF(C87&gt;0,IFERROR(_xlfn.IFS(D87&lt;=DATE(YEAR('Project basic information'!$E$12),MONTH('Project basic information'!$E$12),1),'Project basic information'!$A$12,D87&lt;=DATE(YEAR('Project basic information'!$E$13),MONTH('Project basic information'!$E$13),1),'Project basic information'!$A$13,D87&lt;=DATE(YEAR('Project basic information'!$E$14),MONTH('Project basic information'!$E$14),1),'Project basic information'!$A$14,D87&lt;=DATE(YEAR('Project basic information'!$E$15),MONTH('Project basic information'!$E$15),1),'Project basic information'!$A$15,D87&lt;=DATE(YEAR('Project basic information'!$E$16),MONTH('Project basic information'!$E$16),1),'Project basic information'!$A$16),""),"")</f>
        <v/>
      </c>
      <c r="C87" s="508">
        <f>IF(C86&gt;0,C86+1,IF(DATE(YEAR('Project basic information'!$C$5),MONTH('Project basic information'!$C$5),1)=D87,1,0))</f>
        <v>0</v>
      </c>
      <c r="D87" s="509">
        <f t="shared" si="24"/>
        <v>1006</v>
      </c>
      <c r="E87" s="510"/>
      <c r="F87" s="458">
        <f t="shared" si="21"/>
        <v>0</v>
      </c>
      <c r="G87" s="511"/>
      <c r="H87" s="510"/>
      <c r="I87" s="458">
        <f t="shared" si="22"/>
        <v>0</v>
      </c>
      <c r="J87" s="512"/>
      <c r="M87" s="509">
        <f t="shared" si="11"/>
        <v>1006</v>
      </c>
      <c r="N87" s="513"/>
      <c r="O87" s="514"/>
      <c r="P87" s="514"/>
      <c r="Q87" s="514"/>
      <c r="R87" s="514"/>
      <c r="S87" s="513"/>
      <c r="T87" s="513"/>
      <c r="U87" s="513"/>
      <c r="V87" s="513"/>
      <c r="W87" s="513"/>
      <c r="X87" s="513"/>
      <c r="Y87" s="513"/>
      <c r="Z87" s="513"/>
      <c r="AA87" s="513"/>
      <c r="AB87" s="513"/>
      <c r="AC87" s="515">
        <f t="shared" si="23"/>
        <v>0</v>
      </c>
      <c r="AD87" s="516"/>
    </row>
    <row r="88" spans="2:30" outlineLevel="1">
      <c r="B88" s="508" t="str">
        <f>IF(C88&gt;0,IFERROR(_xlfn.IFS(D88&lt;=DATE(YEAR('Project basic information'!$E$12),MONTH('Project basic information'!$E$12),1),'Project basic information'!$A$12,D88&lt;=DATE(YEAR('Project basic information'!$E$13),MONTH('Project basic information'!$E$13),1),'Project basic information'!$A$13,D88&lt;=DATE(YEAR('Project basic information'!$E$14),MONTH('Project basic information'!$E$14),1),'Project basic information'!$A$14,D88&lt;=DATE(YEAR('Project basic information'!$E$15),MONTH('Project basic information'!$E$15),1),'Project basic information'!$A$15,D88&lt;=DATE(YEAR('Project basic information'!$E$16),MONTH('Project basic information'!$E$16),1),'Project basic information'!$A$16),""),"")</f>
        <v/>
      </c>
      <c r="C88" s="508">
        <f>IF(C87&gt;0,C87+1,IF(DATE(YEAR('Project basic information'!$C$5),MONTH('Project basic information'!$C$5),1)=D88,1,0))</f>
        <v>0</v>
      </c>
      <c r="D88" s="509">
        <f t="shared" si="24"/>
        <v>1037</v>
      </c>
      <c r="E88" s="510"/>
      <c r="F88" s="458">
        <f t="shared" si="21"/>
        <v>0</v>
      </c>
      <c r="G88" s="511"/>
      <c r="H88" s="510"/>
      <c r="I88" s="458">
        <f t="shared" si="22"/>
        <v>0</v>
      </c>
      <c r="J88" s="512"/>
      <c r="M88" s="509">
        <f t="shared" si="11"/>
        <v>1037</v>
      </c>
      <c r="N88" s="513"/>
      <c r="O88" s="514"/>
      <c r="P88" s="514"/>
      <c r="Q88" s="514"/>
      <c r="R88" s="514"/>
      <c r="S88" s="513"/>
      <c r="T88" s="513"/>
      <c r="U88" s="513"/>
      <c r="V88" s="513"/>
      <c r="W88" s="513"/>
      <c r="X88" s="513"/>
      <c r="Y88" s="513"/>
      <c r="Z88" s="513"/>
      <c r="AA88" s="513"/>
      <c r="AB88" s="513"/>
      <c r="AC88" s="515">
        <f t="shared" si="23"/>
        <v>0</v>
      </c>
      <c r="AD88" s="516"/>
    </row>
    <row r="89" spans="2:30" outlineLevel="1">
      <c r="B89" s="508" t="str">
        <f>IF(C89&gt;0,IFERROR(_xlfn.IFS(D89&lt;=DATE(YEAR('Project basic information'!$E$12),MONTH('Project basic information'!$E$12),1),'Project basic information'!$A$12,D89&lt;=DATE(YEAR('Project basic information'!$E$13),MONTH('Project basic information'!$E$13),1),'Project basic information'!$A$13,D89&lt;=DATE(YEAR('Project basic information'!$E$14),MONTH('Project basic information'!$E$14),1),'Project basic information'!$A$14,D89&lt;=DATE(YEAR('Project basic information'!$E$15),MONTH('Project basic information'!$E$15),1),'Project basic information'!$A$15,D89&lt;=DATE(YEAR('Project basic information'!$E$16),MONTH('Project basic information'!$E$16),1),'Project basic information'!$A$16),""),"")</f>
        <v/>
      </c>
      <c r="C89" s="508">
        <f>IF(C88&gt;0,C88+1,IF(DATE(YEAR('Project basic information'!$C$5),MONTH('Project basic information'!$C$5),1)=D89,1,0))</f>
        <v>0</v>
      </c>
      <c r="D89" s="509">
        <f t="shared" si="24"/>
        <v>1067</v>
      </c>
      <c r="E89" s="510"/>
      <c r="F89" s="458">
        <f t="shared" si="21"/>
        <v>0</v>
      </c>
      <c r="G89" s="511"/>
      <c r="H89" s="510"/>
      <c r="I89" s="458">
        <f t="shared" si="22"/>
        <v>0</v>
      </c>
      <c r="J89" s="512"/>
      <c r="M89" s="509">
        <f t="shared" si="11"/>
        <v>1067</v>
      </c>
      <c r="N89" s="513"/>
      <c r="O89" s="514"/>
      <c r="P89" s="514"/>
      <c r="Q89" s="514"/>
      <c r="R89" s="514"/>
      <c r="S89" s="513"/>
      <c r="T89" s="513"/>
      <c r="U89" s="513"/>
      <c r="V89" s="513"/>
      <c r="W89" s="513"/>
      <c r="X89" s="513"/>
      <c r="Y89" s="513"/>
      <c r="Z89" s="513"/>
      <c r="AA89" s="513"/>
      <c r="AB89" s="513"/>
      <c r="AC89" s="515">
        <f t="shared" si="23"/>
        <v>0</v>
      </c>
      <c r="AD89" s="516"/>
    </row>
    <row r="90" spans="2:30" ht="15" thickBot="1">
      <c r="B90" s="518"/>
      <c r="C90" s="519"/>
      <c r="D90" s="520">
        <f>D89</f>
        <v>1067</v>
      </c>
      <c r="E90" s="521"/>
      <c r="F90" s="522">
        <f>SUM(F78:F89)</f>
        <v>0</v>
      </c>
      <c r="G90" s="523">
        <f>SUM(G78:G89)</f>
        <v>0</v>
      </c>
      <c r="H90" s="538"/>
      <c r="I90" s="522">
        <f>SUM(I78:I89)</f>
        <v>0</v>
      </c>
      <c r="J90" s="523">
        <f>SUM(J78:J89)</f>
        <v>0</v>
      </c>
      <c r="M90" s="520">
        <f t="shared" si="11"/>
        <v>1067</v>
      </c>
      <c r="N90" s="526">
        <f>SUM(N78:N89)</f>
        <v>0</v>
      </c>
      <c r="O90" s="526">
        <f>SUM(O78:O89)</f>
        <v>0</v>
      </c>
      <c r="P90" s="526">
        <f>SUM(P78:P89)</f>
        <v>0</v>
      </c>
      <c r="Q90" s="526">
        <f>SUM(Q78:Q89)</f>
        <v>0</v>
      </c>
      <c r="R90" s="526">
        <f>SUM(R78:R89)</f>
        <v>0</v>
      </c>
      <c r="S90" s="528">
        <f t="shared" ref="S90:AB90" si="25">SUM(S78:S89)</f>
        <v>0</v>
      </c>
      <c r="T90" s="528">
        <f t="shared" si="25"/>
        <v>0</v>
      </c>
      <c r="U90" s="528">
        <f t="shared" si="25"/>
        <v>0</v>
      </c>
      <c r="V90" s="528">
        <f t="shared" si="25"/>
        <v>0</v>
      </c>
      <c r="W90" s="528">
        <f t="shared" si="25"/>
        <v>0</v>
      </c>
      <c r="X90" s="528">
        <f t="shared" si="25"/>
        <v>0</v>
      </c>
      <c r="Y90" s="528">
        <f t="shared" si="25"/>
        <v>0</v>
      </c>
      <c r="Z90" s="528">
        <f t="shared" si="25"/>
        <v>0</v>
      </c>
      <c r="AA90" s="528">
        <f t="shared" si="25"/>
        <v>0</v>
      </c>
      <c r="AB90" s="528">
        <f t="shared" si="25"/>
        <v>0</v>
      </c>
      <c r="AC90" s="528">
        <f>SUM(AC78:AC89)</f>
        <v>0</v>
      </c>
      <c r="AD90" s="516"/>
    </row>
    <row r="91" spans="2:30" ht="28.55" customHeight="1">
      <c r="B91" s="448"/>
      <c r="C91" s="448"/>
      <c r="N91" s="527">
        <f>IFERROR(N90/$H$6,0)</f>
        <v>0</v>
      </c>
      <c r="O91" s="527">
        <f>IFERROR(O90/$H$6,0)</f>
        <v>0</v>
      </c>
      <c r="P91" s="527">
        <f>IFERROR(P90/$H$6,0)</f>
        <v>0</v>
      </c>
      <c r="Q91" s="527">
        <f>IFERROR(Q90/$H$6,0)</f>
        <v>0</v>
      </c>
      <c r="R91" s="527">
        <f>IFERROR(R90/$H$6,0)</f>
        <v>0</v>
      </c>
      <c r="S91" s="527">
        <f t="shared" ref="S91:AB91" si="26">IFERROR(S90/$H$6,0)</f>
        <v>0</v>
      </c>
      <c r="T91" s="527">
        <f t="shared" si="26"/>
        <v>0</v>
      </c>
      <c r="U91" s="527">
        <f t="shared" si="26"/>
        <v>0</v>
      </c>
      <c r="V91" s="527">
        <f t="shared" si="26"/>
        <v>0</v>
      </c>
      <c r="W91" s="527">
        <f t="shared" si="26"/>
        <v>0</v>
      </c>
      <c r="X91" s="527">
        <f t="shared" si="26"/>
        <v>0</v>
      </c>
      <c r="Y91" s="527">
        <f t="shared" si="26"/>
        <v>0</v>
      </c>
      <c r="Z91" s="527">
        <f t="shared" si="26"/>
        <v>0</v>
      </c>
      <c r="AA91" s="527">
        <f t="shared" si="26"/>
        <v>0</v>
      </c>
      <c r="AB91" s="527">
        <f t="shared" si="26"/>
        <v>0</v>
      </c>
      <c r="AC91" s="525">
        <f>IFERROR(AC90/$H$6,0)</f>
        <v>0</v>
      </c>
      <c r="AD91" s="529" t="s">
        <v>579</v>
      </c>
    </row>
    <row r="92" spans="2:30" ht="15" thickBot="1">
      <c r="B92" s="448"/>
      <c r="C92" s="448"/>
      <c r="N92" s="530"/>
      <c r="O92" s="530"/>
      <c r="P92" s="530"/>
      <c r="Q92" s="530"/>
      <c r="R92" s="530"/>
      <c r="S92" s="531"/>
      <c r="T92" s="532"/>
      <c r="U92" s="533"/>
      <c r="V92" s="533"/>
      <c r="W92" s="533"/>
      <c r="X92" s="533"/>
      <c r="Y92" s="533"/>
      <c r="Z92" s="533"/>
      <c r="AA92" s="533"/>
      <c r="AB92" s="534"/>
      <c r="AC92" s="535"/>
      <c r="AD92" s="536"/>
    </row>
    <row r="93" spans="2:30" outlineLevel="1">
      <c r="B93" s="508" t="str">
        <f>IF(C93&gt;0,IFERROR(_xlfn.IFS(D93&lt;=DATE(YEAR('Project basic information'!$E$12),MONTH('Project basic information'!$E$12),1),'Project basic information'!$A$12,D93&lt;=DATE(YEAR('Project basic information'!$E$13),MONTH('Project basic information'!$E$13),1),'Project basic information'!$A$13,D93&lt;=DATE(YEAR('Project basic information'!$E$14),MONTH('Project basic information'!$E$14),1),'Project basic information'!$A$14,D93&lt;=DATE(YEAR('Project basic information'!$E$15),MONTH('Project basic information'!$E$15),1),'Project basic information'!$A$15,D93&lt;=DATE(YEAR('Project basic information'!$E$16),MONTH('Project basic information'!$E$16),1),'Project basic information'!$A$16),""),"")</f>
        <v/>
      </c>
      <c r="C93" s="508">
        <f>IF(C89&gt;0,C89+1,IF(DATE(YEAR('Project basic information'!$C$5),MONTH('Project basic information'!$C$5),1)=D93,1,0))</f>
        <v>0</v>
      </c>
      <c r="D93" s="509">
        <f>DATE(YEAR(D89),MONTH(D89)+1,DAY(D89))</f>
        <v>1098</v>
      </c>
      <c r="E93" s="539"/>
      <c r="F93" s="537">
        <f t="shared" ref="F93:F104" si="27">215/12*E93</f>
        <v>0</v>
      </c>
      <c r="G93" s="540"/>
      <c r="H93" s="539"/>
      <c r="I93" s="537">
        <f t="shared" ref="I93:I104" si="28">215/12*H93</f>
        <v>0</v>
      </c>
      <c r="J93" s="541"/>
      <c r="M93" s="509">
        <f t="shared" si="11"/>
        <v>1098</v>
      </c>
      <c r="N93" s="514"/>
      <c r="O93" s="514"/>
      <c r="P93" s="514"/>
      <c r="Q93" s="514"/>
      <c r="R93" s="514"/>
      <c r="S93" s="513"/>
      <c r="T93" s="513"/>
      <c r="U93" s="513"/>
      <c r="V93" s="513"/>
      <c r="W93" s="513"/>
      <c r="X93" s="513"/>
      <c r="Y93" s="513"/>
      <c r="Z93" s="513"/>
      <c r="AA93" s="513"/>
      <c r="AB93" s="513"/>
      <c r="AC93" s="515">
        <f t="shared" ref="AC93:AC104" si="29">SUM(N93:AB93)</f>
        <v>0</v>
      </c>
      <c r="AD93" s="516"/>
    </row>
    <row r="94" spans="2:30" outlineLevel="1">
      <c r="B94" s="508" t="str">
        <f>IF(C94&gt;0,IFERROR(_xlfn.IFS(D94&lt;=DATE(YEAR('Project basic information'!$E$12),MONTH('Project basic information'!$E$12),1),'Project basic information'!$A$12,D94&lt;=DATE(YEAR('Project basic information'!$E$13),MONTH('Project basic information'!$E$13),1),'Project basic information'!$A$13,D94&lt;=DATE(YEAR('Project basic information'!$E$14),MONTH('Project basic information'!$E$14),1),'Project basic information'!$A$14,D94&lt;=DATE(YEAR('Project basic information'!$E$15),MONTH('Project basic information'!$E$15),1),'Project basic information'!$A$15,D94&lt;=DATE(YEAR('Project basic information'!$E$16),MONTH('Project basic information'!$E$16),1),'Project basic information'!$A$16),""),"")</f>
        <v/>
      </c>
      <c r="C94" s="508">
        <f>IF(C93&gt;0,C93+1,IF(DATE(YEAR('Project basic information'!$C$5),MONTH('Project basic information'!$C$5),1)=D94,1,0))</f>
        <v>0</v>
      </c>
      <c r="D94" s="509">
        <f t="shared" ref="D94:D104" si="30">DATE(YEAR(D93),MONTH(D93)+1,DAY(D93))</f>
        <v>1129</v>
      </c>
      <c r="E94" s="510"/>
      <c r="F94" s="458">
        <f t="shared" si="27"/>
        <v>0</v>
      </c>
      <c r="G94" s="511"/>
      <c r="H94" s="510"/>
      <c r="I94" s="458">
        <f t="shared" si="28"/>
        <v>0</v>
      </c>
      <c r="J94" s="512"/>
      <c r="M94" s="509">
        <f t="shared" si="11"/>
        <v>1129</v>
      </c>
      <c r="N94" s="514"/>
      <c r="O94" s="514"/>
      <c r="P94" s="514"/>
      <c r="Q94" s="514"/>
      <c r="R94" s="514"/>
      <c r="S94" s="513"/>
      <c r="T94" s="513"/>
      <c r="U94" s="513"/>
      <c r="V94" s="513"/>
      <c r="W94" s="513"/>
      <c r="X94" s="513"/>
      <c r="Y94" s="513"/>
      <c r="Z94" s="513"/>
      <c r="AA94" s="513"/>
      <c r="AB94" s="513"/>
      <c r="AC94" s="515">
        <f t="shared" si="29"/>
        <v>0</v>
      </c>
      <c r="AD94" s="516"/>
    </row>
    <row r="95" spans="2:30" outlineLevel="1">
      <c r="B95" s="508" t="str">
        <f>IF(C95&gt;0,IFERROR(_xlfn.IFS(D95&lt;=DATE(YEAR('Project basic information'!$E$12),MONTH('Project basic information'!$E$12),1),'Project basic information'!$A$12,D95&lt;=DATE(YEAR('Project basic information'!$E$13),MONTH('Project basic information'!$E$13),1),'Project basic information'!$A$13,D95&lt;=DATE(YEAR('Project basic information'!$E$14),MONTH('Project basic information'!$E$14),1),'Project basic information'!$A$14,D95&lt;=DATE(YEAR('Project basic information'!$E$15),MONTH('Project basic information'!$E$15),1),'Project basic information'!$A$15,D95&lt;=DATE(YEAR('Project basic information'!$E$16),MONTH('Project basic information'!$E$16),1),'Project basic information'!$A$16),""),"")</f>
        <v/>
      </c>
      <c r="C95" s="508">
        <f>IF(C94&gt;0,C94+1,IF(DATE(YEAR('Project basic information'!$C$5),MONTH('Project basic information'!$C$5),1)=D95,1,0))</f>
        <v>0</v>
      </c>
      <c r="D95" s="509">
        <f t="shared" si="30"/>
        <v>1157</v>
      </c>
      <c r="E95" s="510"/>
      <c r="F95" s="458">
        <f t="shared" si="27"/>
        <v>0</v>
      </c>
      <c r="G95" s="511"/>
      <c r="H95" s="510"/>
      <c r="I95" s="458">
        <f t="shared" si="28"/>
        <v>0</v>
      </c>
      <c r="J95" s="512"/>
      <c r="M95" s="509">
        <f t="shared" si="11"/>
        <v>1157</v>
      </c>
      <c r="N95" s="514"/>
      <c r="O95" s="514"/>
      <c r="P95" s="514"/>
      <c r="Q95" s="514"/>
      <c r="R95" s="514"/>
      <c r="S95" s="513"/>
      <c r="T95" s="513"/>
      <c r="U95" s="513"/>
      <c r="V95" s="513"/>
      <c r="W95" s="513"/>
      <c r="X95" s="513"/>
      <c r="Y95" s="513"/>
      <c r="Z95" s="513"/>
      <c r="AA95" s="513"/>
      <c r="AB95" s="513"/>
      <c r="AC95" s="515">
        <f t="shared" si="29"/>
        <v>0</v>
      </c>
      <c r="AD95" s="516"/>
    </row>
    <row r="96" spans="2:30" outlineLevel="1">
      <c r="B96" s="508" t="str">
        <f>IF(C96&gt;0,IFERROR(_xlfn.IFS(D96&lt;=DATE(YEAR('Project basic information'!$E$12),MONTH('Project basic information'!$E$12),1),'Project basic information'!$A$12,D96&lt;=DATE(YEAR('Project basic information'!$E$13),MONTH('Project basic information'!$E$13),1),'Project basic information'!$A$13,D96&lt;=DATE(YEAR('Project basic information'!$E$14),MONTH('Project basic information'!$E$14),1),'Project basic information'!$A$14,D96&lt;=DATE(YEAR('Project basic information'!$E$15),MONTH('Project basic information'!$E$15),1),'Project basic information'!$A$15,D96&lt;=DATE(YEAR('Project basic information'!$E$16),MONTH('Project basic information'!$E$16),1),'Project basic information'!$A$16),""),"")</f>
        <v/>
      </c>
      <c r="C96" s="508">
        <f>IF(C95&gt;0,C95+1,IF(DATE(YEAR('Project basic information'!$C$5),MONTH('Project basic information'!$C$5),1)=D96,1,0))</f>
        <v>0</v>
      </c>
      <c r="D96" s="509">
        <f t="shared" si="30"/>
        <v>1188</v>
      </c>
      <c r="E96" s="510"/>
      <c r="F96" s="458">
        <f t="shared" si="27"/>
        <v>0</v>
      </c>
      <c r="G96" s="511"/>
      <c r="H96" s="510"/>
      <c r="I96" s="458">
        <f t="shared" si="28"/>
        <v>0</v>
      </c>
      <c r="J96" s="512"/>
      <c r="M96" s="509">
        <f t="shared" si="11"/>
        <v>1188</v>
      </c>
      <c r="N96" s="514"/>
      <c r="O96" s="514"/>
      <c r="P96" s="514"/>
      <c r="Q96" s="514"/>
      <c r="R96" s="514"/>
      <c r="S96" s="513"/>
      <c r="T96" s="513"/>
      <c r="U96" s="513"/>
      <c r="V96" s="513"/>
      <c r="W96" s="513"/>
      <c r="X96" s="513"/>
      <c r="Y96" s="513"/>
      <c r="Z96" s="513"/>
      <c r="AA96" s="513"/>
      <c r="AB96" s="513"/>
      <c r="AC96" s="515">
        <f t="shared" si="29"/>
        <v>0</v>
      </c>
      <c r="AD96" s="516"/>
    </row>
    <row r="97" spans="2:30" outlineLevel="1">
      <c r="B97" s="508" t="str">
        <f>IF(C97&gt;0,IFERROR(_xlfn.IFS(D97&lt;=DATE(YEAR('Project basic information'!$E$12),MONTH('Project basic information'!$E$12),1),'Project basic information'!$A$12,D97&lt;=DATE(YEAR('Project basic information'!$E$13),MONTH('Project basic information'!$E$13),1),'Project basic information'!$A$13,D97&lt;=DATE(YEAR('Project basic information'!$E$14),MONTH('Project basic information'!$E$14),1),'Project basic information'!$A$14,D97&lt;=DATE(YEAR('Project basic information'!$E$15),MONTH('Project basic information'!$E$15),1),'Project basic information'!$A$15,D97&lt;=DATE(YEAR('Project basic information'!$E$16),MONTH('Project basic information'!$E$16),1),'Project basic information'!$A$16),""),"")</f>
        <v/>
      </c>
      <c r="C97" s="508">
        <f>IF(C96&gt;0,C96+1,IF(DATE(YEAR('Project basic information'!$C$5),MONTH('Project basic information'!$C$5),1)=D97,1,0))</f>
        <v>0</v>
      </c>
      <c r="D97" s="509">
        <f t="shared" si="30"/>
        <v>1218</v>
      </c>
      <c r="E97" s="510"/>
      <c r="F97" s="458">
        <f t="shared" si="27"/>
        <v>0</v>
      </c>
      <c r="G97" s="511"/>
      <c r="H97" s="510"/>
      <c r="I97" s="458">
        <f t="shared" si="28"/>
        <v>0</v>
      </c>
      <c r="J97" s="512"/>
      <c r="M97" s="509">
        <f t="shared" si="11"/>
        <v>1218</v>
      </c>
      <c r="N97" s="514"/>
      <c r="O97" s="514"/>
      <c r="P97" s="514"/>
      <c r="Q97" s="514"/>
      <c r="R97" s="514"/>
      <c r="S97" s="513"/>
      <c r="T97" s="513"/>
      <c r="U97" s="513"/>
      <c r="V97" s="513"/>
      <c r="W97" s="513"/>
      <c r="X97" s="513"/>
      <c r="Y97" s="513"/>
      <c r="Z97" s="513"/>
      <c r="AA97" s="513"/>
      <c r="AB97" s="513"/>
      <c r="AC97" s="515">
        <f t="shared" si="29"/>
        <v>0</v>
      </c>
      <c r="AD97" s="516"/>
    </row>
    <row r="98" spans="2:30" outlineLevel="1">
      <c r="B98" s="508" t="str">
        <f>IF(C98&gt;0,IFERROR(_xlfn.IFS(D98&lt;=DATE(YEAR('Project basic information'!$E$12),MONTH('Project basic information'!$E$12),1),'Project basic information'!$A$12,D98&lt;=DATE(YEAR('Project basic information'!$E$13),MONTH('Project basic information'!$E$13),1),'Project basic information'!$A$13,D98&lt;=DATE(YEAR('Project basic information'!$E$14),MONTH('Project basic information'!$E$14),1),'Project basic information'!$A$14,D98&lt;=DATE(YEAR('Project basic information'!$E$15),MONTH('Project basic information'!$E$15),1),'Project basic information'!$A$15,D98&lt;=DATE(YEAR('Project basic information'!$E$16),MONTH('Project basic information'!$E$16),1),'Project basic information'!$A$16),""),"")</f>
        <v/>
      </c>
      <c r="C98" s="508">
        <f>IF(C97&gt;0,C97+1,IF(DATE(YEAR('Project basic information'!$C$5),MONTH('Project basic information'!$C$5),1)=D98,1,0))</f>
        <v>0</v>
      </c>
      <c r="D98" s="509">
        <f t="shared" si="30"/>
        <v>1249</v>
      </c>
      <c r="E98" s="510"/>
      <c r="F98" s="458">
        <f t="shared" si="27"/>
        <v>0</v>
      </c>
      <c r="G98" s="511"/>
      <c r="H98" s="510"/>
      <c r="I98" s="458">
        <f t="shared" si="28"/>
        <v>0</v>
      </c>
      <c r="J98" s="512"/>
      <c r="M98" s="509">
        <f t="shared" si="11"/>
        <v>1249</v>
      </c>
      <c r="N98" s="514"/>
      <c r="O98" s="514"/>
      <c r="P98" s="514"/>
      <c r="Q98" s="514"/>
      <c r="R98" s="514"/>
      <c r="S98" s="513"/>
      <c r="T98" s="513"/>
      <c r="U98" s="513"/>
      <c r="V98" s="513"/>
      <c r="W98" s="513"/>
      <c r="X98" s="513"/>
      <c r="Y98" s="513"/>
      <c r="Z98" s="513"/>
      <c r="AA98" s="513"/>
      <c r="AB98" s="513"/>
      <c r="AC98" s="515">
        <f t="shared" si="29"/>
        <v>0</v>
      </c>
      <c r="AD98" s="516"/>
    </row>
    <row r="99" spans="2:30" outlineLevel="1">
      <c r="B99" s="508" t="str">
        <f>IF(C99&gt;0,IFERROR(_xlfn.IFS(D99&lt;=DATE(YEAR('Project basic information'!$E$12),MONTH('Project basic information'!$E$12),1),'Project basic information'!$A$12,D99&lt;=DATE(YEAR('Project basic information'!$E$13),MONTH('Project basic information'!$E$13),1),'Project basic information'!$A$13,D99&lt;=DATE(YEAR('Project basic information'!$E$14),MONTH('Project basic information'!$E$14),1),'Project basic information'!$A$14,D99&lt;=DATE(YEAR('Project basic information'!$E$15),MONTH('Project basic information'!$E$15),1),'Project basic information'!$A$15,D99&lt;=DATE(YEAR('Project basic information'!$E$16),MONTH('Project basic information'!$E$16),1),'Project basic information'!$A$16),""),"")</f>
        <v/>
      </c>
      <c r="C99" s="508">
        <f>IF(C98&gt;0,C98+1,IF(DATE(YEAR('Project basic information'!$C$5),MONTH('Project basic information'!$C$5),1)=D99,1,0))</f>
        <v>0</v>
      </c>
      <c r="D99" s="509">
        <f t="shared" si="30"/>
        <v>1279</v>
      </c>
      <c r="E99" s="510"/>
      <c r="F99" s="458">
        <f t="shared" si="27"/>
        <v>0</v>
      </c>
      <c r="G99" s="511"/>
      <c r="H99" s="510"/>
      <c r="I99" s="458">
        <f t="shared" si="28"/>
        <v>0</v>
      </c>
      <c r="J99" s="512"/>
      <c r="M99" s="509">
        <f t="shared" si="11"/>
        <v>1279</v>
      </c>
      <c r="N99" s="514"/>
      <c r="O99" s="514"/>
      <c r="P99" s="514"/>
      <c r="Q99" s="514"/>
      <c r="R99" s="514"/>
      <c r="S99" s="513"/>
      <c r="T99" s="513"/>
      <c r="U99" s="513"/>
      <c r="V99" s="513"/>
      <c r="W99" s="513"/>
      <c r="X99" s="513"/>
      <c r="Y99" s="513"/>
      <c r="Z99" s="513"/>
      <c r="AA99" s="513"/>
      <c r="AB99" s="513"/>
      <c r="AC99" s="515">
        <f t="shared" si="29"/>
        <v>0</v>
      </c>
      <c r="AD99" s="516"/>
    </row>
    <row r="100" spans="2:30" outlineLevel="1">
      <c r="B100" s="508" t="str">
        <f>IF(C100&gt;0,IFERROR(_xlfn.IFS(D100&lt;=DATE(YEAR('Project basic information'!$E$12),MONTH('Project basic information'!$E$12),1),'Project basic information'!$A$12,D100&lt;=DATE(YEAR('Project basic information'!$E$13),MONTH('Project basic information'!$E$13),1),'Project basic information'!$A$13,D100&lt;=DATE(YEAR('Project basic information'!$E$14),MONTH('Project basic information'!$E$14),1),'Project basic information'!$A$14,D100&lt;=DATE(YEAR('Project basic information'!$E$15),MONTH('Project basic information'!$E$15),1),'Project basic information'!$A$15,D100&lt;=DATE(YEAR('Project basic information'!$E$16),MONTH('Project basic information'!$E$16),1),'Project basic information'!$A$16),""),"")</f>
        <v/>
      </c>
      <c r="C100" s="508">
        <f>IF(C99&gt;0,C99+1,IF(DATE(YEAR('Project basic information'!$C$5),MONTH('Project basic information'!$C$5),1)=D100,1,0))</f>
        <v>0</v>
      </c>
      <c r="D100" s="509">
        <f t="shared" si="30"/>
        <v>1310</v>
      </c>
      <c r="E100" s="510"/>
      <c r="F100" s="458">
        <f t="shared" si="27"/>
        <v>0</v>
      </c>
      <c r="G100" s="511"/>
      <c r="H100" s="510"/>
      <c r="I100" s="458">
        <f t="shared" si="28"/>
        <v>0</v>
      </c>
      <c r="J100" s="512"/>
      <c r="M100" s="509">
        <f t="shared" si="11"/>
        <v>1310</v>
      </c>
      <c r="N100" s="514"/>
      <c r="O100" s="514"/>
      <c r="P100" s="514"/>
      <c r="Q100" s="514"/>
      <c r="R100" s="514"/>
      <c r="S100" s="513"/>
      <c r="T100" s="513"/>
      <c r="U100" s="513"/>
      <c r="V100" s="513"/>
      <c r="W100" s="513"/>
      <c r="X100" s="513"/>
      <c r="Y100" s="513"/>
      <c r="Z100" s="513"/>
      <c r="AA100" s="513"/>
      <c r="AB100" s="513"/>
      <c r="AC100" s="515">
        <f t="shared" si="29"/>
        <v>0</v>
      </c>
      <c r="AD100" s="516"/>
    </row>
    <row r="101" spans="2:30" outlineLevel="1">
      <c r="B101" s="508" t="str">
        <f>IF(C101&gt;0,IFERROR(_xlfn.IFS(D101&lt;=DATE(YEAR('Project basic information'!$E$12),MONTH('Project basic information'!$E$12),1),'Project basic information'!$A$12,D101&lt;=DATE(YEAR('Project basic information'!$E$13),MONTH('Project basic information'!$E$13),1),'Project basic information'!$A$13,D101&lt;=DATE(YEAR('Project basic information'!$E$14),MONTH('Project basic information'!$E$14),1),'Project basic information'!$A$14,D101&lt;=DATE(YEAR('Project basic information'!$E$15),MONTH('Project basic information'!$E$15),1),'Project basic information'!$A$15,D101&lt;=DATE(YEAR('Project basic information'!$E$16),MONTH('Project basic information'!$E$16),1),'Project basic information'!$A$16),""),"")</f>
        <v/>
      </c>
      <c r="C101" s="508">
        <f>IF(C100&gt;0,C100+1,IF(DATE(YEAR('Project basic information'!$C$5),MONTH('Project basic information'!$C$5),1)=D101,1,0))</f>
        <v>0</v>
      </c>
      <c r="D101" s="509">
        <f t="shared" si="30"/>
        <v>1341</v>
      </c>
      <c r="E101" s="510"/>
      <c r="F101" s="458">
        <f t="shared" si="27"/>
        <v>0</v>
      </c>
      <c r="G101" s="511"/>
      <c r="H101" s="510"/>
      <c r="I101" s="458">
        <f t="shared" si="28"/>
        <v>0</v>
      </c>
      <c r="J101" s="512"/>
      <c r="M101" s="509">
        <f t="shared" si="11"/>
        <v>1341</v>
      </c>
      <c r="N101" s="514"/>
      <c r="O101" s="514"/>
      <c r="P101" s="514"/>
      <c r="Q101" s="514"/>
      <c r="R101" s="514"/>
      <c r="S101" s="513"/>
      <c r="T101" s="513"/>
      <c r="U101" s="513"/>
      <c r="V101" s="513"/>
      <c r="W101" s="513"/>
      <c r="X101" s="513"/>
      <c r="Y101" s="513"/>
      <c r="Z101" s="513"/>
      <c r="AA101" s="513"/>
      <c r="AB101" s="513"/>
      <c r="AC101" s="515">
        <f t="shared" si="29"/>
        <v>0</v>
      </c>
      <c r="AD101" s="516"/>
    </row>
    <row r="102" spans="2:30" outlineLevel="1">
      <c r="B102" s="508" t="str">
        <f>IF(C102&gt;0,IFERROR(_xlfn.IFS(D102&lt;=DATE(YEAR('Project basic information'!$E$12),MONTH('Project basic information'!$E$12),1),'Project basic information'!$A$12,D102&lt;=DATE(YEAR('Project basic information'!$E$13),MONTH('Project basic information'!$E$13),1),'Project basic information'!$A$13,D102&lt;=DATE(YEAR('Project basic information'!$E$14),MONTH('Project basic information'!$E$14),1),'Project basic information'!$A$14,D102&lt;=DATE(YEAR('Project basic information'!$E$15),MONTH('Project basic information'!$E$15),1),'Project basic information'!$A$15,D102&lt;=DATE(YEAR('Project basic information'!$E$16),MONTH('Project basic information'!$E$16),1),'Project basic information'!$A$16),""),"")</f>
        <v/>
      </c>
      <c r="C102" s="508">
        <f>IF(C101&gt;0,C101+1,IF(DATE(YEAR('Project basic information'!$C$5),MONTH('Project basic information'!$C$5),1)=D102,1,0))</f>
        <v>0</v>
      </c>
      <c r="D102" s="509">
        <f t="shared" si="30"/>
        <v>1371</v>
      </c>
      <c r="E102" s="510"/>
      <c r="F102" s="458">
        <f t="shared" si="27"/>
        <v>0</v>
      </c>
      <c r="G102" s="511"/>
      <c r="H102" s="510"/>
      <c r="I102" s="458">
        <f t="shared" si="28"/>
        <v>0</v>
      </c>
      <c r="J102" s="512"/>
      <c r="M102" s="509">
        <f t="shared" si="11"/>
        <v>1371</v>
      </c>
      <c r="N102" s="514"/>
      <c r="O102" s="514"/>
      <c r="P102" s="514"/>
      <c r="Q102" s="514"/>
      <c r="R102" s="514"/>
      <c r="S102" s="513"/>
      <c r="T102" s="513"/>
      <c r="U102" s="513"/>
      <c r="V102" s="513"/>
      <c r="W102" s="513"/>
      <c r="X102" s="513"/>
      <c r="Y102" s="513"/>
      <c r="Z102" s="513"/>
      <c r="AA102" s="513"/>
      <c r="AB102" s="513"/>
      <c r="AC102" s="515">
        <f t="shared" si="29"/>
        <v>0</v>
      </c>
      <c r="AD102" s="516"/>
    </row>
    <row r="103" spans="2:30" outlineLevel="1">
      <c r="B103" s="508" t="str">
        <f>IF(C103&gt;0,IFERROR(_xlfn.IFS(D103&lt;=DATE(YEAR('Project basic information'!$E$12),MONTH('Project basic information'!$E$12),1),'Project basic information'!$A$12,D103&lt;=DATE(YEAR('Project basic information'!$E$13),MONTH('Project basic information'!$E$13),1),'Project basic information'!$A$13,D103&lt;=DATE(YEAR('Project basic information'!$E$14),MONTH('Project basic information'!$E$14),1),'Project basic information'!$A$14,D103&lt;=DATE(YEAR('Project basic information'!$E$15),MONTH('Project basic information'!$E$15),1),'Project basic information'!$A$15,D103&lt;=DATE(YEAR('Project basic information'!$E$16),MONTH('Project basic information'!$E$16),1),'Project basic information'!$A$16),""),"")</f>
        <v/>
      </c>
      <c r="C103" s="508">
        <f>IF(C102&gt;0,C102+1,IF(DATE(YEAR('Project basic information'!$C$5),MONTH('Project basic information'!$C$5),1)=D103,1,0))</f>
        <v>0</v>
      </c>
      <c r="D103" s="509">
        <f t="shared" si="30"/>
        <v>1402</v>
      </c>
      <c r="E103" s="510"/>
      <c r="F103" s="458">
        <f t="shared" si="27"/>
        <v>0</v>
      </c>
      <c r="G103" s="511"/>
      <c r="H103" s="510"/>
      <c r="I103" s="458">
        <f t="shared" si="28"/>
        <v>0</v>
      </c>
      <c r="J103" s="512"/>
      <c r="M103" s="509">
        <f t="shared" si="11"/>
        <v>1402</v>
      </c>
      <c r="N103" s="514"/>
      <c r="O103" s="514"/>
      <c r="P103" s="514"/>
      <c r="Q103" s="514"/>
      <c r="R103" s="514"/>
      <c r="S103" s="513"/>
      <c r="T103" s="513"/>
      <c r="U103" s="513"/>
      <c r="V103" s="513"/>
      <c r="W103" s="513"/>
      <c r="X103" s="513"/>
      <c r="Y103" s="513"/>
      <c r="Z103" s="513"/>
      <c r="AA103" s="513"/>
      <c r="AB103" s="513"/>
      <c r="AC103" s="515">
        <f t="shared" si="29"/>
        <v>0</v>
      </c>
      <c r="AD103" s="516"/>
    </row>
    <row r="104" spans="2:30" outlineLevel="1">
      <c r="B104" s="508" t="str">
        <f>IF(C104&gt;0,IFERROR(_xlfn.IFS(D104&lt;=DATE(YEAR('Project basic information'!$E$12),MONTH('Project basic information'!$E$12),1),'Project basic information'!$A$12,D104&lt;=DATE(YEAR('Project basic information'!$E$13),MONTH('Project basic information'!$E$13),1),'Project basic information'!$A$13,D104&lt;=DATE(YEAR('Project basic information'!$E$14),MONTH('Project basic information'!$E$14),1),'Project basic information'!$A$14,D104&lt;=DATE(YEAR('Project basic information'!$E$15),MONTH('Project basic information'!$E$15),1),'Project basic information'!$A$15,D104&lt;=DATE(YEAR('Project basic information'!$E$16),MONTH('Project basic information'!$E$16),1),'Project basic information'!$A$16),""),"")</f>
        <v/>
      </c>
      <c r="C104" s="508">
        <f>IF(C103&gt;0,C103+1,IF(DATE(YEAR('Project basic information'!$C$5),MONTH('Project basic information'!$C$5),1)=D104,1,0))</f>
        <v>0</v>
      </c>
      <c r="D104" s="509">
        <f t="shared" si="30"/>
        <v>1432</v>
      </c>
      <c r="E104" s="510"/>
      <c r="F104" s="458">
        <f t="shared" si="27"/>
        <v>0</v>
      </c>
      <c r="G104" s="511"/>
      <c r="H104" s="510"/>
      <c r="I104" s="458">
        <f t="shared" si="28"/>
        <v>0</v>
      </c>
      <c r="J104" s="512"/>
      <c r="M104" s="509">
        <f t="shared" si="11"/>
        <v>1432</v>
      </c>
      <c r="N104" s="514"/>
      <c r="O104" s="514"/>
      <c r="P104" s="514"/>
      <c r="Q104" s="514"/>
      <c r="R104" s="514"/>
      <c r="S104" s="513"/>
      <c r="T104" s="513"/>
      <c r="U104" s="513"/>
      <c r="V104" s="513"/>
      <c r="W104" s="513"/>
      <c r="X104" s="513"/>
      <c r="Y104" s="513"/>
      <c r="Z104" s="513"/>
      <c r="AA104" s="513"/>
      <c r="AB104" s="513"/>
      <c r="AC104" s="515">
        <f t="shared" si="29"/>
        <v>0</v>
      </c>
      <c r="AD104" s="516"/>
    </row>
    <row r="105" spans="2:30" ht="15" thickBot="1">
      <c r="B105" s="518"/>
      <c r="C105" s="519"/>
      <c r="D105" s="520">
        <f>D104</f>
        <v>1432</v>
      </c>
      <c r="E105" s="521"/>
      <c r="F105" s="522">
        <f>SUM(F93:F104)</f>
        <v>0</v>
      </c>
      <c r="G105" s="523">
        <f>SUM(G93:G104)</f>
        <v>0</v>
      </c>
      <c r="H105" s="524"/>
      <c r="I105" s="522">
        <f>SUM(I93:I104)</f>
        <v>0</v>
      </c>
      <c r="J105" s="523">
        <f>SUM(J93:J104)</f>
        <v>0</v>
      </c>
      <c r="M105" s="520">
        <f t="shared" si="11"/>
        <v>1432</v>
      </c>
      <c r="N105" s="526">
        <f>SUM(N93:N104)</f>
        <v>0</v>
      </c>
      <c r="O105" s="526">
        <f>SUM(O93:O104)</f>
        <v>0</v>
      </c>
      <c r="P105" s="526">
        <f>SUM(P93:P104)</f>
        <v>0</v>
      </c>
      <c r="Q105" s="526">
        <f>SUM(Q93:Q104)</f>
        <v>0</v>
      </c>
      <c r="R105" s="526">
        <f>SUM(R93:R104)</f>
        <v>0</v>
      </c>
      <c r="S105" s="528">
        <f t="shared" ref="S105:AB105" si="31">SUM(S93:S104)</f>
        <v>0</v>
      </c>
      <c r="T105" s="528">
        <f t="shared" si="31"/>
        <v>0</v>
      </c>
      <c r="U105" s="528">
        <f t="shared" si="31"/>
        <v>0</v>
      </c>
      <c r="V105" s="528">
        <f t="shared" si="31"/>
        <v>0</v>
      </c>
      <c r="W105" s="528">
        <f t="shared" si="31"/>
        <v>0</v>
      </c>
      <c r="X105" s="528">
        <f t="shared" si="31"/>
        <v>0</v>
      </c>
      <c r="Y105" s="528">
        <f t="shared" si="31"/>
        <v>0</v>
      </c>
      <c r="Z105" s="528">
        <f t="shared" si="31"/>
        <v>0</v>
      </c>
      <c r="AA105" s="528">
        <f t="shared" si="31"/>
        <v>0</v>
      </c>
      <c r="AB105" s="528">
        <f t="shared" si="31"/>
        <v>0</v>
      </c>
      <c r="AC105" s="528">
        <f>SUM(AC93:AC104)</f>
        <v>0</v>
      </c>
      <c r="AD105" s="516"/>
    </row>
    <row r="106" spans="2:30" ht="28.55" customHeight="1">
      <c r="B106" s="448"/>
      <c r="C106" s="448"/>
      <c r="N106" s="527">
        <f>IFERROR(N105/$H$6,0)</f>
        <v>0</v>
      </c>
      <c r="O106" s="527">
        <f>IFERROR(O105/$H$6,0)</f>
        <v>0</v>
      </c>
      <c r="P106" s="527">
        <f>IFERROR(P105/$H$6,0)</f>
        <v>0</v>
      </c>
      <c r="Q106" s="527">
        <f>IFERROR(Q105/$H$6,0)</f>
        <v>0</v>
      </c>
      <c r="R106" s="527">
        <f>IFERROR(R105/$H$6,0)</f>
        <v>0</v>
      </c>
      <c r="S106" s="527">
        <f t="shared" ref="S106:AB106" si="32">IFERROR(S105/$H$6,0)</f>
        <v>0</v>
      </c>
      <c r="T106" s="527">
        <f t="shared" si="32"/>
        <v>0</v>
      </c>
      <c r="U106" s="527">
        <f t="shared" si="32"/>
        <v>0</v>
      </c>
      <c r="V106" s="527">
        <f t="shared" si="32"/>
        <v>0</v>
      </c>
      <c r="W106" s="527">
        <f t="shared" si="32"/>
        <v>0</v>
      </c>
      <c r="X106" s="527">
        <f t="shared" si="32"/>
        <v>0</v>
      </c>
      <c r="Y106" s="527">
        <f t="shared" si="32"/>
        <v>0</v>
      </c>
      <c r="Z106" s="527">
        <f t="shared" si="32"/>
        <v>0</v>
      </c>
      <c r="AA106" s="527">
        <f t="shared" si="32"/>
        <v>0</v>
      </c>
      <c r="AB106" s="527">
        <f t="shared" si="32"/>
        <v>0</v>
      </c>
      <c r="AC106" s="525">
        <f>IFERROR(AC105/$H$6,0)</f>
        <v>0</v>
      </c>
      <c r="AD106" s="529" t="s">
        <v>579</v>
      </c>
    </row>
    <row r="107" spans="2:30">
      <c r="B107" s="448"/>
      <c r="C107" s="448"/>
      <c r="N107" s="530"/>
      <c r="O107" s="530"/>
      <c r="P107" s="530"/>
      <c r="Q107" s="530"/>
      <c r="R107" s="530"/>
      <c r="S107" s="531"/>
      <c r="T107" s="532"/>
      <c r="U107" s="533"/>
      <c r="V107" s="533"/>
      <c r="W107" s="533"/>
      <c r="X107" s="533"/>
      <c r="Y107" s="533"/>
      <c r="Z107" s="533"/>
      <c r="AA107" s="533"/>
      <c r="AB107" s="534"/>
      <c r="AC107" s="535"/>
      <c r="AD107" s="536"/>
    </row>
    <row r="108" spans="2:30" outlineLevel="1">
      <c r="B108" s="508" t="str">
        <f>IF(C108&gt;0,IFERROR(_xlfn.IFS(D108&lt;=DATE(YEAR('Project basic information'!$E$12),MONTH('Project basic information'!$E$12),1),'Project basic information'!$A$12,D108&lt;=DATE(YEAR('Project basic information'!$E$13),MONTH('Project basic information'!$E$13),1),'Project basic information'!$A$13,D108&lt;=DATE(YEAR('Project basic information'!$E$14),MONTH('Project basic information'!$E$14),1),'Project basic information'!$A$14,D108&lt;=DATE(YEAR('Project basic information'!$E$15),MONTH('Project basic information'!$E$15),1),'Project basic information'!$A$15,D108&lt;=DATE(YEAR('Project basic information'!$E$16),MONTH('Project basic information'!$E$16),1),'Project basic information'!$A$16),""),"")</f>
        <v/>
      </c>
      <c r="C108" s="508">
        <f>IF(C104&gt;0,C104+1,IF(DATE(YEAR('Project basic information'!$C$5),MONTH('Project basic information'!$C$5),1)=D108,1,0))</f>
        <v>0</v>
      </c>
      <c r="D108" s="509">
        <f>DATE(YEAR(D104),MONTH(D104)+1,DAY(D104))</f>
        <v>1463</v>
      </c>
      <c r="E108" s="510"/>
      <c r="F108" s="458">
        <f t="shared" ref="F108:F119" si="33">215/12*E108</f>
        <v>0</v>
      </c>
      <c r="G108" s="511"/>
      <c r="H108" s="510"/>
      <c r="I108" s="458">
        <f t="shared" ref="I108:I119" si="34">215/12*H108</f>
        <v>0</v>
      </c>
      <c r="J108" s="512"/>
      <c r="M108" s="509">
        <f t="shared" ref="M108:M150" si="35">D108</f>
        <v>1463</v>
      </c>
      <c r="N108" s="514"/>
      <c r="O108" s="514"/>
      <c r="P108" s="514"/>
      <c r="Q108" s="514"/>
      <c r="R108" s="514"/>
      <c r="S108" s="513"/>
      <c r="T108" s="513"/>
      <c r="U108" s="513"/>
      <c r="V108" s="513"/>
      <c r="W108" s="513"/>
      <c r="X108" s="513"/>
      <c r="Y108" s="513"/>
      <c r="Z108" s="513"/>
      <c r="AA108" s="513"/>
      <c r="AB108" s="513"/>
      <c r="AC108" s="515">
        <f t="shared" ref="AC108:AC119" si="36">SUM(N108:AB108)</f>
        <v>0</v>
      </c>
      <c r="AD108" s="516"/>
    </row>
    <row r="109" spans="2:30" outlineLevel="1">
      <c r="B109" s="508" t="str">
        <f>IF(C109&gt;0,IFERROR(_xlfn.IFS(D109&lt;=DATE(YEAR('Project basic information'!$E$12),MONTH('Project basic information'!$E$12),1),'Project basic information'!$A$12,D109&lt;=DATE(YEAR('Project basic information'!$E$13),MONTH('Project basic information'!$E$13),1),'Project basic information'!$A$13,D109&lt;=DATE(YEAR('Project basic information'!$E$14),MONTH('Project basic information'!$E$14),1),'Project basic information'!$A$14,D109&lt;=DATE(YEAR('Project basic information'!$E$15),MONTH('Project basic information'!$E$15),1),'Project basic information'!$A$15,D109&lt;=DATE(YEAR('Project basic information'!$E$16),MONTH('Project basic information'!$E$16),1),'Project basic information'!$A$16),""),"")</f>
        <v/>
      </c>
      <c r="C109" s="508">
        <f>IF(C108&gt;0,C108+1,IF(DATE(YEAR('Project basic information'!$C$5),MONTH('Project basic information'!$C$5),1)=D109,1,0))</f>
        <v>0</v>
      </c>
      <c r="D109" s="509">
        <f t="shared" ref="D109:D119" si="37">DATE(YEAR(D108),MONTH(D108)+1,DAY(D108))</f>
        <v>1494</v>
      </c>
      <c r="E109" s="510"/>
      <c r="F109" s="458">
        <f t="shared" si="33"/>
        <v>0</v>
      </c>
      <c r="G109" s="511"/>
      <c r="H109" s="510"/>
      <c r="I109" s="458">
        <f t="shared" si="34"/>
        <v>0</v>
      </c>
      <c r="J109" s="512"/>
      <c r="M109" s="509">
        <f t="shared" si="35"/>
        <v>1494</v>
      </c>
      <c r="N109" s="514"/>
      <c r="O109" s="514"/>
      <c r="P109" s="514"/>
      <c r="Q109" s="514"/>
      <c r="R109" s="514"/>
      <c r="S109" s="513"/>
      <c r="T109" s="513"/>
      <c r="U109" s="513"/>
      <c r="V109" s="513"/>
      <c r="W109" s="513"/>
      <c r="X109" s="513"/>
      <c r="Y109" s="513"/>
      <c r="Z109" s="513"/>
      <c r="AA109" s="513"/>
      <c r="AB109" s="513"/>
      <c r="AC109" s="515">
        <f t="shared" si="36"/>
        <v>0</v>
      </c>
      <c r="AD109" s="516"/>
    </row>
    <row r="110" spans="2:30" outlineLevel="1">
      <c r="B110" s="508" t="str">
        <f>IF(C110&gt;0,IFERROR(_xlfn.IFS(D110&lt;=DATE(YEAR('Project basic information'!$E$12),MONTH('Project basic information'!$E$12),1),'Project basic information'!$A$12,D110&lt;=DATE(YEAR('Project basic information'!$E$13),MONTH('Project basic information'!$E$13),1),'Project basic information'!$A$13,D110&lt;=DATE(YEAR('Project basic information'!$E$14),MONTH('Project basic information'!$E$14),1),'Project basic information'!$A$14,D110&lt;=DATE(YEAR('Project basic information'!$E$15),MONTH('Project basic information'!$E$15),1),'Project basic information'!$A$15,D110&lt;=DATE(YEAR('Project basic information'!$E$16),MONTH('Project basic information'!$E$16),1),'Project basic information'!$A$16),""),"")</f>
        <v/>
      </c>
      <c r="C110" s="508">
        <f>IF(C109&gt;0,C109+1,IF(DATE(YEAR('Project basic information'!$C$5),MONTH('Project basic information'!$C$5),1)=D110,1,0))</f>
        <v>0</v>
      </c>
      <c r="D110" s="509">
        <f t="shared" si="37"/>
        <v>1523</v>
      </c>
      <c r="E110" s="510"/>
      <c r="F110" s="458">
        <f t="shared" si="33"/>
        <v>0</v>
      </c>
      <c r="G110" s="511"/>
      <c r="H110" s="510"/>
      <c r="I110" s="458">
        <f t="shared" si="34"/>
        <v>0</v>
      </c>
      <c r="J110" s="512"/>
      <c r="M110" s="509">
        <f t="shared" si="35"/>
        <v>1523</v>
      </c>
      <c r="N110" s="514"/>
      <c r="O110" s="514"/>
      <c r="P110" s="514"/>
      <c r="Q110" s="514"/>
      <c r="R110" s="514"/>
      <c r="S110" s="513"/>
      <c r="T110" s="513"/>
      <c r="U110" s="513"/>
      <c r="V110" s="513"/>
      <c r="W110" s="513"/>
      <c r="X110" s="513"/>
      <c r="Y110" s="513"/>
      <c r="Z110" s="513"/>
      <c r="AA110" s="513"/>
      <c r="AB110" s="513"/>
      <c r="AC110" s="515">
        <f t="shared" si="36"/>
        <v>0</v>
      </c>
      <c r="AD110" s="516"/>
    </row>
    <row r="111" spans="2:30" outlineLevel="1">
      <c r="B111" s="508" t="str">
        <f>IF(C111&gt;0,IFERROR(_xlfn.IFS(D111&lt;=DATE(YEAR('Project basic information'!$E$12),MONTH('Project basic information'!$E$12),1),'Project basic information'!$A$12,D111&lt;=DATE(YEAR('Project basic information'!$E$13),MONTH('Project basic information'!$E$13),1),'Project basic information'!$A$13,D111&lt;=DATE(YEAR('Project basic information'!$E$14),MONTH('Project basic information'!$E$14),1),'Project basic information'!$A$14,D111&lt;=DATE(YEAR('Project basic information'!$E$15),MONTH('Project basic information'!$E$15),1),'Project basic information'!$A$15,D111&lt;=DATE(YEAR('Project basic information'!$E$16),MONTH('Project basic information'!$E$16),1),'Project basic information'!$A$16),""),"")</f>
        <v/>
      </c>
      <c r="C111" s="508">
        <f>IF(C110&gt;0,C110+1,IF(DATE(YEAR('Project basic information'!$C$5),MONTH('Project basic information'!$C$5),1)=D111,1,0))</f>
        <v>0</v>
      </c>
      <c r="D111" s="509">
        <f t="shared" si="37"/>
        <v>1554</v>
      </c>
      <c r="E111" s="510"/>
      <c r="F111" s="458">
        <f t="shared" si="33"/>
        <v>0</v>
      </c>
      <c r="G111" s="511"/>
      <c r="H111" s="510"/>
      <c r="I111" s="458">
        <f t="shared" si="34"/>
        <v>0</v>
      </c>
      <c r="J111" s="512"/>
      <c r="M111" s="509">
        <f t="shared" si="35"/>
        <v>1554</v>
      </c>
      <c r="N111" s="514"/>
      <c r="O111" s="514"/>
      <c r="P111" s="514"/>
      <c r="Q111" s="514"/>
      <c r="R111" s="514"/>
      <c r="S111" s="513"/>
      <c r="T111" s="513"/>
      <c r="U111" s="513"/>
      <c r="V111" s="513"/>
      <c r="W111" s="513"/>
      <c r="X111" s="513"/>
      <c r="Y111" s="513"/>
      <c r="Z111" s="513"/>
      <c r="AA111" s="513"/>
      <c r="AB111" s="513"/>
      <c r="AC111" s="515">
        <f t="shared" si="36"/>
        <v>0</v>
      </c>
      <c r="AD111" s="516"/>
    </row>
    <row r="112" spans="2:30" outlineLevel="1">
      <c r="B112" s="508" t="str">
        <f>IF(C112&gt;0,IFERROR(_xlfn.IFS(D112&lt;=DATE(YEAR('Project basic information'!$E$12),MONTH('Project basic information'!$E$12),1),'Project basic information'!$A$12,D112&lt;=DATE(YEAR('Project basic information'!$E$13),MONTH('Project basic information'!$E$13),1),'Project basic information'!$A$13,D112&lt;=DATE(YEAR('Project basic information'!$E$14),MONTH('Project basic information'!$E$14),1),'Project basic information'!$A$14,D112&lt;=DATE(YEAR('Project basic information'!$E$15),MONTH('Project basic information'!$E$15),1),'Project basic information'!$A$15,D112&lt;=DATE(YEAR('Project basic information'!$E$16),MONTH('Project basic information'!$E$16),1),'Project basic information'!$A$16),""),"")</f>
        <v/>
      </c>
      <c r="C112" s="508">
        <f>IF(C111&gt;0,C111+1,IF(DATE(YEAR('Project basic information'!$C$5),MONTH('Project basic information'!$C$5),1)=D112,1,0))</f>
        <v>0</v>
      </c>
      <c r="D112" s="509">
        <f t="shared" si="37"/>
        <v>1584</v>
      </c>
      <c r="E112" s="510"/>
      <c r="F112" s="458">
        <f t="shared" si="33"/>
        <v>0</v>
      </c>
      <c r="G112" s="511"/>
      <c r="H112" s="510"/>
      <c r="I112" s="458">
        <f t="shared" si="34"/>
        <v>0</v>
      </c>
      <c r="J112" s="512"/>
      <c r="M112" s="509">
        <f t="shared" si="35"/>
        <v>1584</v>
      </c>
      <c r="N112" s="514"/>
      <c r="O112" s="514"/>
      <c r="P112" s="514"/>
      <c r="Q112" s="514"/>
      <c r="R112" s="514"/>
      <c r="S112" s="513"/>
      <c r="T112" s="513"/>
      <c r="U112" s="513"/>
      <c r="V112" s="513"/>
      <c r="W112" s="513"/>
      <c r="X112" s="513"/>
      <c r="Y112" s="513"/>
      <c r="Z112" s="513"/>
      <c r="AA112" s="513"/>
      <c r="AB112" s="513"/>
      <c r="AC112" s="515">
        <f t="shared" si="36"/>
        <v>0</v>
      </c>
      <c r="AD112" s="516"/>
    </row>
    <row r="113" spans="2:30" outlineLevel="1">
      <c r="B113" s="508" t="str">
        <f>IF(C113&gt;0,IFERROR(_xlfn.IFS(D113&lt;=DATE(YEAR('Project basic information'!$E$12),MONTH('Project basic information'!$E$12),1),'Project basic information'!$A$12,D113&lt;=DATE(YEAR('Project basic information'!$E$13),MONTH('Project basic information'!$E$13),1),'Project basic information'!$A$13,D113&lt;=DATE(YEAR('Project basic information'!$E$14),MONTH('Project basic information'!$E$14),1),'Project basic information'!$A$14,D113&lt;=DATE(YEAR('Project basic information'!$E$15),MONTH('Project basic information'!$E$15),1),'Project basic information'!$A$15,D113&lt;=DATE(YEAR('Project basic information'!$E$16),MONTH('Project basic information'!$E$16),1),'Project basic information'!$A$16),""),"")</f>
        <v/>
      </c>
      <c r="C113" s="508">
        <f>IF(C112&gt;0,C112+1,IF(DATE(YEAR('Project basic information'!$C$5),MONTH('Project basic information'!$C$5),1)=D113,1,0))</f>
        <v>0</v>
      </c>
      <c r="D113" s="509">
        <f t="shared" si="37"/>
        <v>1615</v>
      </c>
      <c r="E113" s="510"/>
      <c r="F113" s="458">
        <f t="shared" si="33"/>
        <v>0</v>
      </c>
      <c r="G113" s="511"/>
      <c r="H113" s="510"/>
      <c r="I113" s="458">
        <f t="shared" si="34"/>
        <v>0</v>
      </c>
      <c r="J113" s="512"/>
      <c r="M113" s="509">
        <f t="shared" si="35"/>
        <v>1615</v>
      </c>
      <c r="N113" s="514"/>
      <c r="O113" s="514"/>
      <c r="P113" s="514"/>
      <c r="Q113" s="514"/>
      <c r="R113" s="514"/>
      <c r="S113" s="513"/>
      <c r="T113" s="513"/>
      <c r="U113" s="513"/>
      <c r="V113" s="513"/>
      <c r="W113" s="513"/>
      <c r="X113" s="513"/>
      <c r="Y113" s="513"/>
      <c r="Z113" s="513"/>
      <c r="AA113" s="513"/>
      <c r="AB113" s="513"/>
      <c r="AC113" s="515">
        <f t="shared" si="36"/>
        <v>0</v>
      </c>
      <c r="AD113" s="516"/>
    </row>
    <row r="114" spans="2:30" outlineLevel="1">
      <c r="B114" s="508" t="str">
        <f>IF(C114&gt;0,IFERROR(_xlfn.IFS(D114&lt;=DATE(YEAR('Project basic information'!$E$12),MONTH('Project basic information'!$E$12),1),'Project basic information'!$A$12,D114&lt;=DATE(YEAR('Project basic information'!$E$13),MONTH('Project basic information'!$E$13),1),'Project basic information'!$A$13,D114&lt;=DATE(YEAR('Project basic information'!$E$14),MONTH('Project basic information'!$E$14),1),'Project basic information'!$A$14,D114&lt;=DATE(YEAR('Project basic information'!$E$15),MONTH('Project basic information'!$E$15),1),'Project basic information'!$A$15,D114&lt;=DATE(YEAR('Project basic information'!$E$16),MONTH('Project basic information'!$E$16),1),'Project basic information'!$A$16),""),"")</f>
        <v/>
      </c>
      <c r="C114" s="508">
        <f>IF(C113&gt;0,C113+1,IF(DATE(YEAR('Project basic information'!$C$5),MONTH('Project basic information'!$C$5),1)=D114,1,0))</f>
        <v>0</v>
      </c>
      <c r="D114" s="509">
        <f t="shared" si="37"/>
        <v>1645</v>
      </c>
      <c r="E114" s="510"/>
      <c r="F114" s="458">
        <f t="shared" si="33"/>
        <v>0</v>
      </c>
      <c r="G114" s="511"/>
      <c r="H114" s="510"/>
      <c r="I114" s="458">
        <f t="shared" si="34"/>
        <v>0</v>
      </c>
      <c r="J114" s="512"/>
      <c r="M114" s="509">
        <f t="shared" si="35"/>
        <v>1645</v>
      </c>
      <c r="N114" s="514"/>
      <c r="O114" s="514"/>
      <c r="P114" s="514"/>
      <c r="Q114" s="514"/>
      <c r="R114" s="514"/>
      <c r="S114" s="513"/>
      <c r="T114" s="513"/>
      <c r="U114" s="513"/>
      <c r="V114" s="513"/>
      <c r="W114" s="513"/>
      <c r="X114" s="513"/>
      <c r="Y114" s="513"/>
      <c r="Z114" s="513"/>
      <c r="AA114" s="513"/>
      <c r="AB114" s="513"/>
      <c r="AC114" s="515">
        <f t="shared" si="36"/>
        <v>0</v>
      </c>
      <c r="AD114" s="516"/>
    </row>
    <row r="115" spans="2:30" outlineLevel="1">
      <c r="B115" s="508" t="str">
        <f>IF(C115&gt;0,IFERROR(_xlfn.IFS(D115&lt;=DATE(YEAR('Project basic information'!$E$12),MONTH('Project basic information'!$E$12),1),'Project basic information'!$A$12,D115&lt;=DATE(YEAR('Project basic information'!$E$13),MONTH('Project basic information'!$E$13),1),'Project basic information'!$A$13,D115&lt;=DATE(YEAR('Project basic information'!$E$14),MONTH('Project basic information'!$E$14),1),'Project basic information'!$A$14,D115&lt;=DATE(YEAR('Project basic information'!$E$15),MONTH('Project basic information'!$E$15),1),'Project basic information'!$A$15,D115&lt;=DATE(YEAR('Project basic information'!$E$16),MONTH('Project basic information'!$E$16),1),'Project basic information'!$A$16),""),"")</f>
        <v/>
      </c>
      <c r="C115" s="508">
        <f>IF(C114&gt;0,C114+1,IF(DATE(YEAR('Project basic information'!$C$5),MONTH('Project basic information'!$C$5),1)=D115,1,0))</f>
        <v>0</v>
      </c>
      <c r="D115" s="509">
        <f t="shared" si="37"/>
        <v>1676</v>
      </c>
      <c r="E115" s="510"/>
      <c r="F115" s="458">
        <f t="shared" si="33"/>
        <v>0</v>
      </c>
      <c r="G115" s="511"/>
      <c r="H115" s="510"/>
      <c r="I115" s="458">
        <f t="shared" si="34"/>
        <v>0</v>
      </c>
      <c r="J115" s="512"/>
      <c r="M115" s="509">
        <f t="shared" si="35"/>
        <v>1676</v>
      </c>
      <c r="N115" s="514"/>
      <c r="O115" s="514"/>
      <c r="P115" s="514"/>
      <c r="Q115" s="514"/>
      <c r="R115" s="514"/>
      <c r="S115" s="513"/>
      <c r="T115" s="513"/>
      <c r="U115" s="513"/>
      <c r="V115" s="513"/>
      <c r="W115" s="513"/>
      <c r="X115" s="513"/>
      <c r="Y115" s="513"/>
      <c r="Z115" s="513"/>
      <c r="AA115" s="513"/>
      <c r="AB115" s="513"/>
      <c r="AC115" s="515">
        <f t="shared" si="36"/>
        <v>0</v>
      </c>
      <c r="AD115" s="516"/>
    </row>
    <row r="116" spans="2:30" outlineLevel="1">
      <c r="B116" s="508" t="str">
        <f>IF(C116&gt;0,IFERROR(_xlfn.IFS(D116&lt;=DATE(YEAR('Project basic information'!$E$12),MONTH('Project basic information'!$E$12),1),'Project basic information'!$A$12,D116&lt;=DATE(YEAR('Project basic information'!$E$13),MONTH('Project basic information'!$E$13),1),'Project basic information'!$A$13,D116&lt;=DATE(YEAR('Project basic information'!$E$14),MONTH('Project basic information'!$E$14),1),'Project basic information'!$A$14,D116&lt;=DATE(YEAR('Project basic information'!$E$15),MONTH('Project basic information'!$E$15),1),'Project basic information'!$A$15,D116&lt;=DATE(YEAR('Project basic information'!$E$16),MONTH('Project basic information'!$E$16),1),'Project basic information'!$A$16),""),"")</f>
        <v/>
      </c>
      <c r="C116" s="508">
        <f>IF(C115&gt;0,C115+1,IF(DATE(YEAR('Project basic information'!$C$5),MONTH('Project basic information'!$C$5),1)=D116,1,0))</f>
        <v>0</v>
      </c>
      <c r="D116" s="509">
        <f t="shared" si="37"/>
        <v>1707</v>
      </c>
      <c r="E116" s="510"/>
      <c r="F116" s="458">
        <f t="shared" si="33"/>
        <v>0</v>
      </c>
      <c r="G116" s="511"/>
      <c r="H116" s="510"/>
      <c r="I116" s="458">
        <f t="shared" si="34"/>
        <v>0</v>
      </c>
      <c r="J116" s="512"/>
      <c r="M116" s="509">
        <f t="shared" si="35"/>
        <v>1707</v>
      </c>
      <c r="N116" s="514"/>
      <c r="O116" s="514"/>
      <c r="P116" s="514"/>
      <c r="Q116" s="514"/>
      <c r="R116" s="514"/>
      <c r="S116" s="513"/>
      <c r="T116" s="513"/>
      <c r="U116" s="513"/>
      <c r="V116" s="513"/>
      <c r="W116" s="513"/>
      <c r="X116" s="513"/>
      <c r="Y116" s="513"/>
      <c r="Z116" s="513"/>
      <c r="AA116" s="513"/>
      <c r="AB116" s="513"/>
      <c r="AC116" s="515">
        <f t="shared" si="36"/>
        <v>0</v>
      </c>
      <c r="AD116" s="516"/>
    </row>
    <row r="117" spans="2:30" outlineLevel="1">
      <c r="B117" s="508" t="str">
        <f>IF(C117&gt;0,IFERROR(_xlfn.IFS(D117&lt;=DATE(YEAR('Project basic information'!$E$12),MONTH('Project basic information'!$E$12),1),'Project basic information'!$A$12,D117&lt;=DATE(YEAR('Project basic information'!$E$13),MONTH('Project basic information'!$E$13),1),'Project basic information'!$A$13,D117&lt;=DATE(YEAR('Project basic information'!$E$14),MONTH('Project basic information'!$E$14),1),'Project basic information'!$A$14,D117&lt;=DATE(YEAR('Project basic information'!$E$15),MONTH('Project basic information'!$E$15),1),'Project basic information'!$A$15,D117&lt;=DATE(YEAR('Project basic information'!$E$16),MONTH('Project basic information'!$E$16),1),'Project basic information'!$A$16),""),"")</f>
        <v/>
      </c>
      <c r="C117" s="508">
        <f>IF(C116&gt;0,C116+1,IF(DATE(YEAR('Project basic information'!$C$5),MONTH('Project basic information'!$C$5),1)=D117,1,0))</f>
        <v>0</v>
      </c>
      <c r="D117" s="509">
        <f t="shared" si="37"/>
        <v>1737</v>
      </c>
      <c r="E117" s="510"/>
      <c r="F117" s="458">
        <f t="shared" si="33"/>
        <v>0</v>
      </c>
      <c r="G117" s="511"/>
      <c r="H117" s="510"/>
      <c r="I117" s="458">
        <f t="shared" si="34"/>
        <v>0</v>
      </c>
      <c r="J117" s="512"/>
      <c r="M117" s="509">
        <f t="shared" si="35"/>
        <v>1737</v>
      </c>
      <c r="N117" s="514"/>
      <c r="O117" s="514"/>
      <c r="P117" s="514"/>
      <c r="Q117" s="514"/>
      <c r="R117" s="514"/>
      <c r="S117" s="513"/>
      <c r="T117" s="513"/>
      <c r="U117" s="513"/>
      <c r="V117" s="513"/>
      <c r="W117" s="513"/>
      <c r="X117" s="513"/>
      <c r="Y117" s="513"/>
      <c r="Z117" s="513"/>
      <c r="AA117" s="513"/>
      <c r="AB117" s="513"/>
      <c r="AC117" s="515">
        <f t="shared" si="36"/>
        <v>0</v>
      </c>
      <c r="AD117" s="516"/>
    </row>
    <row r="118" spans="2:30" outlineLevel="1">
      <c r="B118" s="508" t="str">
        <f>IF(C118&gt;0,IFERROR(_xlfn.IFS(D118&lt;=DATE(YEAR('Project basic information'!$E$12),MONTH('Project basic information'!$E$12),1),'Project basic information'!$A$12,D118&lt;=DATE(YEAR('Project basic information'!$E$13),MONTH('Project basic information'!$E$13),1),'Project basic information'!$A$13,D118&lt;=DATE(YEAR('Project basic information'!$E$14),MONTH('Project basic information'!$E$14),1),'Project basic information'!$A$14,D118&lt;=DATE(YEAR('Project basic information'!$E$15),MONTH('Project basic information'!$E$15),1),'Project basic information'!$A$15,D118&lt;=DATE(YEAR('Project basic information'!$E$16),MONTH('Project basic information'!$E$16),1),'Project basic information'!$A$16),""),"")</f>
        <v/>
      </c>
      <c r="C118" s="508">
        <f>IF(C117&gt;0,C117+1,IF(DATE(YEAR('Project basic information'!$C$5),MONTH('Project basic information'!$C$5),1)=D118,1,0))</f>
        <v>0</v>
      </c>
      <c r="D118" s="509">
        <f t="shared" si="37"/>
        <v>1768</v>
      </c>
      <c r="E118" s="510"/>
      <c r="F118" s="458">
        <f t="shared" si="33"/>
        <v>0</v>
      </c>
      <c r="G118" s="511"/>
      <c r="H118" s="510"/>
      <c r="I118" s="458">
        <f t="shared" si="34"/>
        <v>0</v>
      </c>
      <c r="J118" s="512"/>
      <c r="M118" s="509">
        <f t="shared" si="35"/>
        <v>1768</v>
      </c>
      <c r="N118" s="514"/>
      <c r="O118" s="514"/>
      <c r="P118" s="514"/>
      <c r="Q118" s="514"/>
      <c r="R118" s="514"/>
      <c r="S118" s="513"/>
      <c r="T118" s="513"/>
      <c r="U118" s="513"/>
      <c r="V118" s="513"/>
      <c r="W118" s="513"/>
      <c r="X118" s="513"/>
      <c r="Y118" s="513"/>
      <c r="Z118" s="513"/>
      <c r="AA118" s="513"/>
      <c r="AB118" s="513"/>
      <c r="AC118" s="515">
        <f t="shared" si="36"/>
        <v>0</v>
      </c>
      <c r="AD118" s="516"/>
    </row>
    <row r="119" spans="2:30" outlineLevel="1">
      <c r="B119" s="508" t="str">
        <f>IF(C119&gt;0,IFERROR(_xlfn.IFS(D119&lt;=DATE(YEAR('Project basic information'!$E$12),MONTH('Project basic information'!$E$12),1),'Project basic information'!$A$12,D119&lt;=DATE(YEAR('Project basic information'!$E$13),MONTH('Project basic information'!$E$13),1),'Project basic information'!$A$13,D119&lt;=DATE(YEAR('Project basic information'!$E$14),MONTH('Project basic information'!$E$14),1),'Project basic information'!$A$14,D119&lt;=DATE(YEAR('Project basic information'!$E$15),MONTH('Project basic information'!$E$15),1),'Project basic information'!$A$15,D119&lt;=DATE(YEAR('Project basic information'!$E$16),MONTH('Project basic information'!$E$16),1),'Project basic information'!$A$16),""),"")</f>
        <v/>
      </c>
      <c r="C119" s="508">
        <f>IF(C118&gt;0,C118+1,IF(DATE(YEAR('Project basic information'!$C$5),MONTH('Project basic information'!$C$5),1)=D119,1,0))</f>
        <v>0</v>
      </c>
      <c r="D119" s="509">
        <f t="shared" si="37"/>
        <v>1798</v>
      </c>
      <c r="E119" s="510"/>
      <c r="F119" s="458">
        <f t="shared" si="33"/>
        <v>0</v>
      </c>
      <c r="G119" s="511"/>
      <c r="H119" s="510"/>
      <c r="I119" s="458">
        <f t="shared" si="34"/>
        <v>0</v>
      </c>
      <c r="J119" s="512"/>
      <c r="M119" s="509">
        <f t="shared" si="35"/>
        <v>1798</v>
      </c>
      <c r="N119" s="514"/>
      <c r="O119" s="514"/>
      <c r="P119" s="514"/>
      <c r="Q119" s="514"/>
      <c r="R119" s="514"/>
      <c r="S119" s="513"/>
      <c r="T119" s="513"/>
      <c r="U119" s="513"/>
      <c r="V119" s="513"/>
      <c r="W119" s="513"/>
      <c r="X119" s="513"/>
      <c r="Y119" s="513"/>
      <c r="Z119" s="513"/>
      <c r="AA119" s="513"/>
      <c r="AB119" s="513"/>
      <c r="AC119" s="515">
        <f t="shared" si="36"/>
        <v>0</v>
      </c>
      <c r="AD119" s="516"/>
    </row>
    <row r="120" spans="2:30" ht="15" thickBot="1">
      <c r="B120" s="518"/>
      <c r="C120" s="519"/>
      <c r="D120" s="520">
        <f>D119</f>
        <v>1798</v>
      </c>
      <c r="E120" s="521"/>
      <c r="F120" s="522">
        <f>SUM(F108:F119)</f>
        <v>0</v>
      </c>
      <c r="G120" s="523">
        <f>SUM(G108:G119)</f>
        <v>0</v>
      </c>
      <c r="H120" s="524"/>
      <c r="I120" s="522">
        <f>SUM(I108:I119)</f>
        <v>0</v>
      </c>
      <c r="J120" s="523">
        <f>SUM(J108:J119)</f>
        <v>0</v>
      </c>
      <c r="M120" s="520">
        <f t="shared" si="35"/>
        <v>1798</v>
      </c>
      <c r="N120" s="526">
        <f>SUM(N108:N119)</f>
        <v>0</v>
      </c>
      <c r="O120" s="526">
        <f>SUM(O108:O119)</f>
        <v>0</v>
      </c>
      <c r="P120" s="526">
        <f>SUM(P108:P119)</f>
        <v>0</v>
      </c>
      <c r="Q120" s="526">
        <f>SUM(Q108:Q119)</f>
        <v>0</v>
      </c>
      <c r="R120" s="526">
        <f>SUM(R108:R119)</f>
        <v>0</v>
      </c>
      <c r="S120" s="528">
        <f t="shared" ref="S120:AB120" si="38">SUM(S108:S119)</f>
        <v>0</v>
      </c>
      <c r="T120" s="528">
        <f t="shared" si="38"/>
        <v>0</v>
      </c>
      <c r="U120" s="528">
        <f t="shared" si="38"/>
        <v>0</v>
      </c>
      <c r="V120" s="528">
        <f t="shared" si="38"/>
        <v>0</v>
      </c>
      <c r="W120" s="528">
        <f t="shared" si="38"/>
        <v>0</v>
      </c>
      <c r="X120" s="528">
        <f t="shared" si="38"/>
        <v>0</v>
      </c>
      <c r="Y120" s="528">
        <f t="shared" si="38"/>
        <v>0</v>
      </c>
      <c r="Z120" s="528">
        <f t="shared" si="38"/>
        <v>0</v>
      </c>
      <c r="AA120" s="528">
        <f t="shared" si="38"/>
        <v>0</v>
      </c>
      <c r="AB120" s="528">
        <f t="shared" si="38"/>
        <v>0</v>
      </c>
      <c r="AC120" s="528">
        <f>SUM(AC108:AC119)</f>
        <v>0</v>
      </c>
      <c r="AD120" s="516"/>
    </row>
    <row r="121" spans="2:30" ht="28.55" customHeight="1">
      <c r="B121" s="448"/>
      <c r="C121" s="448"/>
      <c r="N121" s="527">
        <f>IFERROR(N120/$H$6,0)</f>
        <v>0</v>
      </c>
      <c r="O121" s="527">
        <f>IFERROR(O120/$H$6,0)</f>
        <v>0</v>
      </c>
      <c r="P121" s="527">
        <f>IFERROR(P120/$H$6,0)</f>
        <v>0</v>
      </c>
      <c r="Q121" s="527">
        <f>IFERROR(Q120/$H$6,0)</f>
        <v>0</v>
      </c>
      <c r="R121" s="527">
        <f>IFERROR(R120/$H$6,0)</f>
        <v>0</v>
      </c>
      <c r="S121" s="527">
        <f t="shared" ref="S121:AB121" si="39">IFERROR(S120/$H$6,0)</f>
        <v>0</v>
      </c>
      <c r="T121" s="527">
        <f t="shared" si="39"/>
        <v>0</v>
      </c>
      <c r="U121" s="527">
        <f t="shared" si="39"/>
        <v>0</v>
      </c>
      <c r="V121" s="527">
        <f t="shared" si="39"/>
        <v>0</v>
      </c>
      <c r="W121" s="527">
        <f t="shared" si="39"/>
        <v>0</v>
      </c>
      <c r="X121" s="527">
        <f t="shared" si="39"/>
        <v>0</v>
      </c>
      <c r="Y121" s="527">
        <f t="shared" si="39"/>
        <v>0</v>
      </c>
      <c r="Z121" s="527">
        <f t="shared" si="39"/>
        <v>0</v>
      </c>
      <c r="AA121" s="527">
        <f t="shared" si="39"/>
        <v>0</v>
      </c>
      <c r="AB121" s="527">
        <f t="shared" si="39"/>
        <v>0</v>
      </c>
      <c r="AC121" s="525">
        <f>IFERROR(AC120/$H$6,0)</f>
        <v>0</v>
      </c>
      <c r="AD121" s="529" t="s">
        <v>579</v>
      </c>
    </row>
    <row r="122" spans="2:30" ht="15" thickBot="1">
      <c r="B122" s="448"/>
      <c r="C122" s="448"/>
      <c r="N122" s="530"/>
      <c r="O122" s="530"/>
      <c r="P122" s="530"/>
      <c r="Q122" s="530"/>
      <c r="R122" s="530"/>
      <c r="S122" s="531"/>
      <c r="T122" s="532"/>
      <c r="U122" s="533"/>
      <c r="V122" s="533"/>
      <c r="W122" s="533"/>
      <c r="X122" s="533"/>
      <c r="Y122" s="533"/>
      <c r="Z122" s="533"/>
      <c r="AA122" s="533"/>
      <c r="AB122" s="534"/>
      <c r="AC122" s="535"/>
      <c r="AD122" s="542"/>
    </row>
    <row r="123" spans="2:30" outlineLevel="1">
      <c r="B123" s="508" t="str">
        <f>IF(C123&gt;0,IFERROR(_xlfn.IFS(D123&lt;=DATE(YEAR('Project basic information'!$E$12),MONTH('Project basic information'!$E$12),1),'Project basic information'!$A$12,D123&lt;=DATE(YEAR('Project basic information'!$E$13),MONTH('Project basic information'!$E$13),1),'Project basic information'!$A$13,D123&lt;=DATE(YEAR('Project basic information'!$E$14),MONTH('Project basic information'!$E$14),1),'Project basic information'!$A$14,D123&lt;=DATE(YEAR('Project basic information'!$E$15),MONTH('Project basic information'!$E$15),1),'Project basic information'!$A$15,D123&lt;=DATE(YEAR('Project basic information'!$E$16),MONTH('Project basic information'!$E$16),1),'Project basic information'!$A$16),""),"")</f>
        <v/>
      </c>
      <c r="C123" s="508">
        <f>IF(C119&gt;0,C119+1,IF(DATE(YEAR('Project basic information'!$C$5),MONTH('Project basic information'!$C$5),1)=D123,1,0))</f>
        <v>0</v>
      </c>
      <c r="D123" s="509">
        <f>DATE(YEAR(D119),MONTH(D119)+1,DAY(D119))</f>
        <v>1829</v>
      </c>
      <c r="E123" s="539"/>
      <c r="F123" s="537">
        <f t="shared" ref="F123:F134" si="40">215/12*E123</f>
        <v>0</v>
      </c>
      <c r="G123" s="540"/>
      <c r="H123" s="539"/>
      <c r="I123" s="537">
        <f t="shared" ref="I123:I134" si="41">215/12*H123</f>
        <v>0</v>
      </c>
      <c r="J123" s="541"/>
      <c r="M123" s="509">
        <f t="shared" si="35"/>
        <v>1829</v>
      </c>
      <c r="N123" s="514"/>
      <c r="O123" s="514"/>
      <c r="P123" s="514"/>
      <c r="Q123" s="514"/>
      <c r="R123" s="514"/>
      <c r="S123" s="513"/>
      <c r="T123" s="513"/>
      <c r="U123" s="513"/>
      <c r="V123" s="513"/>
      <c r="W123" s="513"/>
      <c r="X123" s="513"/>
      <c r="Y123" s="513"/>
      <c r="Z123" s="513"/>
      <c r="AA123" s="513"/>
      <c r="AB123" s="513"/>
      <c r="AC123" s="515">
        <f t="shared" ref="AC123:AC134" si="42">SUM(N123:AB123)</f>
        <v>0</v>
      </c>
      <c r="AD123" s="516"/>
    </row>
    <row r="124" spans="2:30" outlineLevel="1">
      <c r="B124" s="508" t="str">
        <f>IF(C124&gt;0,IFERROR(_xlfn.IFS(D124&lt;=DATE(YEAR('Project basic information'!$E$12),MONTH('Project basic information'!$E$12),1),'Project basic information'!$A$12,D124&lt;=DATE(YEAR('Project basic information'!$E$13),MONTH('Project basic information'!$E$13),1),'Project basic information'!$A$13,D124&lt;=DATE(YEAR('Project basic information'!$E$14),MONTH('Project basic information'!$E$14),1),'Project basic information'!$A$14,D124&lt;=DATE(YEAR('Project basic information'!$E$15),MONTH('Project basic information'!$E$15),1),'Project basic information'!$A$15,D124&lt;=DATE(YEAR('Project basic information'!$E$16),MONTH('Project basic information'!$E$16),1),'Project basic information'!$A$16),""),"")</f>
        <v/>
      </c>
      <c r="C124" s="508">
        <f>IF(C123&gt;0,C123+1,IF(DATE(YEAR('Project basic information'!$C$5),MONTH('Project basic information'!$C$5),1)=D124,1,0))</f>
        <v>0</v>
      </c>
      <c r="D124" s="509">
        <f t="shared" ref="D124:D134" si="43">DATE(YEAR(D123),MONTH(D123)+1,DAY(D123))</f>
        <v>1860</v>
      </c>
      <c r="E124" s="510"/>
      <c r="F124" s="458">
        <f t="shared" si="40"/>
        <v>0</v>
      </c>
      <c r="G124" s="511"/>
      <c r="H124" s="510"/>
      <c r="I124" s="458">
        <f t="shared" si="41"/>
        <v>0</v>
      </c>
      <c r="J124" s="512"/>
      <c r="M124" s="509">
        <f t="shared" si="35"/>
        <v>1860</v>
      </c>
      <c r="N124" s="514"/>
      <c r="O124" s="514"/>
      <c r="P124" s="514"/>
      <c r="Q124" s="514"/>
      <c r="R124" s="514"/>
      <c r="S124" s="513"/>
      <c r="T124" s="513"/>
      <c r="U124" s="513"/>
      <c r="V124" s="513"/>
      <c r="W124" s="513"/>
      <c r="X124" s="513"/>
      <c r="Y124" s="513"/>
      <c r="Z124" s="513"/>
      <c r="AA124" s="513"/>
      <c r="AB124" s="513"/>
      <c r="AC124" s="515">
        <f t="shared" si="42"/>
        <v>0</v>
      </c>
      <c r="AD124" s="516"/>
    </row>
    <row r="125" spans="2:30" outlineLevel="1">
      <c r="B125" s="508" t="str">
        <f>IF(C125&gt;0,IFERROR(_xlfn.IFS(D125&lt;=DATE(YEAR('Project basic information'!$E$12),MONTH('Project basic information'!$E$12),1),'Project basic information'!$A$12,D125&lt;=DATE(YEAR('Project basic information'!$E$13),MONTH('Project basic information'!$E$13),1),'Project basic information'!$A$13,D125&lt;=DATE(YEAR('Project basic information'!$E$14),MONTH('Project basic information'!$E$14),1),'Project basic information'!$A$14,D125&lt;=DATE(YEAR('Project basic information'!$E$15),MONTH('Project basic information'!$E$15),1),'Project basic information'!$A$15,D125&lt;=DATE(YEAR('Project basic information'!$E$16),MONTH('Project basic information'!$E$16),1),'Project basic information'!$A$16),""),"")</f>
        <v/>
      </c>
      <c r="C125" s="508">
        <f>IF(C124&gt;0,C124+1,IF(DATE(YEAR('Project basic information'!$C$5),MONTH('Project basic information'!$C$5),1)=D125,1,0))</f>
        <v>0</v>
      </c>
      <c r="D125" s="509">
        <f t="shared" si="43"/>
        <v>1888</v>
      </c>
      <c r="E125" s="510"/>
      <c r="F125" s="458">
        <f t="shared" si="40"/>
        <v>0</v>
      </c>
      <c r="G125" s="511"/>
      <c r="H125" s="510"/>
      <c r="I125" s="458">
        <f t="shared" si="41"/>
        <v>0</v>
      </c>
      <c r="J125" s="512"/>
      <c r="M125" s="509">
        <f t="shared" si="35"/>
        <v>1888</v>
      </c>
      <c r="N125" s="514"/>
      <c r="O125" s="514"/>
      <c r="P125" s="514"/>
      <c r="Q125" s="514"/>
      <c r="R125" s="514"/>
      <c r="S125" s="513"/>
      <c r="T125" s="513"/>
      <c r="U125" s="513"/>
      <c r="V125" s="513"/>
      <c r="W125" s="513"/>
      <c r="X125" s="513"/>
      <c r="Y125" s="513"/>
      <c r="Z125" s="513"/>
      <c r="AA125" s="513"/>
      <c r="AB125" s="513"/>
      <c r="AC125" s="515">
        <f t="shared" si="42"/>
        <v>0</v>
      </c>
      <c r="AD125" s="516"/>
    </row>
    <row r="126" spans="2:30" outlineLevel="1">
      <c r="B126" s="508" t="str">
        <f>IF(C126&gt;0,IFERROR(_xlfn.IFS(D126&lt;=DATE(YEAR('Project basic information'!$E$12),MONTH('Project basic information'!$E$12),1),'Project basic information'!$A$12,D126&lt;=DATE(YEAR('Project basic information'!$E$13),MONTH('Project basic information'!$E$13),1),'Project basic information'!$A$13,D126&lt;=DATE(YEAR('Project basic information'!$E$14),MONTH('Project basic information'!$E$14),1),'Project basic information'!$A$14,D126&lt;=DATE(YEAR('Project basic information'!$E$15),MONTH('Project basic information'!$E$15),1),'Project basic information'!$A$15,D126&lt;=DATE(YEAR('Project basic information'!$E$16),MONTH('Project basic information'!$E$16),1),'Project basic information'!$A$16),""),"")</f>
        <v/>
      </c>
      <c r="C126" s="508">
        <f>IF(C125&gt;0,C125+1,IF(DATE(YEAR('Project basic information'!$C$5),MONTH('Project basic information'!$C$5),1)=D126,1,0))</f>
        <v>0</v>
      </c>
      <c r="D126" s="509">
        <f t="shared" si="43"/>
        <v>1919</v>
      </c>
      <c r="E126" s="510"/>
      <c r="F126" s="458">
        <f t="shared" si="40"/>
        <v>0</v>
      </c>
      <c r="G126" s="511"/>
      <c r="H126" s="510"/>
      <c r="I126" s="458">
        <f t="shared" si="41"/>
        <v>0</v>
      </c>
      <c r="J126" s="512"/>
      <c r="M126" s="509">
        <f t="shared" si="35"/>
        <v>1919</v>
      </c>
      <c r="N126" s="514"/>
      <c r="O126" s="514"/>
      <c r="P126" s="514"/>
      <c r="Q126" s="514"/>
      <c r="R126" s="514"/>
      <c r="S126" s="513"/>
      <c r="T126" s="513"/>
      <c r="U126" s="513"/>
      <c r="V126" s="513"/>
      <c r="W126" s="513"/>
      <c r="X126" s="513"/>
      <c r="Y126" s="513"/>
      <c r="Z126" s="513"/>
      <c r="AA126" s="513"/>
      <c r="AB126" s="513"/>
      <c r="AC126" s="515">
        <f t="shared" si="42"/>
        <v>0</v>
      </c>
      <c r="AD126" s="516"/>
    </row>
    <row r="127" spans="2:30" outlineLevel="1">
      <c r="B127" s="508" t="str">
        <f>IF(C127&gt;0,IFERROR(_xlfn.IFS(D127&lt;=DATE(YEAR('Project basic information'!$E$12),MONTH('Project basic information'!$E$12),1),'Project basic information'!$A$12,D127&lt;=DATE(YEAR('Project basic information'!$E$13),MONTH('Project basic information'!$E$13),1),'Project basic information'!$A$13,D127&lt;=DATE(YEAR('Project basic information'!$E$14),MONTH('Project basic information'!$E$14),1),'Project basic information'!$A$14,D127&lt;=DATE(YEAR('Project basic information'!$E$15),MONTH('Project basic information'!$E$15),1),'Project basic information'!$A$15,D127&lt;=DATE(YEAR('Project basic information'!$E$16),MONTH('Project basic information'!$E$16),1),'Project basic information'!$A$16),""),"")</f>
        <v/>
      </c>
      <c r="C127" s="508">
        <f>IF(C126&gt;0,C126+1,IF(DATE(YEAR('Project basic information'!$C$5),MONTH('Project basic information'!$C$5),1)=D127,1,0))</f>
        <v>0</v>
      </c>
      <c r="D127" s="509">
        <f t="shared" si="43"/>
        <v>1949</v>
      </c>
      <c r="E127" s="510"/>
      <c r="F127" s="458">
        <f t="shared" si="40"/>
        <v>0</v>
      </c>
      <c r="G127" s="511"/>
      <c r="H127" s="510"/>
      <c r="I127" s="458">
        <f t="shared" si="41"/>
        <v>0</v>
      </c>
      <c r="J127" s="512"/>
      <c r="M127" s="509">
        <f t="shared" si="35"/>
        <v>1949</v>
      </c>
      <c r="N127" s="514"/>
      <c r="O127" s="514"/>
      <c r="P127" s="514"/>
      <c r="Q127" s="514"/>
      <c r="R127" s="514"/>
      <c r="S127" s="513"/>
      <c r="T127" s="513"/>
      <c r="U127" s="513"/>
      <c r="V127" s="513"/>
      <c r="W127" s="513"/>
      <c r="X127" s="513"/>
      <c r="Y127" s="513"/>
      <c r="Z127" s="513"/>
      <c r="AA127" s="513"/>
      <c r="AB127" s="513"/>
      <c r="AC127" s="515">
        <f t="shared" si="42"/>
        <v>0</v>
      </c>
      <c r="AD127" s="516"/>
    </row>
    <row r="128" spans="2:30" outlineLevel="1">
      <c r="B128" s="508" t="str">
        <f>IF(C128&gt;0,IFERROR(_xlfn.IFS(D128&lt;=DATE(YEAR('Project basic information'!$E$12),MONTH('Project basic information'!$E$12),1),'Project basic information'!$A$12,D128&lt;=DATE(YEAR('Project basic information'!$E$13),MONTH('Project basic information'!$E$13),1),'Project basic information'!$A$13,D128&lt;=DATE(YEAR('Project basic information'!$E$14),MONTH('Project basic information'!$E$14),1),'Project basic information'!$A$14,D128&lt;=DATE(YEAR('Project basic information'!$E$15),MONTH('Project basic information'!$E$15),1),'Project basic information'!$A$15,D128&lt;=DATE(YEAR('Project basic information'!$E$16),MONTH('Project basic information'!$E$16),1),'Project basic information'!$A$16),""),"")</f>
        <v/>
      </c>
      <c r="C128" s="508">
        <f>IF(C127&gt;0,C127+1,IF(DATE(YEAR('Project basic information'!$C$5),MONTH('Project basic information'!$C$5),1)=D128,1,0))</f>
        <v>0</v>
      </c>
      <c r="D128" s="509">
        <f t="shared" si="43"/>
        <v>1980</v>
      </c>
      <c r="E128" s="510"/>
      <c r="F128" s="458">
        <f t="shared" si="40"/>
        <v>0</v>
      </c>
      <c r="G128" s="511"/>
      <c r="H128" s="510"/>
      <c r="I128" s="458">
        <f t="shared" si="41"/>
        <v>0</v>
      </c>
      <c r="J128" s="512"/>
      <c r="M128" s="509">
        <f t="shared" si="35"/>
        <v>1980</v>
      </c>
      <c r="N128" s="514"/>
      <c r="O128" s="514"/>
      <c r="P128" s="514"/>
      <c r="Q128" s="514"/>
      <c r="R128" s="514"/>
      <c r="S128" s="513"/>
      <c r="T128" s="513"/>
      <c r="U128" s="513"/>
      <c r="V128" s="513"/>
      <c r="W128" s="513"/>
      <c r="X128" s="513"/>
      <c r="Y128" s="513"/>
      <c r="Z128" s="513"/>
      <c r="AA128" s="513"/>
      <c r="AB128" s="513"/>
      <c r="AC128" s="515">
        <f t="shared" si="42"/>
        <v>0</v>
      </c>
      <c r="AD128" s="516"/>
    </row>
    <row r="129" spans="2:30" outlineLevel="1">
      <c r="B129" s="508" t="str">
        <f>IF(C129&gt;0,IFERROR(_xlfn.IFS(D129&lt;=DATE(YEAR('Project basic information'!$E$12),MONTH('Project basic information'!$E$12),1),'Project basic information'!$A$12,D129&lt;=DATE(YEAR('Project basic information'!$E$13),MONTH('Project basic information'!$E$13),1),'Project basic information'!$A$13,D129&lt;=DATE(YEAR('Project basic information'!$E$14),MONTH('Project basic information'!$E$14),1),'Project basic information'!$A$14,D129&lt;=DATE(YEAR('Project basic information'!$E$15),MONTH('Project basic information'!$E$15),1),'Project basic information'!$A$15,D129&lt;=DATE(YEAR('Project basic information'!$E$16),MONTH('Project basic information'!$E$16),1),'Project basic information'!$A$16),""),"")</f>
        <v/>
      </c>
      <c r="C129" s="508">
        <f>IF(C128&gt;0,C128+1,IF(DATE(YEAR('Project basic information'!$C$5),MONTH('Project basic information'!$C$5),1)=D129,1,0))</f>
        <v>0</v>
      </c>
      <c r="D129" s="509">
        <f t="shared" si="43"/>
        <v>2010</v>
      </c>
      <c r="E129" s="510"/>
      <c r="F129" s="458">
        <f t="shared" si="40"/>
        <v>0</v>
      </c>
      <c r="G129" s="511"/>
      <c r="H129" s="510"/>
      <c r="I129" s="458">
        <f t="shared" si="41"/>
        <v>0</v>
      </c>
      <c r="J129" s="512"/>
      <c r="M129" s="509">
        <f t="shared" si="35"/>
        <v>2010</v>
      </c>
      <c r="N129" s="514"/>
      <c r="O129" s="514"/>
      <c r="P129" s="514"/>
      <c r="Q129" s="514"/>
      <c r="R129" s="514"/>
      <c r="S129" s="513"/>
      <c r="T129" s="513"/>
      <c r="U129" s="513"/>
      <c r="V129" s="513"/>
      <c r="W129" s="513"/>
      <c r="X129" s="513"/>
      <c r="Y129" s="513"/>
      <c r="Z129" s="513"/>
      <c r="AA129" s="513"/>
      <c r="AB129" s="513"/>
      <c r="AC129" s="515">
        <f t="shared" si="42"/>
        <v>0</v>
      </c>
      <c r="AD129" s="516"/>
    </row>
    <row r="130" spans="2:30" outlineLevel="1">
      <c r="B130" s="508" t="str">
        <f>IF(C130&gt;0,IFERROR(_xlfn.IFS(D130&lt;=DATE(YEAR('Project basic information'!$E$12),MONTH('Project basic information'!$E$12),1),'Project basic information'!$A$12,D130&lt;=DATE(YEAR('Project basic information'!$E$13),MONTH('Project basic information'!$E$13),1),'Project basic information'!$A$13,D130&lt;=DATE(YEAR('Project basic information'!$E$14),MONTH('Project basic information'!$E$14),1),'Project basic information'!$A$14,D130&lt;=DATE(YEAR('Project basic information'!$E$15),MONTH('Project basic information'!$E$15),1),'Project basic information'!$A$15,D130&lt;=DATE(YEAR('Project basic information'!$E$16),MONTH('Project basic information'!$E$16),1),'Project basic information'!$A$16),""),"")</f>
        <v/>
      </c>
      <c r="C130" s="508">
        <f>IF(C129&gt;0,C129+1,IF(DATE(YEAR('Project basic information'!$C$5),MONTH('Project basic information'!$C$5),1)=D130,1,0))</f>
        <v>0</v>
      </c>
      <c r="D130" s="509">
        <f t="shared" si="43"/>
        <v>2041</v>
      </c>
      <c r="E130" s="510"/>
      <c r="F130" s="458">
        <f t="shared" si="40"/>
        <v>0</v>
      </c>
      <c r="G130" s="511"/>
      <c r="H130" s="510"/>
      <c r="I130" s="458">
        <f t="shared" si="41"/>
        <v>0</v>
      </c>
      <c r="J130" s="512"/>
      <c r="M130" s="509">
        <f t="shared" si="35"/>
        <v>2041</v>
      </c>
      <c r="N130" s="514"/>
      <c r="O130" s="514"/>
      <c r="P130" s="514"/>
      <c r="Q130" s="514"/>
      <c r="R130" s="514"/>
      <c r="S130" s="513"/>
      <c r="T130" s="513"/>
      <c r="U130" s="513"/>
      <c r="V130" s="513"/>
      <c r="W130" s="513"/>
      <c r="X130" s="513"/>
      <c r="Y130" s="513"/>
      <c r="Z130" s="513"/>
      <c r="AA130" s="513"/>
      <c r="AB130" s="513"/>
      <c r="AC130" s="515">
        <f t="shared" si="42"/>
        <v>0</v>
      </c>
      <c r="AD130" s="516"/>
    </row>
    <row r="131" spans="2:30" outlineLevel="1">
      <c r="B131" s="508" t="str">
        <f>IF(C131&gt;0,IFERROR(_xlfn.IFS(D131&lt;=DATE(YEAR('Project basic information'!$E$12),MONTH('Project basic information'!$E$12),1),'Project basic information'!$A$12,D131&lt;=DATE(YEAR('Project basic information'!$E$13),MONTH('Project basic information'!$E$13),1),'Project basic information'!$A$13,D131&lt;=DATE(YEAR('Project basic information'!$E$14),MONTH('Project basic information'!$E$14),1),'Project basic information'!$A$14,D131&lt;=DATE(YEAR('Project basic information'!$E$15),MONTH('Project basic information'!$E$15),1),'Project basic information'!$A$15,D131&lt;=DATE(YEAR('Project basic information'!$E$16),MONTH('Project basic information'!$E$16),1),'Project basic information'!$A$16),""),"")</f>
        <v/>
      </c>
      <c r="C131" s="508">
        <f>IF(C130&gt;0,C130+1,IF(DATE(YEAR('Project basic information'!$C$5),MONTH('Project basic information'!$C$5),1)=D131,1,0))</f>
        <v>0</v>
      </c>
      <c r="D131" s="509">
        <f t="shared" si="43"/>
        <v>2072</v>
      </c>
      <c r="E131" s="510"/>
      <c r="F131" s="458">
        <f t="shared" si="40"/>
        <v>0</v>
      </c>
      <c r="G131" s="511"/>
      <c r="H131" s="510"/>
      <c r="I131" s="458">
        <f t="shared" si="41"/>
        <v>0</v>
      </c>
      <c r="J131" s="512"/>
      <c r="M131" s="509">
        <f t="shared" si="35"/>
        <v>2072</v>
      </c>
      <c r="N131" s="514"/>
      <c r="O131" s="514"/>
      <c r="P131" s="514"/>
      <c r="Q131" s="514"/>
      <c r="R131" s="514"/>
      <c r="S131" s="513"/>
      <c r="T131" s="513"/>
      <c r="U131" s="513"/>
      <c r="V131" s="513"/>
      <c r="W131" s="513"/>
      <c r="X131" s="513"/>
      <c r="Y131" s="513"/>
      <c r="Z131" s="513"/>
      <c r="AA131" s="513"/>
      <c r="AB131" s="513"/>
      <c r="AC131" s="515">
        <f t="shared" si="42"/>
        <v>0</v>
      </c>
      <c r="AD131" s="516"/>
    </row>
    <row r="132" spans="2:30" outlineLevel="1">
      <c r="B132" s="508" t="str">
        <f>IF(C132&gt;0,IFERROR(_xlfn.IFS(D132&lt;=DATE(YEAR('Project basic information'!$E$12),MONTH('Project basic information'!$E$12),1),'Project basic information'!$A$12,D132&lt;=DATE(YEAR('Project basic information'!$E$13),MONTH('Project basic information'!$E$13),1),'Project basic information'!$A$13,D132&lt;=DATE(YEAR('Project basic information'!$E$14),MONTH('Project basic information'!$E$14),1),'Project basic information'!$A$14,D132&lt;=DATE(YEAR('Project basic information'!$E$15),MONTH('Project basic information'!$E$15),1),'Project basic information'!$A$15,D132&lt;=DATE(YEAR('Project basic information'!$E$16),MONTH('Project basic information'!$E$16),1),'Project basic information'!$A$16),""),"")</f>
        <v/>
      </c>
      <c r="C132" s="508">
        <f>IF(C131&gt;0,C131+1,IF(DATE(YEAR('Project basic information'!$C$5),MONTH('Project basic information'!$C$5),1)=D132,1,0))</f>
        <v>0</v>
      </c>
      <c r="D132" s="509">
        <f t="shared" si="43"/>
        <v>2102</v>
      </c>
      <c r="E132" s="510"/>
      <c r="F132" s="458">
        <f t="shared" si="40"/>
        <v>0</v>
      </c>
      <c r="G132" s="511"/>
      <c r="H132" s="510"/>
      <c r="I132" s="458">
        <f t="shared" si="41"/>
        <v>0</v>
      </c>
      <c r="J132" s="512"/>
      <c r="M132" s="509">
        <f t="shared" si="35"/>
        <v>2102</v>
      </c>
      <c r="N132" s="514"/>
      <c r="O132" s="514"/>
      <c r="P132" s="514"/>
      <c r="Q132" s="514"/>
      <c r="R132" s="514"/>
      <c r="S132" s="513"/>
      <c r="T132" s="513"/>
      <c r="U132" s="513"/>
      <c r="V132" s="513"/>
      <c r="W132" s="513"/>
      <c r="X132" s="513"/>
      <c r="Y132" s="513"/>
      <c r="Z132" s="513"/>
      <c r="AA132" s="513"/>
      <c r="AB132" s="513"/>
      <c r="AC132" s="515">
        <f t="shared" si="42"/>
        <v>0</v>
      </c>
      <c r="AD132" s="516"/>
    </row>
    <row r="133" spans="2:30" outlineLevel="1">
      <c r="B133" s="508" t="str">
        <f>IF(C133&gt;0,IFERROR(_xlfn.IFS(D133&lt;=DATE(YEAR('Project basic information'!$E$12),MONTH('Project basic information'!$E$12),1),'Project basic information'!$A$12,D133&lt;=DATE(YEAR('Project basic information'!$E$13),MONTH('Project basic information'!$E$13),1),'Project basic information'!$A$13,D133&lt;=DATE(YEAR('Project basic information'!$E$14),MONTH('Project basic information'!$E$14),1),'Project basic information'!$A$14,D133&lt;=DATE(YEAR('Project basic information'!$E$15),MONTH('Project basic information'!$E$15),1),'Project basic information'!$A$15,D133&lt;=DATE(YEAR('Project basic information'!$E$16),MONTH('Project basic information'!$E$16),1),'Project basic information'!$A$16),""),"")</f>
        <v/>
      </c>
      <c r="C133" s="508">
        <f>IF(C132&gt;0,C132+1,IF(DATE(YEAR('Project basic information'!$C$5),MONTH('Project basic information'!$C$5),1)=D133,1,0))</f>
        <v>0</v>
      </c>
      <c r="D133" s="509">
        <f t="shared" si="43"/>
        <v>2133</v>
      </c>
      <c r="E133" s="510"/>
      <c r="F133" s="458">
        <f t="shared" si="40"/>
        <v>0</v>
      </c>
      <c r="G133" s="511"/>
      <c r="H133" s="510"/>
      <c r="I133" s="458">
        <f t="shared" si="41"/>
        <v>0</v>
      </c>
      <c r="J133" s="512"/>
      <c r="M133" s="509">
        <f t="shared" si="35"/>
        <v>2133</v>
      </c>
      <c r="N133" s="514"/>
      <c r="O133" s="514"/>
      <c r="P133" s="514"/>
      <c r="Q133" s="514"/>
      <c r="R133" s="514"/>
      <c r="S133" s="513"/>
      <c r="T133" s="513"/>
      <c r="U133" s="513"/>
      <c r="V133" s="513"/>
      <c r="W133" s="513"/>
      <c r="X133" s="513"/>
      <c r="Y133" s="513"/>
      <c r="Z133" s="513"/>
      <c r="AA133" s="513"/>
      <c r="AB133" s="513"/>
      <c r="AC133" s="515">
        <f t="shared" si="42"/>
        <v>0</v>
      </c>
      <c r="AD133" s="516"/>
    </row>
    <row r="134" spans="2:30" outlineLevel="1">
      <c r="B134" s="508" t="str">
        <f>IF(C134&gt;0,IFERROR(_xlfn.IFS(D134&lt;=DATE(YEAR('Project basic information'!$E$12),MONTH('Project basic information'!$E$12),1),'Project basic information'!$A$12,D134&lt;=DATE(YEAR('Project basic information'!$E$13),MONTH('Project basic information'!$E$13),1),'Project basic information'!$A$13,D134&lt;=DATE(YEAR('Project basic information'!$E$14),MONTH('Project basic information'!$E$14),1),'Project basic information'!$A$14,D134&lt;=DATE(YEAR('Project basic information'!$E$15),MONTH('Project basic information'!$E$15),1),'Project basic information'!$A$15,D134&lt;=DATE(YEAR('Project basic information'!$E$16),MONTH('Project basic information'!$E$16),1),'Project basic information'!$A$16),""),"")</f>
        <v/>
      </c>
      <c r="C134" s="508">
        <f>IF(C133&gt;0,C133+1,IF(DATE(YEAR('Project basic information'!$C$5),MONTH('Project basic information'!$C$5),1)=D134,1,0))</f>
        <v>0</v>
      </c>
      <c r="D134" s="509">
        <f t="shared" si="43"/>
        <v>2163</v>
      </c>
      <c r="E134" s="510"/>
      <c r="F134" s="458">
        <f t="shared" si="40"/>
        <v>0</v>
      </c>
      <c r="G134" s="511"/>
      <c r="H134" s="510"/>
      <c r="I134" s="458">
        <f t="shared" si="41"/>
        <v>0</v>
      </c>
      <c r="J134" s="512"/>
      <c r="M134" s="509">
        <f t="shared" si="35"/>
        <v>2163</v>
      </c>
      <c r="N134" s="514"/>
      <c r="O134" s="514"/>
      <c r="P134" s="514"/>
      <c r="Q134" s="514"/>
      <c r="R134" s="514"/>
      <c r="S134" s="513"/>
      <c r="T134" s="513"/>
      <c r="U134" s="513"/>
      <c r="V134" s="513"/>
      <c r="W134" s="513"/>
      <c r="X134" s="513"/>
      <c r="Y134" s="513"/>
      <c r="Z134" s="513"/>
      <c r="AA134" s="513"/>
      <c r="AB134" s="513"/>
      <c r="AC134" s="515">
        <f t="shared" si="42"/>
        <v>0</v>
      </c>
      <c r="AD134" s="516"/>
    </row>
    <row r="135" spans="2:30" ht="15" thickBot="1">
      <c r="B135" s="518"/>
      <c r="C135" s="519"/>
      <c r="D135" s="520">
        <f>D134</f>
        <v>2163</v>
      </c>
      <c r="E135" s="521"/>
      <c r="F135" s="522">
        <f>SUM(F123:F134)</f>
        <v>0</v>
      </c>
      <c r="G135" s="523">
        <f>SUM(G123:G134)</f>
        <v>0</v>
      </c>
      <c r="H135" s="524"/>
      <c r="I135" s="522">
        <f>SUM(I123:I134)</f>
        <v>0</v>
      </c>
      <c r="J135" s="523">
        <f>SUM(J123:J134)</f>
        <v>0</v>
      </c>
      <c r="M135" s="520">
        <f t="shared" si="35"/>
        <v>2163</v>
      </c>
      <c r="N135" s="526">
        <f>SUM(N123:N134)</f>
        <v>0</v>
      </c>
      <c r="O135" s="526">
        <f>SUM(O123:O134)</f>
        <v>0</v>
      </c>
      <c r="P135" s="526">
        <f>SUM(P123:P134)</f>
        <v>0</v>
      </c>
      <c r="Q135" s="526">
        <f>SUM(Q123:Q134)</f>
        <v>0</v>
      </c>
      <c r="R135" s="526">
        <f>SUM(R123:R134)</f>
        <v>0</v>
      </c>
      <c r="S135" s="528">
        <f t="shared" ref="S135:AB135" si="44">SUM(S123:S134)</f>
        <v>0</v>
      </c>
      <c r="T135" s="528">
        <f t="shared" si="44"/>
        <v>0</v>
      </c>
      <c r="U135" s="528">
        <f t="shared" si="44"/>
        <v>0</v>
      </c>
      <c r="V135" s="528">
        <f t="shared" si="44"/>
        <v>0</v>
      </c>
      <c r="W135" s="528">
        <f t="shared" si="44"/>
        <v>0</v>
      </c>
      <c r="X135" s="528">
        <f t="shared" si="44"/>
        <v>0</v>
      </c>
      <c r="Y135" s="528">
        <f t="shared" si="44"/>
        <v>0</v>
      </c>
      <c r="Z135" s="528">
        <f t="shared" si="44"/>
        <v>0</v>
      </c>
      <c r="AA135" s="528">
        <f t="shared" si="44"/>
        <v>0</v>
      </c>
      <c r="AB135" s="528">
        <f t="shared" si="44"/>
        <v>0</v>
      </c>
      <c r="AC135" s="528">
        <f>SUM(AC123:AC134)</f>
        <v>0</v>
      </c>
      <c r="AD135" s="516"/>
    </row>
    <row r="136" spans="2:30" ht="28.55" customHeight="1">
      <c r="B136" s="448"/>
      <c r="C136" s="448"/>
      <c r="N136" s="527">
        <f>IFERROR(N135/$H$6,0)</f>
        <v>0</v>
      </c>
      <c r="O136" s="527">
        <f>IFERROR(O135/$H$6,0)</f>
        <v>0</v>
      </c>
      <c r="P136" s="527">
        <f>IFERROR(P135/$H$6,0)</f>
        <v>0</v>
      </c>
      <c r="Q136" s="527">
        <f>IFERROR(Q135/$H$6,0)</f>
        <v>0</v>
      </c>
      <c r="R136" s="527">
        <f>IFERROR(R135/$H$6,0)</f>
        <v>0</v>
      </c>
      <c r="S136" s="527">
        <f t="shared" ref="S136:AB136" si="45">IFERROR(S135/$H$6,0)</f>
        <v>0</v>
      </c>
      <c r="T136" s="527">
        <f t="shared" si="45"/>
        <v>0</v>
      </c>
      <c r="U136" s="527">
        <f t="shared" si="45"/>
        <v>0</v>
      </c>
      <c r="V136" s="527">
        <f t="shared" si="45"/>
        <v>0</v>
      </c>
      <c r="W136" s="527">
        <f t="shared" si="45"/>
        <v>0</v>
      </c>
      <c r="X136" s="527">
        <f t="shared" si="45"/>
        <v>0</v>
      </c>
      <c r="Y136" s="527">
        <f t="shared" si="45"/>
        <v>0</v>
      </c>
      <c r="Z136" s="527">
        <f t="shared" si="45"/>
        <v>0</v>
      </c>
      <c r="AA136" s="527">
        <f t="shared" si="45"/>
        <v>0</v>
      </c>
      <c r="AB136" s="527">
        <f t="shared" si="45"/>
        <v>0</v>
      </c>
      <c r="AC136" s="525">
        <f>IFERROR(AC135/$H$6,0)</f>
        <v>0</v>
      </c>
      <c r="AD136" s="529" t="s">
        <v>579</v>
      </c>
    </row>
    <row r="137" spans="2:30" ht="15" thickBot="1">
      <c r="B137" s="448"/>
      <c r="C137" s="448"/>
      <c r="N137" s="530"/>
      <c r="O137" s="530"/>
      <c r="P137" s="530"/>
      <c r="Q137" s="530"/>
      <c r="R137" s="530"/>
      <c r="S137" s="531"/>
      <c r="T137" s="532"/>
      <c r="U137" s="533"/>
      <c r="V137" s="533"/>
      <c r="W137" s="533"/>
      <c r="X137" s="533"/>
      <c r="Y137" s="533"/>
      <c r="Z137" s="533"/>
      <c r="AA137" s="533"/>
      <c r="AB137" s="534"/>
      <c r="AC137" s="535"/>
      <c r="AD137" s="542"/>
    </row>
    <row r="138" spans="2:30" outlineLevel="1">
      <c r="B138" s="508" t="str">
        <f>IF(C138&gt;0,IFERROR(_xlfn.IFS(D138&lt;=DATE(YEAR('Project basic information'!$E$12),MONTH('Project basic information'!$E$12),1),'Project basic information'!$A$12,D138&lt;=DATE(YEAR('Project basic information'!$E$13),MONTH('Project basic information'!$E$13),1),'Project basic information'!$A$13,D138&lt;=DATE(YEAR('Project basic information'!$E$14),MONTH('Project basic information'!$E$14),1),'Project basic information'!$A$14,D138&lt;=DATE(YEAR('Project basic information'!$E$15),MONTH('Project basic information'!$E$15),1),'Project basic information'!$A$15,D138&lt;=DATE(YEAR('Project basic information'!$E$16),MONTH('Project basic information'!$E$16),1),'Project basic information'!$A$16),""),"")</f>
        <v/>
      </c>
      <c r="C138" s="508">
        <f>IF(C134&gt;0,C134+1,IF(DATE(YEAR('Project basic information'!$C$5),MONTH('Project basic information'!$C$5),1)=D138,1,0))</f>
        <v>0</v>
      </c>
      <c r="D138" s="509">
        <f>DATE(YEAR(D134),MONTH(D134)+1,DAY(D134))</f>
        <v>2194</v>
      </c>
      <c r="E138" s="539"/>
      <c r="F138" s="537">
        <f t="shared" ref="F138:F149" si="46">215/12*E138</f>
        <v>0</v>
      </c>
      <c r="G138" s="540"/>
      <c r="H138" s="539"/>
      <c r="I138" s="537">
        <f t="shared" ref="I138:I149" si="47">215/12*H138</f>
        <v>0</v>
      </c>
      <c r="J138" s="541"/>
      <c r="M138" s="509">
        <f t="shared" si="35"/>
        <v>2194</v>
      </c>
      <c r="N138" s="514"/>
      <c r="O138" s="514"/>
      <c r="P138" s="514"/>
      <c r="Q138" s="514"/>
      <c r="R138" s="514"/>
      <c r="S138" s="513"/>
      <c r="T138" s="513"/>
      <c r="U138" s="513"/>
      <c r="V138" s="513"/>
      <c r="W138" s="513"/>
      <c r="X138" s="513"/>
      <c r="Y138" s="513"/>
      <c r="Z138" s="513"/>
      <c r="AA138" s="513"/>
      <c r="AB138" s="513"/>
      <c r="AC138" s="515">
        <f t="shared" ref="AC138:AC149" si="48">SUM(N138:AB138)</f>
        <v>0</v>
      </c>
      <c r="AD138" s="516"/>
    </row>
    <row r="139" spans="2:30" outlineLevel="1">
      <c r="B139" s="508" t="str">
        <f>IF(C139&gt;0,IFERROR(_xlfn.IFS(D139&lt;=DATE(YEAR('Project basic information'!$E$12),MONTH('Project basic information'!$E$12),1),'Project basic information'!$A$12,D139&lt;=DATE(YEAR('Project basic information'!$E$13),MONTH('Project basic information'!$E$13),1),'Project basic information'!$A$13,D139&lt;=DATE(YEAR('Project basic information'!$E$14),MONTH('Project basic information'!$E$14),1),'Project basic information'!$A$14,D139&lt;=DATE(YEAR('Project basic information'!$E$15),MONTH('Project basic information'!$E$15),1),'Project basic information'!$A$15,D139&lt;=DATE(YEAR('Project basic information'!$E$16),MONTH('Project basic information'!$E$16),1),'Project basic information'!$A$16),""),"")</f>
        <v/>
      </c>
      <c r="C139" s="508">
        <f>IF(C138&gt;0,C138+1,IF(DATE(YEAR('Project basic information'!$C$5),MONTH('Project basic information'!$C$5),1)=D139,1,0))</f>
        <v>0</v>
      </c>
      <c r="D139" s="509">
        <f t="shared" ref="D139:D149" si="49">DATE(YEAR(D138),MONTH(D138)+1,DAY(D138))</f>
        <v>2225</v>
      </c>
      <c r="E139" s="510"/>
      <c r="F139" s="458">
        <f t="shared" si="46"/>
        <v>0</v>
      </c>
      <c r="G139" s="511"/>
      <c r="H139" s="510"/>
      <c r="I139" s="458">
        <f t="shared" si="47"/>
        <v>0</v>
      </c>
      <c r="J139" s="512"/>
      <c r="M139" s="509">
        <f t="shared" si="35"/>
        <v>2225</v>
      </c>
      <c r="N139" s="514"/>
      <c r="O139" s="514"/>
      <c r="P139" s="514"/>
      <c r="Q139" s="514"/>
      <c r="R139" s="514"/>
      <c r="S139" s="513"/>
      <c r="T139" s="513"/>
      <c r="U139" s="513"/>
      <c r="V139" s="513"/>
      <c r="W139" s="513"/>
      <c r="X139" s="513"/>
      <c r="Y139" s="513"/>
      <c r="Z139" s="513"/>
      <c r="AA139" s="513"/>
      <c r="AB139" s="513"/>
      <c r="AC139" s="515">
        <f t="shared" si="48"/>
        <v>0</v>
      </c>
      <c r="AD139" s="516"/>
    </row>
    <row r="140" spans="2:30" outlineLevel="1">
      <c r="B140" s="508" t="str">
        <f>IF(C140&gt;0,IFERROR(_xlfn.IFS(D140&lt;=DATE(YEAR('Project basic information'!$E$12),MONTH('Project basic information'!$E$12),1),'Project basic information'!$A$12,D140&lt;=DATE(YEAR('Project basic information'!$E$13),MONTH('Project basic information'!$E$13),1),'Project basic information'!$A$13,D140&lt;=DATE(YEAR('Project basic information'!$E$14),MONTH('Project basic information'!$E$14),1),'Project basic information'!$A$14,D140&lt;=DATE(YEAR('Project basic information'!$E$15),MONTH('Project basic information'!$E$15),1),'Project basic information'!$A$15,D140&lt;=DATE(YEAR('Project basic information'!$E$16),MONTH('Project basic information'!$E$16),1),'Project basic information'!$A$16),""),"")</f>
        <v/>
      </c>
      <c r="C140" s="508">
        <f>IF(C139&gt;0,C139+1,IF(DATE(YEAR('Project basic information'!$C$5),MONTH('Project basic information'!$C$5),1)=D140,1,0))</f>
        <v>0</v>
      </c>
      <c r="D140" s="509">
        <f t="shared" si="49"/>
        <v>2253</v>
      </c>
      <c r="E140" s="510"/>
      <c r="F140" s="458">
        <f t="shared" si="46"/>
        <v>0</v>
      </c>
      <c r="G140" s="511"/>
      <c r="H140" s="510"/>
      <c r="I140" s="458">
        <f t="shared" si="47"/>
        <v>0</v>
      </c>
      <c r="J140" s="512"/>
      <c r="M140" s="509">
        <f t="shared" si="35"/>
        <v>2253</v>
      </c>
      <c r="N140" s="514"/>
      <c r="O140" s="514"/>
      <c r="P140" s="514"/>
      <c r="Q140" s="514"/>
      <c r="R140" s="514"/>
      <c r="S140" s="513"/>
      <c r="T140" s="513"/>
      <c r="U140" s="513"/>
      <c r="V140" s="513"/>
      <c r="W140" s="513"/>
      <c r="X140" s="513"/>
      <c r="Y140" s="513"/>
      <c r="Z140" s="513"/>
      <c r="AA140" s="513"/>
      <c r="AB140" s="513"/>
      <c r="AC140" s="515">
        <f t="shared" si="48"/>
        <v>0</v>
      </c>
      <c r="AD140" s="516"/>
    </row>
    <row r="141" spans="2:30" outlineLevel="1">
      <c r="B141" s="508" t="str">
        <f>IF(C141&gt;0,IFERROR(_xlfn.IFS(D141&lt;=DATE(YEAR('Project basic information'!$E$12),MONTH('Project basic information'!$E$12),1),'Project basic information'!$A$12,D141&lt;=DATE(YEAR('Project basic information'!$E$13),MONTH('Project basic information'!$E$13),1),'Project basic information'!$A$13,D141&lt;=DATE(YEAR('Project basic information'!$E$14),MONTH('Project basic information'!$E$14),1),'Project basic information'!$A$14,D141&lt;=DATE(YEAR('Project basic information'!$E$15),MONTH('Project basic information'!$E$15),1),'Project basic information'!$A$15,D141&lt;=DATE(YEAR('Project basic information'!$E$16),MONTH('Project basic information'!$E$16),1),'Project basic information'!$A$16),""),"")</f>
        <v/>
      </c>
      <c r="C141" s="508">
        <f>IF(C140&gt;0,C140+1,IF(DATE(YEAR('Project basic information'!$C$5),MONTH('Project basic information'!$C$5),1)=D141,1,0))</f>
        <v>0</v>
      </c>
      <c r="D141" s="509">
        <f t="shared" si="49"/>
        <v>2284</v>
      </c>
      <c r="E141" s="510"/>
      <c r="F141" s="458">
        <f t="shared" si="46"/>
        <v>0</v>
      </c>
      <c r="G141" s="511"/>
      <c r="H141" s="510"/>
      <c r="I141" s="458">
        <f t="shared" si="47"/>
        <v>0</v>
      </c>
      <c r="J141" s="512"/>
      <c r="M141" s="509">
        <f t="shared" si="35"/>
        <v>2284</v>
      </c>
      <c r="N141" s="514"/>
      <c r="O141" s="514"/>
      <c r="P141" s="514"/>
      <c r="Q141" s="514"/>
      <c r="R141" s="514"/>
      <c r="S141" s="513"/>
      <c r="T141" s="513"/>
      <c r="U141" s="513"/>
      <c r="V141" s="513"/>
      <c r="W141" s="513"/>
      <c r="X141" s="513"/>
      <c r="Y141" s="513"/>
      <c r="Z141" s="513"/>
      <c r="AA141" s="513"/>
      <c r="AB141" s="513"/>
      <c r="AC141" s="515">
        <f t="shared" si="48"/>
        <v>0</v>
      </c>
      <c r="AD141" s="516"/>
    </row>
    <row r="142" spans="2:30" outlineLevel="1">
      <c r="B142" s="508" t="str">
        <f>IF(C142&gt;0,IFERROR(_xlfn.IFS(D142&lt;=DATE(YEAR('Project basic information'!$E$12),MONTH('Project basic information'!$E$12),1),'Project basic information'!$A$12,D142&lt;=DATE(YEAR('Project basic information'!$E$13),MONTH('Project basic information'!$E$13),1),'Project basic information'!$A$13,D142&lt;=DATE(YEAR('Project basic information'!$E$14),MONTH('Project basic information'!$E$14),1),'Project basic information'!$A$14,D142&lt;=DATE(YEAR('Project basic information'!$E$15),MONTH('Project basic information'!$E$15),1),'Project basic information'!$A$15,D142&lt;=DATE(YEAR('Project basic information'!$E$16),MONTH('Project basic information'!$E$16),1),'Project basic information'!$A$16),""),"")</f>
        <v/>
      </c>
      <c r="C142" s="508">
        <f>IF(C141&gt;0,C141+1,IF(DATE(YEAR('Project basic information'!$C$5),MONTH('Project basic information'!$C$5),1)=D142,1,0))</f>
        <v>0</v>
      </c>
      <c r="D142" s="509">
        <f t="shared" si="49"/>
        <v>2314</v>
      </c>
      <c r="E142" s="510"/>
      <c r="F142" s="458">
        <f t="shared" si="46"/>
        <v>0</v>
      </c>
      <c r="G142" s="511"/>
      <c r="H142" s="510"/>
      <c r="I142" s="458">
        <f t="shared" si="47"/>
        <v>0</v>
      </c>
      <c r="J142" s="512"/>
      <c r="M142" s="509">
        <f t="shared" si="35"/>
        <v>2314</v>
      </c>
      <c r="N142" s="514"/>
      <c r="O142" s="514"/>
      <c r="P142" s="514"/>
      <c r="Q142" s="514"/>
      <c r="R142" s="514"/>
      <c r="S142" s="513"/>
      <c r="T142" s="513"/>
      <c r="U142" s="513"/>
      <c r="V142" s="513"/>
      <c r="W142" s="513"/>
      <c r="X142" s="513"/>
      <c r="Y142" s="513"/>
      <c r="Z142" s="513"/>
      <c r="AA142" s="513"/>
      <c r="AB142" s="513"/>
      <c r="AC142" s="515">
        <f t="shared" si="48"/>
        <v>0</v>
      </c>
      <c r="AD142" s="516"/>
    </row>
    <row r="143" spans="2:30" outlineLevel="1">
      <c r="B143" s="508" t="str">
        <f>IF(C143&gt;0,IFERROR(_xlfn.IFS(D143&lt;=DATE(YEAR('Project basic information'!$E$12),MONTH('Project basic information'!$E$12),1),'Project basic information'!$A$12,D143&lt;=DATE(YEAR('Project basic information'!$E$13),MONTH('Project basic information'!$E$13),1),'Project basic information'!$A$13,D143&lt;=DATE(YEAR('Project basic information'!$E$14),MONTH('Project basic information'!$E$14),1),'Project basic information'!$A$14,D143&lt;=DATE(YEAR('Project basic information'!$E$15),MONTH('Project basic information'!$E$15),1),'Project basic information'!$A$15,D143&lt;=DATE(YEAR('Project basic information'!$E$16),MONTH('Project basic information'!$E$16),1),'Project basic information'!$A$16),""),"")</f>
        <v/>
      </c>
      <c r="C143" s="508">
        <f>IF(C142&gt;0,C142+1,IF(DATE(YEAR('Project basic information'!$C$5),MONTH('Project basic information'!$C$5),1)=D143,1,0))</f>
        <v>0</v>
      </c>
      <c r="D143" s="509">
        <f t="shared" si="49"/>
        <v>2345</v>
      </c>
      <c r="E143" s="510"/>
      <c r="F143" s="458">
        <f t="shared" si="46"/>
        <v>0</v>
      </c>
      <c r="G143" s="511"/>
      <c r="H143" s="510"/>
      <c r="I143" s="458">
        <f t="shared" si="47"/>
        <v>0</v>
      </c>
      <c r="J143" s="512"/>
      <c r="M143" s="509">
        <f t="shared" si="35"/>
        <v>2345</v>
      </c>
      <c r="N143" s="514"/>
      <c r="O143" s="514"/>
      <c r="P143" s="514"/>
      <c r="Q143" s="514"/>
      <c r="R143" s="514"/>
      <c r="S143" s="513"/>
      <c r="T143" s="513"/>
      <c r="U143" s="513"/>
      <c r="V143" s="513"/>
      <c r="W143" s="513"/>
      <c r="X143" s="513"/>
      <c r="Y143" s="513"/>
      <c r="Z143" s="513"/>
      <c r="AA143" s="513"/>
      <c r="AB143" s="513"/>
      <c r="AC143" s="515">
        <f t="shared" si="48"/>
        <v>0</v>
      </c>
      <c r="AD143" s="516"/>
    </row>
    <row r="144" spans="2:30" outlineLevel="1">
      <c r="B144" s="508" t="str">
        <f>IF(C144&gt;0,IFERROR(_xlfn.IFS(D144&lt;=DATE(YEAR('Project basic information'!$E$12),MONTH('Project basic information'!$E$12),1),'Project basic information'!$A$12,D144&lt;=DATE(YEAR('Project basic information'!$E$13),MONTH('Project basic information'!$E$13),1),'Project basic information'!$A$13,D144&lt;=DATE(YEAR('Project basic information'!$E$14),MONTH('Project basic information'!$E$14),1),'Project basic information'!$A$14,D144&lt;=DATE(YEAR('Project basic information'!$E$15),MONTH('Project basic information'!$E$15),1),'Project basic information'!$A$15,D144&lt;=DATE(YEAR('Project basic information'!$E$16),MONTH('Project basic information'!$E$16),1),'Project basic information'!$A$16),""),"")</f>
        <v/>
      </c>
      <c r="C144" s="508">
        <f>IF(C143&gt;0,C143+1,IF(DATE(YEAR('Project basic information'!$C$5),MONTH('Project basic information'!$C$5),1)=D144,1,0))</f>
        <v>0</v>
      </c>
      <c r="D144" s="509">
        <f t="shared" si="49"/>
        <v>2375</v>
      </c>
      <c r="E144" s="510"/>
      <c r="F144" s="458">
        <f t="shared" si="46"/>
        <v>0</v>
      </c>
      <c r="G144" s="511"/>
      <c r="H144" s="510"/>
      <c r="I144" s="458">
        <f t="shared" si="47"/>
        <v>0</v>
      </c>
      <c r="J144" s="512"/>
      <c r="M144" s="509">
        <f t="shared" si="35"/>
        <v>2375</v>
      </c>
      <c r="N144" s="514"/>
      <c r="O144" s="514"/>
      <c r="P144" s="514"/>
      <c r="Q144" s="514"/>
      <c r="R144" s="514"/>
      <c r="S144" s="513"/>
      <c r="T144" s="513"/>
      <c r="U144" s="513"/>
      <c r="V144" s="513"/>
      <c r="W144" s="513"/>
      <c r="X144" s="513"/>
      <c r="Y144" s="513"/>
      <c r="Z144" s="513"/>
      <c r="AA144" s="513"/>
      <c r="AB144" s="513"/>
      <c r="AC144" s="515">
        <f t="shared" si="48"/>
        <v>0</v>
      </c>
      <c r="AD144" s="516"/>
    </row>
    <row r="145" spans="1:30" outlineLevel="1">
      <c r="B145" s="508" t="str">
        <f>IF(C145&gt;0,IFERROR(_xlfn.IFS(D145&lt;=DATE(YEAR('Project basic information'!$E$12),MONTH('Project basic information'!$E$12),1),'Project basic information'!$A$12,D145&lt;=DATE(YEAR('Project basic information'!$E$13),MONTH('Project basic information'!$E$13),1),'Project basic information'!$A$13,D145&lt;=DATE(YEAR('Project basic information'!$E$14),MONTH('Project basic information'!$E$14),1),'Project basic information'!$A$14,D145&lt;=DATE(YEAR('Project basic information'!$E$15),MONTH('Project basic information'!$E$15),1),'Project basic information'!$A$15,D145&lt;=DATE(YEAR('Project basic information'!$E$16),MONTH('Project basic information'!$E$16),1),'Project basic information'!$A$16),""),"")</f>
        <v/>
      </c>
      <c r="C145" s="508">
        <f>IF(C144&gt;0,C144+1,IF(DATE(YEAR('Project basic information'!$C$5),MONTH('Project basic information'!$C$5),1)=D145,1,0))</f>
        <v>0</v>
      </c>
      <c r="D145" s="509">
        <f t="shared" si="49"/>
        <v>2406</v>
      </c>
      <c r="E145" s="510"/>
      <c r="F145" s="458">
        <f t="shared" si="46"/>
        <v>0</v>
      </c>
      <c r="G145" s="511"/>
      <c r="H145" s="510"/>
      <c r="I145" s="458">
        <f t="shared" si="47"/>
        <v>0</v>
      </c>
      <c r="J145" s="512"/>
      <c r="M145" s="509">
        <f t="shared" si="35"/>
        <v>2406</v>
      </c>
      <c r="N145" s="514"/>
      <c r="O145" s="514"/>
      <c r="P145" s="514"/>
      <c r="Q145" s="514"/>
      <c r="R145" s="514"/>
      <c r="S145" s="513"/>
      <c r="T145" s="513"/>
      <c r="U145" s="513"/>
      <c r="V145" s="513"/>
      <c r="W145" s="513"/>
      <c r="X145" s="513"/>
      <c r="Y145" s="513"/>
      <c r="Z145" s="513"/>
      <c r="AA145" s="513"/>
      <c r="AB145" s="513"/>
      <c r="AC145" s="515">
        <f t="shared" si="48"/>
        <v>0</v>
      </c>
      <c r="AD145" s="516"/>
    </row>
    <row r="146" spans="1:30" outlineLevel="1">
      <c r="B146" s="508" t="str">
        <f>IF(C146&gt;0,IFERROR(_xlfn.IFS(D146&lt;=DATE(YEAR('Project basic information'!$E$12),MONTH('Project basic information'!$E$12),1),'Project basic information'!$A$12,D146&lt;=DATE(YEAR('Project basic information'!$E$13),MONTH('Project basic information'!$E$13),1),'Project basic information'!$A$13,D146&lt;=DATE(YEAR('Project basic information'!$E$14),MONTH('Project basic information'!$E$14),1),'Project basic information'!$A$14,D146&lt;=DATE(YEAR('Project basic information'!$E$15),MONTH('Project basic information'!$E$15),1),'Project basic information'!$A$15,D146&lt;=DATE(YEAR('Project basic information'!$E$16),MONTH('Project basic information'!$E$16),1),'Project basic information'!$A$16),""),"")</f>
        <v/>
      </c>
      <c r="C146" s="508">
        <f>IF(C145&gt;0,C145+1,IF(DATE(YEAR('Project basic information'!$C$5),MONTH('Project basic information'!$C$5),1)=D146,1,0))</f>
        <v>0</v>
      </c>
      <c r="D146" s="509">
        <f t="shared" si="49"/>
        <v>2437</v>
      </c>
      <c r="E146" s="510"/>
      <c r="F146" s="458">
        <f t="shared" si="46"/>
        <v>0</v>
      </c>
      <c r="G146" s="511"/>
      <c r="H146" s="510"/>
      <c r="I146" s="458">
        <f t="shared" si="47"/>
        <v>0</v>
      </c>
      <c r="J146" s="512"/>
      <c r="M146" s="509">
        <f t="shared" si="35"/>
        <v>2437</v>
      </c>
      <c r="N146" s="514"/>
      <c r="O146" s="514"/>
      <c r="P146" s="514"/>
      <c r="Q146" s="514"/>
      <c r="R146" s="514"/>
      <c r="S146" s="513"/>
      <c r="T146" s="513"/>
      <c r="U146" s="513"/>
      <c r="V146" s="513"/>
      <c r="W146" s="513"/>
      <c r="X146" s="513"/>
      <c r="Y146" s="513"/>
      <c r="Z146" s="513"/>
      <c r="AA146" s="513"/>
      <c r="AB146" s="513"/>
      <c r="AC146" s="515">
        <f t="shared" si="48"/>
        <v>0</v>
      </c>
      <c r="AD146" s="516"/>
    </row>
    <row r="147" spans="1:30" outlineLevel="1">
      <c r="B147" s="508" t="str">
        <f>IF(C147&gt;0,IFERROR(_xlfn.IFS(D147&lt;=DATE(YEAR('Project basic information'!$E$12),MONTH('Project basic information'!$E$12),1),'Project basic information'!$A$12,D147&lt;=DATE(YEAR('Project basic information'!$E$13),MONTH('Project basic information'!$E$13),1),'Project basic information'!$A$13,D147&lt;=DATE(YEAR('Project basic information'!$E$14),MONTH('Project basic information'!$E$14),1),'Project basic information'!$A$14,D147&lt;=DATE(YEAR('Project basic information'!$E$15),MONTH('Project basic information'!$E$15),1),'Project basic information'!$A$15,D147&lt;=DATE(YEAR('Project basic information'!$E$16),MONTH('Project basic information'!$E$16),1),'Project basic information'!$A$16),""),"")</f>
        <v/>
      </c>
      <c r="C147" s="508">
        <f>IF(C146&gt;0,C146+1,IF(DATE(YEAR('Project basic information'!$C$5),MONTH('Project basic information'!$C$5),1)=D147,1,0))</f>
        <v>0</v>
      </c>
      <c r="D147" s="509">
        <f t="shared" si="49"/>
        <v>2467</v>
      </c>
      <c r="E147" s="510"/>
      <c r="F147" s="458">
        <f t="shared" si="46"/>
        <v>0</v>
      </c>
      <c r="G147" s="511"/>
      <c r="H147" s="510"/>
      <c r="I147" s="458">
        <f t="shared" si="47"/>
        <v>0</v>
      </c>
      <c r="J147" s="512"/>
      <c r="M147" s="509">
        <f t="shared" si="35"/>
        <v>2467</v>
      </c>
      <c r="N147" s="514"/>
      <c r="O147" s="514"/>
      <c r="P147" s="514"/>
      <c r="Q147" s="514"/>
      <c r="R147" s="514"/>
      <c r="S147" s="513"/>
      <c r="T147" s="513"/>
      <c r="U147" s="513"/>
      <c r="V147" s="513"/>
      <c r="W147" s="513"/>
      <c r="X147" s="513"/>
      <c r="Y147" s="513"/>
      <c r="Z147" s="513"/>
      <c r="AA147" s="513"/>
      <c r="AB147" s="513"/>
      <c r="AC147" s="515">
        <f t="shared" si="48"/>
        <v>0</v>
      </c>
      <c r="AD147" s="516"/>
    </row>
    <row r="148" spans="1:30" outlineLevel="1">
      <c r="B148" s="508" t="str">
        <f>IF(C148&gt;0,IFERROR(_xlfn.IFS(D148&lt;=DATE(YEAR('Project basic information'!$E$12),MONTH('Project basic information'!$E$12),1),'Project basic information'!$A$12,D148&lt;=DATE(YEAR('Project basic information'!$E$13),MONTH('Project basic information'!$E$13),1),'Project basic information'!$A$13,D148&lt;=DATE(YEAR('Project basic information'!$E$14),MONTH('Project basic information'!$E$14),1),'Project basic information'!$A$14,D148&lt;=DATE(YEAR('Project basic information'!$E$15),MONTH('Project basic information'!$E$15),1),'Project basic information'!$A$15,D148&lt;=DATE(YEAR('Project basic information'!$E$16),MONTH('Project basic information'!$E$16),1),'Project basic information'!$A$16),""),"")</f>
        <v/>
      </c>
      <c r="C148" s="508">
        <f>IF(C147&gt;0,C147+1,IF(DATE(YEAR('Project basic information'!$C$5),MONTH('Project basic information'!$C$5),1)=D148,1,0))</f>
        <v>0</v>
      </c>
      <c r="D148" s="509">
        <f t="shared" si="49"/>
        <v>2498</v>
      </c>
      <c r="E148" s="510"/>
      <c r="F148" s="458">
        <f t="shared" si="46"/>
        <v>0</v>
      </c>
      <c r="G148" s="511"/>
      <c r="H148" s="510"/>
      <c r="I148" s="458">
        <f t="shared" si="47"/>
        <v>0</v>
      </c>
      <c r="J148" s="512"/>
      <c r="M148" s="509">
        <f t="shared" si="35"/>
        <v>2498</v>
      </c>
      <c r="N148" s="514"/>
      <c r="O148" s="514"/>
      <c r="P148" s="514"/>
      <c r="Q148" s="514"/>
      <c r="R148" s="514"/>
      <c r="S148" s="513"/>
      <c r="T148" s="513"/>
      <c r="U148" s="513"/>
      <c r="V148" s="513"/>
      <c r="W148" s="513"/>
      <c r="X148" s="513"/>
      <c r="Y148" s="513"/>
      <c r="Z148" s="513"/>
      <c r="AA148" s="513"/>
      <c r="AB148" s="513"/>
      <c r="AC148" s="515">
        <f t="shared" si="48"/>
        <v>0</v>
      </c>
      <c r="AD148" s="516"/>
    </row>
    <row r="149" spans="1:30" outlineLevel="1">
      <c r="B149" s="508" t="str">
        <f>IF(C149&gt;0,IFERROR(_xlfn.IFS(D149&lt;=DATE(YEAR('Project basic information'!$E$12),MONTH('Project basic information'!$E$12),1),'Project basic information'!$A$12,D149&lt;=DATE(YEAR('Project basic information'!$E$13),MONTH('Project basic information'!$E$13),1),'Project basic information'!$A$13,D149&lt;=DATE(YEAR('Project basic information'!$E$14),MONTH('Project basic information'!$E$14),1),'Project basic information'!$A$14,D149&lt;=DATE(YEAR('Project basic information'!$E$15),MONTH('Project basic information'!$E$15),1),'Project basic information'!$A$15,D149&lt;=DATE(YEAR('Project basic information'!$E$16),MONTH('Project basic information'!$E$16),1),'Project basic information'!$A$16),""),"")</f>
        <v/>
      </c>
      <c r="C149" s="508">
        <f>IF(C148&gt;0,C148+1,IF(DATE(YEAR('Project basic information'!$C$5),MONTH('Project basic information'!$C$5),1)=D149,1,0))</f>
        <v>0</v>
      </c>
      <c r="D149" s="509">
        <f t="shared" si="49"/>
        <v>2528</v>
      </c>
      <c r="E149" s="510"/>
      <c r="F149" s="458">
        <f t="shared" si="46"/>
        <v>0</v>
      </c>
      <c r="G149" s="511"/>
      <c r="H149" s="510"/>
      <c r="I149" s="458">
        <f t="shared" si="47"/>
        <v>0</v>
      </c>
      <c r="J149" s="512"/>
      <c r="M149" s="509">
        <f t="shared" si="35"/>
        <v>2528</v>
      </c>
      <c r="N149" s="514"/>
      <c r="O149" s="514"/>
      <c r="P149" s="514"/>
      <c r="Q149" s="514"/>
      <c r="R149" s="514"/>
      <c r="S149" s="513"/>
      <c r="T149" s="513"/>
      <c r="U149" s="513"/>
      <c r="V149" s="513"/>
      <c r="W149" s="513"/>
      <c r="X149" s="513"/>
      <c r="Y149" s="513"/>
      <c r="Z149" s="513"/>
      <c r="AA149" s="513"/>
      <c r="AB149" s="513"/>
      <c r="AC149" s="515">
        <f t="shared" si="48"/>
        <v>0</v>
      </c>
      <c r="AD149" s="516"/>
    </row>
    <row r="150" spans="1:30" ht="15" thickBot="1">
      <c r="B150" s="518"/>
      <c r="C150" s="519"/>
      <c r="D150" s="520">
        <f>D149</f>
        <v>2528</v>
      </c>
      <c r="E150" s="521"/>
      <c r="F150" s="522">
        <f>SUM(F138:F149)</f>
        <v>0</v>
      </c>
      <c r="G150" s="523">
        <f>SUM(G138:G149)</f>
        <v>0</v>
      </c>
      <c r="H150" s="524"/>
      <c r="I150" s="522">
        <f>SUM(I138:I149)</f>
        <v>0</v>
      </c>
      <c r="J150" s="523">
        <f>SUM(J138:J149)</f>
        <v>0</v>
      </c>
      <c r="M150" s="520">
        <f t="shared" si="35"/>
        <v>2528</v>
      </c>
      <c r="N150" s="526">
        <f>SUM(N138:N149)</f>
        <v>0</v>
      </c>
      <c r="O150" s="526">
        <f>SUM(O138:O149)</f>
        <v>0</v>
      </c>
      <c r="P150" s="526">
        <f>SUM(P138:P149)</f>
        <v>0</v>
      </c>
      <c r="Q150" s="526">
        <f>SUM(Q138:Q149)</f>
        <v>0</v>
      </c>
      <c r="R150" s="526">
        <f>SUM(R138:R149)</f>
        <v>0</v>
      </c>
      <c r="S150" s="528">
        <f t="shared" ref="S150:AB150" si="50">SUM(S138:S149)</f>
        <v>0</v>
      </c>
      <c r="T150" s="528">
        <f t="shared" si="50"/>
        <v>0</v>
      </c>
      <c r="U150" s="528">
        <f t="shared" si="50"/>
        <v>0</v>
      </c>
      <c r="V150" s="528">
        <f t="shared" si="50"/>
        <v>0</v>
      </c>
      <c r="W150" s="528">
        <f t="shared" si="50"/>
        <v>0</v>
      </c>
      <c r="X150" s="528">
        <f t="shared" si="50"/>
        <v>0</v>
      </c>
      <c r="Y150" s="528">
        <f t="shared" si="50"/>
        <v>0</v>
      </c>
      <c r="Z150" s="528">
        <f t="shared" si="50"/>
        <v>0</v>
      </c>
      <c r="AA150" s="528">
        <f t="shared" si="50"/>
        <v>0</v>
      </c>
      <c r="AB150" s="528">
        <f t="shared" si="50"/>
        <v>0</v>
      </c>
      <c r="AC150" s="528">
        <f>SUM(AC138:AC149)</f>
        <v>0</v>
      </c>
      <c r="AD150" s="516"/>
    </row>
    <row r="151" spans="1:30" ht="28.55" customHeight="1">
      <c r="A151" s="448"/>
      <c r="B151" s="448"/>
      <c r="C151" s="448"/>
      <c r="D151" s="448"/>
      <c r="N151" s="527">
        <f>IFERROR(N150/$H$6,0)</f>
        <v>0</v>
      </c>
      <c r="O151" s="527">
        <f>IFERROR(O150/$H$6,0)</f>
        <v>0</v>
      </c>
      <c r="P151" s="527">
        <f>IFERROR(P150/$H$6,0)</f>
        <v>0</v>
      </c>
      <c r="Q151" s="527">
        <f>IFERROR(Q150/$H$6,0)</f>
        <v>0</v>
      </c>
      <c r="R151" s="527">
        <f>IFERROR(R150/$H$6,0)</f>
        <v>0</v>
      </c>
      <c r="S151" s="527">
        <f t="shared" ref="S151:AB151" si="51">IFERROR(S150/$H$6,0)</f>
        <v>0</v>
      </c>
      <c r="T151" s="527">
        <f t="shared" si="51"/>
        <v>0</v>
      </c>
      <c r="U151" s="527">
        <f t="shared" si="51"/>
        <v>0</v>
      </c>
      <c r="V151" s="527">
        <f t="shared" si="51"/>
        <v>0</v>
      </c>
      <c r="W151" s="527">
        <f t="shared" si="51"/>
        <v>0</v>
      </c>
      <c r="X151" s="527">
        <f t="shared" si="51"/>
        <v>0</v>
      </c>
      <c r="Y151" s="527">
        <f t="shared" si="51"/>
        <v>0</v>
      </c>
      <c r="Z151" s="527">
        <f t="shared" si="51"/>
        <v>0</v>
      </c>
      <c r="AA151" s="527">
        <f t="shared" si="51"/>
        <v>0</v>
      </c>
      <c r="AB151" s="527">
        <f t="shared" si="51"/>
        <v>0</v>
      </c>
      <c r="AC151" s="525">
        <f>IFERROR(AC150/$H$6,0)</f>
        <v>0</v>
      </c>
      <c r="AD151" s="529" t="s">
        <v>579</v>
      </c>
    </row>
    <row r="152" spans="1:30">
      <c r="A152" s="448"/>
      <c r="B152" s="448"/>
      <c r="C152" s="448"/>
      <c r="D152" s="448"/>
      <c r="N152" s="543"/>
      <c r="O152" s="543"/>
      <c r="P152" s="543"/>
      <c r="Q152" s="543"/>
      <c r="R152" s="543"/>
      <c r="S152" s="544"/>
      <c r="T152" s="545"/>
      <c r="U152" s="545"/>
      <c r="V152" s="545"/>
      <c r="W152" s="545"/>
      <c r="X152" s="545"/>
      <c r="Y152" s="545"/>
      <c r="Z152" s="545"/>
      <c r="AA152" s="545"/>
      <c r="AB152" s="546"/>
      <c r="AC152" s="543"/>
      <c r="AD152" s="542"/>
    </row>
    <row r="153" spans="1:30">
      <c r="L153" s="517"/>
      <c r="N153" s="480"/>
      <c r="O153" s="480"/>
      <c r="P153" s="480"/>
      <c r="Q153" s="480"/>
      <c r="R153" s="480"/>
      <c r="AC153" s="480"/>
    </row>
    <row r="154" spans="1:30">
      <c r="L154" s="517"/>
      <c r="N154" s="480"/>
      <c r="O154" s="480"/>
      <c r="P154" s="480"/>
      <c r="Q154" s="480"/>
      <c r="R154" s="480"/>
      <c r="AC154" s="480"/>
    </row>
    <row r="155" spans="1:30">
      <c r="N155" s="480"/>
      <c r="O155" s="480"/>
      <c r="P155" s="480"/>
      <c r="Q155" s="480"/>
      <c r="R155" s="480"/>
      <c r="AC155" s="480"/>
    </row>
    <row r="156" spans="1:30">
      <c r="N156" s="480"/>
      <c r="O156" s="480"/>
      <c r="P156" s="480"/>
      <c r="Q156" s="480"/>
      <c r="R156" s="480"/>
      <c r="AC156" s="480"/>
    </row>
    <row r="157" spans="1:30">
      <c r="N157" s="480"/>
      <c r="O157" s="480"/>
      <c r="P157" s="480"/>
      <c r="Q157" s="480"/>
      <c r="R157" s="480"/>
      <c r="AC157" s="480"/>
    </row>
    <row r="158" spans="1:30">
      <c r="N158" s="480"/>
      <c r="O158" s="480"/>
      <c r="P158" s="480"/>
      <c r="Q158" s="480"/>
      <c r="R158" s="480"/>
      <c r="AC158" s="480"/>
    </row>
    <row r="159" spans="1:30">
      <c r="N159" s="480"/>
      <c r="O159" s="480"/>
      <c r="P159" s="480"/>
      <c r="Q159" s="480"/>
      <c r="R159" s="480"/>
      <c r="AC159" s="480"/>
    </row>
    <row r="160" spans="1:30">
      <c r="N160" s="480"/>
      <c r="O160" s="480"/>
      <c r="P160" s="480"/>
      <c r="Q160" s="480"/>
      <c r="R160" s="480"/>
      <c r="AC160" s="480"/>
    </row>
    <row r="161" spans="14:29">
      <c r="N161" s="480"/>
      <c r="O161" s="480"/>
      <c r="P161" s="480"/>
      <c r="Q161" s="480"/>
      <c r="R161" s="480"/>
      <c r="AC161" s="480"/>
    </row>
    <row r="162" spans="14:29">
      <c r="N162" s="480"/>
      <c r="O162" s="480"/>
      <c r="P162" s="480"/>
      <c r="Q162" s="480"/>
      <c r="R162" s="480"/>
      <c r="AC162" s="480"/>
    </row>
    <row r="163" spans="14:29">
      <c r="N163" s="480"/>
      <c r="O163" s="480"/>
      <c r="P163" s="480"/>
      <c r="Q163" s="480"/>
      <c r="R163" s="480"/>
      <c r="AC163" s="480"/>
    </row>
    <row r="164" spans="14:29">
      <c r="N164" s="480"/>
      <c r="O164" s="480"/>
      <c r="P164" s="480"/>
      <c r="Q164" s="480"/>
      <c r="R164" s="480"/>
      <c r="AC164" s="480"/>
    </row>
    <row r="165" spans="14:29">
      <c r="N165" s="480"/>
      <c r="O165" s="480"/>
      <c r="P165" s="480"/>
      <c r="Q165" s="480"/>
      <c r="R165" s="480"/>
      <c r="AC165" s="480"/>
    </row>
    <row r="166" spans="14:29">
      <c r="N166" s="480"/>
      <c r="O166" s="480"/>
      <c r="P166" s="480"/>
      <c r="Q166" s="480"/>
      <c r="R166" s="480"/>
      <c r="AC166" s="480"/>
    </row>
    <row r="167" spans="14:29">
      <c r="N167" s="480"/>
      <c r="O167" s="480"/>
      <c r="P167" s="480"/>
      <c r="Q167" s="480"/>
      <c r="R167" s="480"/>
      <c r="AC167" s="480"/>
    </row>
    <row r="168" spans="14:29">
      <c r="N168" s="480"/>
      <c r="O168" s="480"/>
      <c r="P168" s="480"/>
      <c r="Q168" s="480"/>
      <c r="R168" s="480"/>
      <c r="AC168" s="480"/>
    </row>
    <row r="169" spans="14:29">
      <c r="N169" s="480"/>
      <c r="O169" s="480"/>
      <c r="P169" s="480"/>
      <c r="Q169" s="480"/>
      <c r="R169" s="480"/>
      <c r="AC169" s="480"/>
    </row>
    <row r="170" spans="14:29">
      <c r="N170" s="480"/>
      <c r="O170" s="480"/>
      <c r="P170" s="480"/>
      <c r="Q170" s="480"/>
      <c r="R170" s="480"/>
      <c r="AC170" s="480"/>
    </row>
    <row r="171" spans="14:29">
      <c r="N171" s="480"/>
      <c r="O171" s="480"/>
      <c r="P171" s="480"/>
      <c r="Q171" s="480"/>
      <c r="R171" s="480"/>
      <c r="AC171" s="480"/>
    </row>
    <row r="172" spans="14:29">
      <c r="N172" s="480"/>
      <c r="O172" s="480"/>
      <c r="P172" s="480"/>
      <c r="Q172" s="480"/>
      <c r="R172" s="480"/>
      <c r="AC172" s="480"/>
    </row>
    <row r="173" spans="14:29">
      <c r="N173" s="480"/>
      <c r="O173" s="480"/>
      <c r="P173" s="480"/>
      <c r="Q173" s="480"/>
      <c r="R173" s="480"/>
      <c r="AC173" s="480"/>
    </row>
    <row r="174" spans="14:29">
      <c r="N174" s="480"/>
      <c r="O174" s="480"/>
      <c r="P174" s="480"/>
      <c r="Q174" s="480"/>
      <c r="R174" s="480"/>
      <c r="AC174" s="480"/>
    </row>
    <row r="175" spans="14:29">
      <c r="N175" s="480"/>
      <c r="O175" s="480"/>
      <c r="P175" s="480"/>
      <c r="Q175" s="480"/>
      <c r="R175" s="480"/>
      <c r="AC175" s="480"/>
    </row>
    <row r="176" spans="14:29">
      <c r="N176" s="480"/>
      <c r="O176" s="480"/>
      <c r="P176" s="480"/>
      <c r="Q176" s="480"/>
      <c r="R176" s="480"/>
      <c r="AC176" s="480"/>
    </row>
    <row r="177" spans="14:18">
      <c r="N177" s="480"/>
      <c r="O177" s="480"/>
      <c r="P177" s="480"/>
      <c r="Q177" s="480"/>
      <c r="R177" s="480"/>
    </row>
    <row r="178" spans="14:18">
      <c r="N178" s="480"/>
      <c r="O178" s="480"/>
      <c r="P178" s="480"/>
      <c r="Q178" s="480"/>
      <c r="R178" s="480"/>
    </row>
    <row r="179" spans="14:18">
      <c r="N179" s="480"/>
      <c r="O179" s="480"/>
      <c r="P179" s="480"/>
      <c r="Q179" s="480"/>
      <c r="R179" s="480"/>
    </row>
    <row r="180" spans="14:18">
      <c r="N180" s="480"/>
      <c r="O180" s="480"/>
      <c r="P180" s="480"/>
      <c r="Q180" s="480"/>
      <c r="R180" s="480"/>
    </row>
  </sheetData>
  <mergeCells count="62">
    <mergeCell ref="E46:G46"/>
    <mergeCell ref="H46:J46"/>
    <mergeCell ref="N46:AC46"/>
    <mergeCell ref="J27:J28"/>
    <mergeCell ref="K27:K28"/>
    <mergeCell ref="H35:H41"/>
    <mergeCell ref="B44:J44"/>
    <mergeCell ref="M44:AE44"/>
    <mergeCell ref="C32:I32"/>
    <mergeCell ref="A27:A28"/>
    <mergeCell ref="B27:B28"/>
    <mergeCell ref="C27:C28"/>
    <mergeCell ref="D27:D28"/>
    <mergeCell ref="E27:E28"/>
    <mergeCell ref="F27:F28"/>
    <mergeCell ref="G27:G28"/>
    <mergeCell ref="H27:H28"/>
    <mergeCell ref="I27:I28"/>
    <mergeCell ref="F25:F26"/>
    <mergeCell ref="G25:G26"/>
    <mergeCell ref="H25:H26"/>
    <mergeCell ref="I25:I26"/>
    <mergeCell ref="J25:J26"/>
    <mergeCell ref="K25:K26"/>
    <mergeCell ref="G23:G24"/>
    <mergeCell ref="H23:H24"/>
    <mergeCell ref="I23:I24"/>
    <mergeCell ref="J23:J24"/>
    <mergeCell ref="K23:K24"/>
    <mergeCell ref="A25:A26"/>
    <mergeCell ref="B25:B26"/>
    <mergeCell ref="C25:C26"/>
    <mergeCell ref="D25:D26"/>
    <mergeCell ref="E25:E26"/>
    <mergeCell ref="A23:A24"/>
    <mergeCell ref="B23:B24"/>
    <mergeCell ref="C23:C24"/>
    <mergeCell ref="D23:D24"/>
    <mergeCell ref="E23:E24"/>
    <mergeCell ref="F23:F24"/>
    <mergeCell ref="F21:F22"/>
    <mergeCell ref="G21:G22"/>
    <mergeCell ref="H21:H22"/>
    <mergeCell ref="I21:I22"/>
    <mergeCell ref="J21:J22"/>
    <mergeCell ref="K21:K22"/>
    <mergeCell ref="C17:K17"/>
    <mergeCell ref="M17:AE18"/>
    <mergeCell ref="C19:E19"/>
    <mergeCell ref="G19:I19"/>
    <mergeCell ref="E21:E22"/>
    <mergeCell ref="A20:B20"/>
    <mergeCell ref="A21:A22"/>
    <mergeCell ref="B21:B22"/>
    <mergeCell ref="C21:C22"/>
    <mergeCell ref="D21:D22"/>
    <mergeCell ref="C3:H3"/>
    <mergeCell ref="M3:AE3"/>
    <mergeCell ref="D6:E6"/>
    <mergeCell ref="C8:C13"/>
    <mergeCell ref="C14:C15"/>
    <mergeCell ref="D14:D15"/>
  </mergeCells>
  <conditionalFormatting sqref="B48:B59 B93:B104 B108:B119 B122:B134 B138:B149">
    <cfRule type="cellIs" dxfId="1135" priority="118" operator="equal">
      <formula>"P4"</formula>
    </cfRule>
    <cfRule type="cellIs" dxfId="1134" priority="119" operator="equal">
      <formula>"P3"</formula>
    </cfRule>
    <cfRule type="cellIs" dxfId="1133" priority="120" operator="equal">
      <formula>"P2"</formula>
    </cfRule>
    <cfRule type="cellIs" dxfId="1132" priority="121" operator="equal">
      <formula>"P1"</formula>
    </cfRule>
  </conditionalFormatting>
  <conditionalFormatting sqref="B48:B59 B93:B104 B108:B119 B123:B134 B138:B149">
    <cfRule type="cellIs" dxfId="1131" priority="117" operator="equal">
      <formula>"P5"</formula>
    </cfRule>
  </conditionalFormatting>
  <conditionalFormatting sqref="B63:B74">
    <cfRule type="cellIs" dxfId="1130" priority="68" operator="equal">
      <formula>"P5"</formula>
    </cfRule>
    <cfRule type="cellIs" dxfId="1129" priority="69" operator="equal">
      <formula>"P4"</formula>
    </cfRule>
    <cfRule type="cellIs" dxfId="1128" priority="70" operator="equal">
      <formula>"P3"</formula>
    </cfRule>
    <cfRule type="cellIs" dxfId="1127" priority="71" operator="equal">
      <formula>"P2"</formula>
    </cfRule>
    <cfRule type="cellIs" dxfId="1126" priority="72" operator="equal">
      <formula>"P1"</formula>
    </cfRule>
  </conditionalFormatting>
  <conditionalFormatting sqref="B78:B89">
    <cfRule type="cellIs" dxfId="1125" priority="74" operator="equal">
      <formula>"P5"</formula>
    </cfRule>
    <cfRule type="cellIs" dxfId="1124" priority="75" operator="equal">
      <formula>"P4"</formula>
    </cfRule>
    <cfRule type="cellIs" dxfId="1123" priority="76" operator="equal">
      <formula>"P3"</formula>
    </cfRule>
    <cfRule type="cellIs" dxfId="1122" priority="77" operator="equal">
      <formula>"P2"</formula>
    </cfRule>
    <cfRule type="cellIs" dxfId="1121" priority="78" operator="equal">
      <formula>"P1"</formula>
    </cfRule>
  </conditionalFormatting>
  <conditionalFormatting sqref="C48:C59 C93:C104 C108:C119 C123:C134 C138:C149 G151:G186">
    <cfRule type="cellIs" dxfId="1120" priority="126" operator="equal">
      <formula>0</formula>
    </cfRule>
  </conditionalFormatting>
  <conditionalFormatting sqref="C63:C74">
    <cfRule type="cellIs" dxfId="1118" priority="81" operator="equal">
      <formula>0</formula>
    </cfRule>
  </conditionalFormatting>
  <conditionalFormatting sqref="C78:C89">
    <cfRule type="cellIs" dxfId="1117" priority="80" operator="equal">
      <formula>0</formula>
    </cfRule>
  </conditionalFormatting>
  <conditionalFormatting sqref="C35:G41">
    <cfRule type="cellIs" dxfId="1116" priority="21" operator="equal">
      <formula>0</formula>
    </cfRule>
  </conditionalFormatting>
  <conditionalFormatting sqref="D48:D60">
    <cfRule type="expression" dxfId="1115" priority="67">
      <formula>$D$48=0</formula>
    </cfRule>
  </conditionalFormatting>
  <conditionalFormatting sqref="D49:D59">
    <cfRule type="cellIs" dxfId="1114" priority="66" operator="equal">
      <formula>0</formula>
    </cfRule>
  </conditionalFormatting>
  <conditionalFormatting sqref="D63:D75">
    <cfRule type="expression" dxfId="1113" priority="65">
      <formula>$D$48=0</formula>
    </cfRule>
  </conditionalFormatting>
  <conditionalFormatting sqref="D64:D74">
    <cfRule type="cellIs" dxfId="1112" priority="64" operator="equal">
      <formula>0</formula>
    </cfRule>
  </conditionalFormatting>
  <conditionalFormatting sqref="D78:D90">
    <cfRule type="expression" dxfId="1111" priority="63">
      <formula>$D$48=0</formula>
    </cfRule>
  </conditionalFormatting>
  <conditionalFormatting sqref="D79:D89">
    <cfRule type="cellIs" dxfId="1110" priority="62" operator="equal">
      <formula>0</formula>
    </cfRule>
  </conditionalFormatting>
  <conditionalFormatting sqref="D93:D105">
    <cfRule type="expression" dxfId="1109" priority="61">
      <formula>$D$48=0</formula>
    </cfRule>
  </conditionalFormatting>
  <conditionalFormatting sqref="D94:D104">
    <cfRule type="cellIs" dxfId="1108" priority="60" operator="equal">
      <formula>0</formula>
    </cfRule>
  </conditionalFormatting>
  <conditionalFormatting sqref="D108:D120">
    <cfRule type="expression" dxfId="1107" priority="59">
      <formula>$D$48=0</formula>
    </cfRule>
  </conditionalFormatting>
  <conditionalFormatting sqref="D109:D119">
    <cfRule type="cellIs" dxfId="1106" priority="58" operator="equal">
      <formula>0</formula>
    </cfRule>
  </conditionalFormatting>
  <conditionalFormatting sqref="D123:D135">
    <cfRule type="expression" dxfId="1105" priority="57">
      <formula>$D$48=0</formula>
    </cfRule>
  </conditionalFormatting>
  <conditionalFormatting sqref="D124:D134">
    <cfRule type="cellIs" dxfId="1104" priority="56" operator="equal">
      <formula>0</formula>
    </cfRule>
  </conditionalFormatting>
  <conditionalFormatting sqref="D138:D150">
    <cfRule type="expression" dxfId="1103" priority="55">
      <formula>$D$48=0</formula>
    </cfRule>
  </conditionalFormatting>
  <conditionalFormatting sqref="D139:D149">
    <cfRule type="cellIs" dxfId="1102" priority="54" operator="equal">
      <formula>0</formula>
    </cfRule>
  </conditionalFormatting>
  <conditionalFormatting sqref="E48:E59">
    <cfRule type="expression" dxfId="1101" priority="13">
      <formula>$B48=""</formula>
    </cfRule>
  </conditionalFormatting>
  <conditionalFormatting sqref="E63:E74">
    <cfRule type="expression" dxfId="1100" priority="6">
      <formula>$B63=""</formula>
    </cfRule>
  </conditionalFormatting>
  <conditionalFormatting sqref="E78:E89">
    <cfRule type="expression" dxfId="1099" priority="5">
      <formula>$B78=""</formula>
    </cfRule>
  </conditionalFormatting>
  <conditionalFormatting sqref="E93:E104">
    <cfRule type="expression" dxfId="1098" priority="106">
      <formula>$B93=""</formula>
    </cfRule>
  </conditionalFormatting>
  <conditionalFormatting sqref="E108:E119">
    <cfRule type="expression" dxfId="1097" priority="102">
      <formula>$B108=""</formula>
    </cfRule>
  </conditionalFormatting>
  <conditionalFormatting sqref="E123:E134">
    <cfRule type="expression" dxfId="1096" priority="98">
      <formula>$B123=""</formula>
    </cfRule>
  </conditionalFormatting>
  <conditionalFormatting sqref="E138:E149">
    <cfRule type="expression" dxfId="1095" priority="93">
      <formula>$B138=""</formula>
    </cfRule>
  </conditionalFormatting>
  <conditionalFormatting sqref="F35:F41">
    <cfRule type="cellIs" dxfId="1094" priority="22" operator="notEqual">
      <formula>0</formula>
    </cfRule>
  </conditionalFormatting>
  <conditionalFormatting sqref="F48:F150">
    <cfRule type="cellIs" dxfId="1093" priority="95" operator="equal">
      <formula>0</formula>
    </cfRule>
  </conditionalFormatting>
  <conditionalFormatting sqref="G48:H59">
    <cfRule type="expression" dxfId="1092" priority="12">
      <formula>$B48=""</formula>
    </cfRule>
  </conditionalFormatting>
  <conditionalFormatting sqref="G63:H74">
    <cfRule type="expression" dxfId="1091" priority="10">
      <formula>$B63=""</formula>
    </cfRule>
  </conditionalFormatting>
  <conditionalFormatting sqref="G78:H89">
    <cfRule type="expression" dxfId="1090" priority="9">
      <formula>$B78=""</formula>
    </cfRule>
  </conditionalFormatting>
  <conditionalFormatting sqref="G93:H104">
    <cfRule type="expression" dxfId="1089" priority="105">
      <formula>$B93=""</formula>
    </cfRule>
  </conditionalFormatting>
  <conditionalFormatting sqref="G108:H119">
    <cfRule type="expression" dxfId="1088" priority="101">
      <formula>$B108=""</formula>
    </cfRule>
  </conditionalFormatting>
  <conditionalFormatting sqref="G123:H134">
    <cfRule type="expression" dxfId="1087" priority="97">
      <formula>$B123=""</formula>
    </cfRule>
  </conditionalFormatting>
  <conditionalFormatting sqref="G138:H149">
    <cfRule type="expression" dxfId="1086" priority="92">
      <formula>$B138=""</formula>
    </cfRule>
  </conditionalFormatting>
  <conditionalFormatting sqref="H21 K21 K23 K25 K27 H29">
    <cfRule type="cellIs" dxfId="1085" priority="20" operator="notEqual">
      <formula>0</formula>
    </cfRule>
  </conditionalFormatting>
  <conditionalFormatting sqref="H23">
    <cfRule type="cellIs" dxfId="1084" priority="18" operator="notEqual">
      <formula>0</formula>
    </cfRule>
  </conditionalFormatting>
  <conditionalFormatting sqref="H25">
    <cfRule type="cellIs" dxfId="1083" priority="17" operator="notEqual">
      <formula>0</formula>
    </cfRule>
  </conditionalFormatting>
  <conditionalFormatting sqref="H27">
    <cfRule type="cellIs" dxfId="1082" priority="16" operator="notEqual">
      <formula>0</formula>
    </cfRule>
  </conditionalFormatting>
  <conditionalFormatting sqref="H35:H41">
    <cfRule type="expression" dxfId="1081" priority="73">
      <formula>$D14="yes"</formula>
    </cfRule>
  </conditionalFormatting>
  <conditionalFormatting sqref="H62">
    <cfRule type="cellIs" dxfId="1080" priority="115" operator="equal">
      <formula>0</formula>
    </cfRule>
  </conditionalFormatting>
  <conditionalFormatting sqref="H77">
    <cfRule type="cellIs" dxfId="1079" priority="114" operator="equal">
      <formula>0</formula>
    </cfRule>
  </conditionalFormatting>
  <conditionalFormatting sqref="H92">
    <cfRule type="cellIs" dxfId="1078" priority="113" operator="equal">
      <formula>0</formula>
    </cfRule>
  </conditionalFormatting>
  <conditionalFormatting sqref="H107">
    <cfRule type="cellIs" dxfId="1077" priority="112" operator="equal">
      <formula>0</formula>
    </cfRule>
  </conditionalFormatting>
  <conditionalFormatting sqref="H122">
    <cfRule type="cellIs" dxfId="1076" priority="111" operator="equal">
      <formula>0</formula>
    </cfRule>
  </conditionalFormatting>
  <conditionalFormatting sqref="H137">
    <cfRule type="cellIs" dxfId="1075" priority="110" operator="equal">
      <formula>0</formula>
    </cfRule>
  </conditionalFormatting>
  <conditionalFormatting sqref="I48:I60">
    <cfRule type="cellIs" dxfId="1074" priority="116" operator="equal">
      <formula>0</formula>
    </cfRule>
  </conditionalFormatting>
  <conditionalFormatting sqref="I63:I75">
    <cfRule type="cellIs" dxfId="1073" priority="109" operator="equal">
      <formula>0</formula>
    </cfRule>
  </conditionalFormatting>
  <conditionalFormatting sqref="I78:I90">
    <cfRule type="cellIs" dxfId="1072" priority="108" operator="equal">
      <formula>0</formula>
    </cfRule>
  </conditionalFormatting>
  <conditionalFormatting sqref="I93:I105">
    <cfRule type="cellIs" dxfId="1071" priority="107" operator="equal">
      <formula>0</formula>
    </cfRule>
  </conditionalFormatting>
  <conditionalFormatting sqref="I108:I120">
    <cfRule type="cellIs" dxfId="1070" priority="103" operator="equal">
      <formula>0</formula>
    </cfRule>
  </conditionalFormatting>
  <conditionalFormatting sqref="I123:I135">
    <cfRule type="cellIs" dxfId="1069" priority="99" operator="equal">
      <formula>0</formula>
    </cfRule>
  </conditionalFormatting>
  <conditionalFormatting sqref="I138:I150">
    <cfRule type="cellIs" dxfId="1068" priority="94" operator="equal">
      <formula>0</formula>
    </cfRule>
  </conditionalFormatting>
  <conditionalFormatting sqref="I42:J42">
    <cfRule type="cellIs" dxfId="1067" priority="122" operator="equal">
      <formula>0</formula>
    </cfRule>
  </conditionalFormatting>
  <conditionalFormatting sqref="I43:J43">
    <cfRule type="cellIs" dxfId="1066" priority="123" operator="notEqual">
      <formula>0</formula>
    </cfRule>
  </conditionalFormatting>
  <conditionalFormatting sqref="J30">
    <cfRule type="cellIs" dxfId="1065" priority="127" operator="notEqual">
      <formula>0</formula>
    </cfRule>
  </conditionalFormatting>
  <conditionalFormatting sqref="J48:J59">
    <cfRule type="expression" dxfId="1064" priority="11">
      <formula>$B48=""</formula>
    </cfRule>
  </conditionalFormatting>
  <conditionalFormatting sqref="J63:J74">
    <cfRule type="expression" dxfId="1063" priority="4">
      <formula>$B63=""</formula>
    </cfRule>
  </conditionalFormatting>
  <conditionalFormatting sqref="J78:J89">
    <cfRule type="expression" dxfId="1062" priority="3">
      <formula>$B78=""</formula>
    </cfRule>
  </conditionalFormatting>
  <conditionalFormatting sqref="J93:J104">
    <cfRule type="expression" dxfId="1061" priority="104">
      <formula>$B93=""</formula>
    </cfRule>
  </conditionalFormatting>
  <conditionalFormatting sqref="J108:J119">
    <cfRule type="expression" dxfId="1060" priority="100">
      <formula>$B108=""</formula>
    </cfRule>
  </conditionalFormatting>
  <conditionalFormatting sqref="J123:J134">
    <cfRule type="expression" dxfId="1059" priority="96">
      <formula>$B123=""</formula>
    </cfRule>
  </conditionalFormatting>
  <conditionalFormatting sqref="J138:J149">
    <cfRule type="expression" dxfId="1058" priority="91">
      <formula>$B138=""</formula>
    </cfRule>
  </conditionalFormatting>
  <conditionalFormatting sqref="K29:K31">
    <cfRule type="cellIs" dxfId="1057" priority="19" operator="notEqual">
      <formula>0</formula>
    </cfRule>
  </conditionalFormatting>
  <conditionalFormatting sqref="M48:M60">
    <cfRule type="expression" dxfId="1056" priority="35">
      <formula>$D$48=0</formula>
    </cfRule>
  </conditionalFormatting>
  <conditionalFormatting sqref="M49:M59">
    <cfRule type="cellIs" dxfId="1055" priority="53" operator="equal">
      <formula>0</formula>
    </cfRule>
  </conditionalFormatting>
  <conditionalFormatting sqref="M63:M75">
    <cfRule type="expression" dxfId="1054" priority="34">
      <formula>$D$48=0</formula>
    </cfRule>
  </conditionalFormatting>
  <conditionalFormatting sqref="M64:M74">
    <cfRule type="cellIs" dxfId="1053" priority="33" operator="equal">
      <formula>0</formula>
    </cfRule>
  </conditionalFormatting>
  <conditionalFormatting sqref="M78:M90">
    <cfRule type="expression" dxfId="1052" priority="32">
      <formula>$D$48=0</formula>
    </cfRule>
  </conditionalFormatting>
  <conditionalFormatting sqref="M79:M89">
    <cfRule type="cellIs" dxfId="1051" priority="31" operator="equal">
      <formula>0</formula>
    </cfRule>
  </conditionalFormatting>
  <conditionalFormatting sqref="M93:M105">
    <cfRule type="expression" dxfId="1050" priority="30">
      <formula>$D$48=0</formula>
    </cfRule>
  </conditionalFormatting>
  <conditionalFormatting sqref="M94:M104">
    <cfRule type="cellIs" dxfId="1049" priority="29" operator="equal">
      <formula>0</formula>
    </cfRule>
  </conditionalFormatting>
  <conditionalFormatting sqref="M108:M120">
    <cfRule type="expression" dxfId="1048" priority="28">
      <formula>$D$48=0</formula>
    </cfRule>
  </conditionalFormatting>
  <conditionalFormatting sqref="M109:M119">
    <cfRule type="cellIs" dxfId="1047" priority="27" operator="equal">
      <formula>0</formula>
    </cfRule>
  </conditionalFormatting>
  <conditionalFormatting sqref="M123:M135">
    <cfRule type="expression" dxfId="1046" priority="26">
      <formula>$D$48=0</formula>
    </cfRule>
  </conditionalFormatting>
  <conditionalFormatting sqref="M124:M134">
    <cfRule type="cellIs" dxfId="1045" priority="25" operator="equal">
      <formula>0</formula>
    </cfRule>
  </conditionalFormatting>
  <conditionalFormatting sqref="M138:M150">
    <cfRule type="expression" dxfId="1044" priority="24">
      <formula>$D$48=0</formula>
    </cfRule>
  </conditionalFormatting>
  <conditionalFormatting sqref="M139:M149">
    <cfRule type="cellIs" dxfId="1043" priority="23" operator="equal">
      <formula>0</formula>
    </cfRule>
  </conditionalFormatting>
  <conditionalFormatting sqref="N6">
    <cfRule type="cellIs" dxfId="1042" priority="89" operator="equal">
      <formula>0</formula>
    </cfRule>
  </conditionalFormatting>
  <conditionalFormatting sqref="N11:R14 AD11:AD14">
    <cfRule type="cellIs" dxfId="1037" priority="90" operator="equal">
      <formula>0</formula>
    </cfRule>
  </conditionalFormatting>
  <conditionalFormatting sqref="N6:AB14">
    <cfRule type="cellIs" dxfId="1036" priority="88" operator="equal">
      <formula>0</formula>
    </cfRule>
  </conditionalFormatting>
  <conditionalFormatting sqref="N21:AC29">
    <cfRule type="cellIs" dxfId="1035" priority="15" operator="equal">
      <formula>0</formula>
    </cfRule>
  </conditionalFormatting>
  <conditionalFormatting sqref="N60:AC61 N62:S62 N75:AC76 N77:S77 N90:AC91 N92:S92 N105:AC106 N107:S107 N120:AC121 N122:S122 N135:AC136 N137:S137 N150:AC151">
    <cfRule type="cellIs" dxfId="1034" priority="37" operator="equal">
      <formula>0</formula>
    </cfRule>
  </conditionalFormatting>
  <conditionalFormatting sqref="U62:AC62 AC63:AC74 U77:AC77 AC78:AC89 U92:AC92 AC93:AC104 U107:AC107 AC108:AC119 U122:AC122 AC123:AC134 U137:AC137 AC138:AC149">
    <cfRule type="cellIs" dxfId="1019" priority="36" operator="equal">
      <formula>0</formula>
    </cfRule>
  </conditionalFormatting>
  <conditionalFormatting sqref="AC6:AC14">
    <cfRule type="cellIs" dxfId="1004" priority="14" operator="equal">
      <formula>0</formula>
    </cfRule>
  </conditionalFormatting>
  <conditionalFormatting sqref="AC15:AC16 E42:H43">
    <cfRule type="cellIs" dxfId="1003" priority="124" operator="equal">
      <formula>0</formula>
    </cfRule>
  </conditionalFormatting>
  <conditionalFormatting sqref="AC48:AC59">
    <cfRule type="cellIs" dxfId="1002" priority="125" operator="equal">
      <formula>0</formula>
    </cfRule>
  </conditionalFormatting>
  <conditionalFormatting sqref="AD21:AD29">
    <cfRule type="cellIs" dxfId="1001" priority="82" operator="equal">
      <formula>0</formula>
    </cfRule>
  </conditionalFormatting>
  <conditionalFormatting sqref="AD22 AD24 AD26 AD28">
    <cfRule type="cellIs" dxfId="1000" priority="87" operator="equal">
      <formula>0</formula>
    </cfRule>
  </conditionalFormatting>
  <conditionalFormatting sqref="AD6:AE14">
    <cfRule type="cellIs" dxfId="999" priority="1" operator="equal">
      <formula>0</formula>
    </cfRule>
  </conditionalFormatting>
  <conditionalFormatting sqref="AE6:AE14">
    <cfRule type="cellIs" dxfId="998" priority="2" operator="equal">
      <formula>0</formula>
    </cfRule>
  </conditionalFormatting>
  <conditionalFormatting sqref="AE22 AE24 AE26">
    <cfRule type="cellIs" dxfId="997" priority="85" operator="equal">
      <formula>"adjustment needed"</formula>
    </cfRule>
  </conditionalFormatting>
  <conditionalFormatting sqref="AE22:AE26">
    <cfRule type="cellIs" dxfId="996" priority="86" operator="equal">
      <formula>"""adjustment needed"""</formula>
    </cfRule>
  </conditionalFormatting>
  <conditionalFormatting sqref="AE28">
    <cfRule type="cellIs" dxfId="995" priority="83" operator="equal">
      <formula>"adjustment needed"</formula>
    </cfRule>
    <cfRule type="cellIs" dxfId="994" priority="84" operator="equal">
      <formula>"""adjustment needed"""</formula>
    </cfRule>
  </conditionalFormatting>
  <dataValidations count="1">
    <dataValidation type="list" allowBlank="1" showInputMessage="1" showErrorMessage="1" sqref="D14" xr:uid="{DC1435B0-9B5D-4F96-8928-3FD447D2C0EB}">
      <formula1>$AK$5:$AK$6</formula1>
    </dataValidation>
  </dataValidations>
  <pageMargins left="0.25" right="0.25" top="0.75" bottom="0.75" header="0.3" footer="0.3"/>
  <pageSetup paperSize="9" scale="30" orientation="landscape" r:id="rId1"/>
  <extLst>
    <ext xmlns:x14="http://schemas.microsoft.com/office/spreadsheetml/2009/9/main" uri="{78C0D931-6437-407d-A8EE-F0AAD7539E65}">
      <x14:conditionalFormattings>
        <x14:conditionalFormatting xmlns:xm="http://schemas.microsoft.com/office/excel/2006/main">
          <x14:cfRule type="cellIs" priority="79" operator="greaterThan" id="{337A60B5-5411-46A4-A38E-0EA11BE41CA5}">
            <xm:f>'Project basic information'!$C$7</xm:f>
            <x14:dxf>
              <font>
                <color rgb="FFF2F2F2"/>
              </font>
            </x14:dxf>
          </x14:cfRule>
          <xm:sqref>C48:C149</xm:sqref>
        </x14:conditionalFormatting>
        <x14:conditionalFormatting xmlns:xm="http://schemas.microsoft.com/office/excel/2006/main">
          <x14:cfRule type="expression" priority="128" id="{973BBBF2-8B29-41CE-8327-F132274ABB87}">
            <xm:f>AND($D48&gt;='Project basic information'!$D$20,$D48&lt;='Project basic information'!$E$20,'Project basic information'!$F$20="x")</xm:f>
            <x14:dxf>
              <fill>
                <patternFill patternType="solid">
                  <fgColor indexed="26"/>
                  <bgColor indexed="26"/>
                </patternFill>
              </fill>
            </x14:dxf>
          </x14:cfRule>
          <xm:sqref>N48:N59 N108:N119 N123:N134 N138:N149</xm:sqref>
        </x14:conditionalFormatting>
        <x14:conditionalFormatting xmlns:xm="http://schemas.microsoft.com/office/excel/2006/main">
          <x14:cfRule type="expression" priority="8" id="{1D71347A-E344-4B80-A363-EE2F7A98098B}">
            <xm:f>AND($D63&gt;='Project basic information'!$D$20,$D63&lt;='Project basic information'!$E$20,'Project basic information'!$F$20="x")</xm:f>
            <x14:dxf>
              <fill>
                <patternFill patternType="solid">
                  <fgColor indexed="26"/>
                  <bgColor indexed="26"/>
                </patternFill>
              </fill>
            </x14:dxf>
          </x14:cfRule>
          <xm:sqref>N63:N74</xm:sqref>
        </x14:conditionalFormatting>
        <x14:conditionalFormatting xmlns:xm="http://schemas.microsoft.com/office/excel/2006/main">
          <x14:cfRule type="expression" priority="7" id="{F39DD6AD-7EB2-4CD6-86E2-B651652823C5}">
            <xm:f>AND($D78&gt;='Project basic information'!$D$20,$D78&lt;='Project basic information'!$E$20,'Project basic information'!$F$20="x")</xm:f>
            <x14:dxf>
              <fill>
                <patternFill patternType="solid">
                  <fgColor indexed="26"/>
                  <bgColor indexed="26"/>
                </patternFill>
              </fill>
            </x14:dxf>
          </x14:cfRule>
          <xm:sqref>N78:N89</xm:sqref>
        </x14:conditionalFormatting>
        <x14:conditionalFormatting xmlns:xm="http://schemas.microsoft.com/office/excel/2006/main">
          <x14:cfRule type="expression" priority="38" id="{F2A2E22D-5750-40E2-A043-C8694DFFDDF2}">
            <xm:f>AND($D93&gt;='Project basic information'!$D$20,$D93&lt;='Project basic information'!$E$20,'Project basic information'!$F$20="x")</xm:f>
            <x14:dxf>
              <fill>
                <patternFill patternType="solid">
                  <fgColor indexed="26"/>
                  <bgColor indexed="26"/>
                </patternFill>
              </fill>
            </x14:dxf>
          </x14:cfRule>
          <xm:sqref>N93:N104</xm:sqref>
        </x14:conditionalFormatting>
        <x14:conditionalFormatting xmlns:xm="http://schemas.microsoft.com/office/excel/2006/main">
          <x14:cfRule type="expression" priority="129" id="{20D7ACE9-6791-4A98-8E31-CF426BF045F6}">
            <xm:f>AND($D48&gt;='Project basic information'!$D$21,$D48&lt;='Project basic information'!$E$21,'Project basic information'!$F$21="x")</xm:f>
            <x14:dxf>
              <fill>
                <patternFill patternType="solid">
                  <fgColor indexed="26"/>
                  <bgColor indexed="26"/>
                </patternFill>
              </fill>
            </x14:dxf>
          </x14:cfRule>
          <xm:sqref>O48:O59 O78:O89 O93:O104 O108:O119 O123:O134 O138:O149</xm:sqref>
        </x14:conditionalFormatting>
        <x14:conditionalFormatting xmlns:xm="http://schemas.microsoft.com/office/excel/2006/main">
          <x14:cfRule type="expression" priority="39" id="{603C5DF2-8CE1-4112-9DB1-F875E27582BE}">
            <xm:f>AND($D63&gt;='Project basic information'!$D$21,$D63&lt;='Project basic information'!$E$21,'Project basic information'!$F$21="x")</xm:f>
            <x14:dxf>
              <fill>
                <patternFill patternType="solid">
                  <fgColor indexed="26"/>
                  <bgColor indexed="26"/>
                </patternFill>
              </fill>
            </x14:dxf>
          </x14:cfRule>
          <xm:sqref>O63:O74</xm:sqref>
        </x14:conditionalFormatting>
        <x14:conditionalFormatting xmlns:xm="http://schemas.microsoft.com/office/excel/2006/main">
          <x14:cfRule type="expression" priority="130" id="{3F113C39-9719-4351-8666-37F26C5469C5}">
            <xm:f>AND($D48&gt;='Project basic information'!$D$22,$D48&lt;='Project basic information'!$E$22,'Project basic information'!$F$22="x")</xm:f>
            <x14:dxf>
              <fill>
                <patternFill patternType="solid">
                  <fgColor indexed="26"/>
                  <bgColor indexed="26"/>
                </patternFill>
              </fill>
            </x14:dxf>
          </x14:cfRule>
          <xm:sqref>P48:P59 P78:P89 P93:P104 P108:P119 P123:P134 P138:P149</xm:sqref>
        </x14:conditionalFormatting>
        <x14:conditionalFormatting xmlns:xm="http://schemas.microsoft.com/office/excel/2006/main">
          <x14:cfRule type="expression" priority="40" id="{B47FB61F-5C29-4475-83CE-A7CA64D544FC}">
            <xm:f>AND($D63&gt;='Project basic information'!$D$22,$D63&lt;='Project basic information'!$E$22,'Project basic information'!$F$22="x")</xm:f>
            <x14:dxf>
              <fill>
                <patternFill patternType="solid">
                  <fgColor indexed="26"/>
                  <bgColor indexed="26"/>
                </patternFill>
              </fill>
            </x14:dxf>
          </x14:cfRule>
          <xm:sqref>P63:P74</xm:sqref>
        </x14:conditionalFormatting>
        <x14:conditionalFormatting xmlns:xm="http://schemas.microsoft.com/office/excel/2006/main">
          <x14:cfRule type="expression" priority="131" id="{9927C9B3-C70C-48CC-8D1B-D3C8B21C6072}">
            <xm:f>AND($D48&gt;='Project basic information'!$D$23,$D48&lt;='Project basic information'!$E$23,'Project basic information'!$F$23="x")</xm:f>
            <x14:dxf>
              <fill>
                <patternFill patternType="solid">
                  <fgColor indexed="26"/>
                  <bgColor indexed="26"/>
                </patternFill>
              </fill>
            </x14:dxf>
          </x14:cfRule>
          <xm:sqref>Q48:Q59 Q78:Q89 Q93:Q104 Q108:Q119 Q123:Q134 Q138:Q149</xm:sqref>
        </x14:conditionalFormatting>
        <x14:conditionalFormatting xmlns:xm="http://schemas.microsoft.com/office/excel/2006/main">
          <x14:cfRule type="expression" priority="41" id="{77ABE2EC-17B0-4F5A-B9DC-6CD7E4957B94}">
            <xm:f>AND($D63&gt;='Project basic information'!$D$23,$D63&lt;='Project basic information'!$E$23,'Project basic information'!$F$23="x")</xm:f>
            <x14:dxf>
              <fill>
                <patternFill patternType="solid">
                  <fgColor indexed="26"/>
                  <bgColor indexed="26"/>
                </patternFill>
              </fill>
            </x14:dxf>
          </x14:cfRule>
          <xm:sqref>Q63:Q74</xm:sqref>
        </x14:conditionalFormatting>
        <x14:conditionalFormatting xmlns:xm="http://schemas.microsoft.com/office/excel/2006/main">
          <x14:cfRule type="expression" priority="132" id="{40004542-52E7-4EBB-AF8B-DEC44E18CE8E}">
            <xm:f>AND($D48&gt;='Project basic information'!$D$24,$D48&lt;='Project basic information'!$E$24,'Project basic information'!$F$24="x")</xm:f>
            <x14:dxf>
              <fill>
                <patternFill patternType="solid">
                  <fgColor indexed="26"/>
                  <bgColor indexed="26"/>
                </patternFill>
              </fill>
            </x14:dxf>
          </x14:cfRule>
          <xm:sqref>R48:R59 R78:R89 R93:R104 R108:R119 R123:R134 R138:R149</xm:sqref>
        </x14:conditionalFormatting>
        <x14:conditionalFormatting xmlns:xm="http://schemas.microsoft.com/office/excel/2006/main">
          <x14:cfRule type="expression" priority="42" id="{210FE0DE-1608-4BDC-B87D-A173EF68A765}">
            <xm:f>AND($D63&gt;='Project basic information'!$D$24,$D63&lt;='Project basic information'!$E$24,'Project basic information'!$F$24="x")</xm:f>
            <x14:dxf>
              <fill>
                <patternFill patternType="solid">
                  <fgColor indexed="26"/>
                  <bgColor indexed="26"/>
                </patternFill>
              </fill>
            </x14:dxf>
          </x14:cfRule>
          <xm:sqref>R63:R74</xm:sqref>
        </x14:conditionalFormatting>
        <x14:conditionalFormatting xmlns:xm="http://schemas.microsoft.com/office/excel/2006/main">
          <x14:cfRule type="expression" priority="133" id="{EF75ED01-6DB5-4828-86E6-B32D3659D51E}">
            <xm:f>AND($D48&gt;='Project basic information'!$D$25,$D48&lt;='Project basic information'!$E$25,'Project basic information'!$F$25="x")</xm:f>
            <x14:dxf>
              <fill>
                <patternFill patternType="solid">
                  <fgColor indexed="26"/>
                  <bgColor indexed="26"/>
                </patternFill>
              </fill>
            </x14:dxf>
          </x14:cfRule>
          <xm:sqref>S48:S59 S78:S89 S93:S104 S108:S119 S123:S134 S138:S149</xm:sqref>
        </x14:conditionalFormatting>
        <x14:conditionalFormatting xmlns:xm="http://schemas.microsoft.com/office/excel/2006/main">
          <x14:cfRule type="expression" priority="43" id="{701CD1E1-D173-440F-8D18-40642F995BA0}">
            <xm:f>AND($D63&gt;='Project basic information'!$D$25,$D63&lt;='Project basic information'!$E$25,'Project basic information'!$F$25="x")</xm:f>
            <x14:dxf>
              <fill>
                <patternFill patternType="solid">
                  <fgColor indexed="26"/>
                  <bgColor indexed="26"/>
                </patternFill>
              </fill>
            </x14:dxf>
          </x14:cfRule>
          <xm:sqref>S63:S74</xm:sqref>
        </x14:conditionalFormatting>
        <x14:conditionalFormatting xmlns:xm="http://schemas.microsoft.com/office/excel/2006/main">
          <x14:cfRule type="expression" priority="134" id="{EDF59ED7-8D60-4E34-91EC-FE0ED88C5539}">
            <xm:f>AND($D48&gt;='Project basic information'!$D$26,$D48&lt;='Project basic information'!$E$26,'Project basic information'!$F$26="x")</xm:f>
            <x14:dxf>
              <fill>
                <patternFill patternType="solid">
                  <fgColor indexed="26"/>
                  <bgColor indexed="26"/>
                </patternFill>
              </fill>
            </x14:dxf>
          </x14:cfRule>
          <xm:sqref>T48:T59 T78:T89 T93:T104 T108:T119 T123:T134 T138:T149</xm:sqref>
        </x14:conditionalFormatting>
        <x14:conditionalFormatting xmlns:xm="http://schemas.microsoft.com/office/excel/2006/main">
          <x14:cfRule type="expression" priority="44" id="{F2F1D3B4-45CE-4871-8E35-669E51C59791}">
            <xm:f>AND($D63&gt;='Project basic information'!$D$26,$D63&lt;='Project basic information'!$E$26,'Project basic information'!$F$26="x")</xm:f>
            <x14:dxf>
              <fill>
                <patternFill patternType="solid">
                  <fgColor indexed="26"/>
                  <bgColor indexed="26"/>
                </patternFill>
              </fill>
            </x14:dxf>
          </x14:cfRule>
          <xm:sqref>T63:T74</xm:sqref>
        </x14:conditionalFormatting>
        <x14:conditionalFormatting xmlns:xm="http://schemas.microsoft.com/office/excel/2006/main">
          <x14:cfRule type="expression" priority="135" id="{AE85AA3B-A312-4B07-A1CA-25A49DAA25D8}">
            <xm:f>AND(D48&gt;='Project basic information'!$D$27,D48&lt;='Project basic information'!$E$27,'Project basic information'!$F$27="x")</xm:f>
            <x14:dxf>
              <fill>
                <patternFill patternType="solid">
                  <fgColor indexed="26"/>
                  <bgColor indexed="26"/>
                </patternFill>
              </fill>
            </x14:dxf>
          </x14:cfRule>
          <xm:sqref>U48:U59 U78:U89 U93:U104 U108:U119 U123:U134 U138:U149</xm:sqref>
        </x14:conditionalFormatting>
        <x14:conditionalFormatting xmlns:xm="http://schemas.microsoft.com/office/excel/2006/main">
          <x14:cfRule type="expression" priority="45" id="{2A5D2D04-7B87-4BE6-BE55-7C525DF91C00}">
            <xm:f>AND(D63&gt;='Project basic information'!$D$27,D63&lt;='Project basic information'!$E$27,'Project basic information'!$F$27="x")</xm:f>
            <x14:dxf>
              <fill>
                <patternFill patternType="solid">
                  <fgColor indexed="26"/>
                  <bgColor indexed="26"/>
                </patternFill>
              </fill>
            </x14:dxf>
          </x14:cfRule>
          <xm:sqref>U63:U74</xm:sqref>
        </x14:conditionalFormatting>
        <x14:conditionalFormatting xmlns:xm="http://schemas.microsoft.com/office/excel/2006/main">
          <x14:cfRule type="expression" priority="136" id="{77E23593-22E0-4CBF-ABEE-2D5F7AF20A9B}">
            <xm:f>AND($D48&gt;='Project basic information'!$D$28,$D48&lt;='Project basic information'!$E$28,'Project basic information'!$F$28="x")</xm:f>
            <x14:dxf>
              <fill>
                <patternFill patternType="solid">
                  <fgColor indexed="26"/>
                  <bgColor indexed="26"/>
                </patternFill>
              </fill>
            </x14:dxf>
          </x14:cfRule>
          <xm:sqref>V48:V59 V78:V89 V93:V104 V108:V119 V123:V134 V138:V149</xm:sqref>
        </x14:conditionalFormatting>
        <x14:conditionalFormatting xmlns:xm="http://schemas.microsoft.com/office/excel/2006/main">
          <x14:cfRule type="expression" priority="46" id="{8F10E1A9-F320-4688-B996-882F9A9AF540}">
            <xm:f>AND($D63&gt;='Project basic information'!$D$28,$D63&lt;='Project basic information'!$E$28,'Project basic information'!$F$28="x")</xm:f>
            <x14:dxf>
              <fill>
                <patternFill patternType="solid">
                  <fgColor indexed="26"/>
                  <bgColor indexed="26"/>
                </patternFill>
              </fill>
            </x14:dxf>
          </x14:cfRule>
          <xm:sqref>V63:V74</xm:sqref>
        </x14:conditionalFormatting>
        <x14:conditionalFormatting xmlns:xm="http://schemas.microsoft.com/office/excel/2006/main">
          <x14:cfRule type="expression" priority="137" id="{5523AC45-5497-4907-8186-C14EF81BB982}">
            <xm:f>AND($D48&gt;='Project basic information'!$D$29,$D48&lt;='Project basic information'!$E$29,'Project basic information'!$F$29="x")</xm:f>
            <x14:dxf>
              <fill>
                <patternFill patternType="solid">
                  <fgColor indexed="26"/>
                  <bgColor indexed="26"/>
                </patternFill>
              </fill>
            </x14:dxf>
          </x14:cfRule>
          <xm:sqref>W48:W59 W78:W89 W93:W104 W108:W119 W123:W134 W138:W149</xm:sqref>
        </x14:conditionalFormatting>
        <x14:conditionalFormatting xmlns:xm="http://schemas.microsoft.com/office/excel/2006/main">
          <x14:cfRule type="expression" priority="47" id="{B672544D-292B-4E32-A2FA-08898D1001EA}">
            <xm:f>AND($D63&gt;='Project basic information'!$D$29,$D63&lt;='Project basic information'!$E$29,'Project basic information'!$F$29="x")</xm:f>
            <x14:dxf>
              <fill>
                <patternFill patternType="solid">
                  <fgColor indexed="26"/>
                  <bgColor indexed="26"/>
                </patternFill>
              </fill>
            </x14:dxf>
          </x14:cfRule>
          <xm:sqref>W63:W74</xm:sqref>
        </x14:conditionalFormatting>
        <x14:conditionalFormatting xmlns:xm="http://schemas.microsoft.com/office/excel/2006/main">
          <x14:cfRule type="expression" priority="138" id="{F5C70C97-4D3D-4701-AE19-58FD84001531}">
            <xm:f>AND($D48&gt;='Project basic information'!$D$30,$D48&lt;='Project basic information'!$E$30,'Project basic information'!$F$30="x")</xm:f>
            <x14:dxf>
              <fill>
                <patternFill patternType="solid">
                  <fgColor indexed="26"/>
                  <bgColor indexed="26"/>
                </patternFill>
              </fill>
            </x14:dxf>
          </x14:cfRule>
          <xm:sqref>X48:X59 X78:X89 X93:X104 X108:X119 X123:X134 X138:X149</xm:sqref>
        </x14:conditionalFormatting>
        <x14:conditionalFormatting xmlns:xm="http://schemas.microsoft.com/office/excel/2006/main">
          <x14:cfRule type="expression" priority="48" id="{9CFCFD1B-515D-4EFD-98FD-BDE7B2C031C3}">
            <xm:f>AND($D63&gt;='Project basic information'!$D$30,$D63&lt;='Project basic information'!$E$30,'Project basic information'!$F$30="x")</xm:f>
            <x14:dxf>
              <fill>
                <patternFill patternType="solid">
                  <fgColor indexed="26"/>
                  <bgColor indexed="26"/>
                </patternFill>
              </fill>
            </x14:dxf>
          </x14:cfRule>
          <xm:sqref>X63:X74</xm:sqref>
        </x14:conditionalFormatting>
        <x14:conditionalFormatting xmlns:xm="http://schemas.microsoft.com/office/excel/2006/main">
          <x14:cfRule type="expression" priority="139" id="{5AB669C6-D156-4BC6-9EA8-A72CE149A5EB}">
            <xm:f>AND($D48&gt;='Project basic information'!$D$31,$D48&lt;='Project basic information'!$E$31,'Project basic information'!$F$31="x")</xm:f>
            <x14:dxf>
              <fill>
                <patternFill patternType="solid">
                  <fgColor indexed="26"/>
                  <bgColor indexed="26"/>
                </patternFill>
              </fill>
            </x14:dxf>
          </x14:cfRule>
          <xm:sqref>Y48:Y59 Y78:Y89 Y93:Y104 Y108:Y119 Y123:Y134 Y138:Y149</xm:sqref>
        </x14:conditionalFormatting>
        <x14:conditionalFormatting xmlns:xm="http://schemas.microsoft.com/office/excel/2006/main">
          <x14:cfRule type="expression" priority="49" id="{7861A2D3-BF56-4B30-A5DB-280C33BB2DF2}">
            <xm:f>AND($D63&gt;='Project basic information'!$D$31,$D63&lt;='Project basic information'!$E$31,'Project basic information'!$F$31="x")</xm:f>
            <x14:dxf>
              <fill>
                <patternFill patternType="solid">
                  <fgColor indexed="26"/>
                  <bgColor indexed="26"/>
                </patternFill>
              </fill>
            </x14:dxf>
          </x14:cfRule>
          <xm:sqref>Y63:Y74</xm:sqref>
        </x14:conditionalFormatting>
        <x14:conditionalFormatting xmlns:xm="http://schemas.microsoft.com/office/excel/2006/main">
          <x14:cfRule type="expression" priority="140" id="{6778813F-05FE-4874-A702-902E51841C46}">
            <xm:f>AND($D48&gt;='Project basic information'!$D$32,$D48&lt;='Project basic information'!$E$32,'Project basic information'!$F$32="x")</xm:f>
            <x14:dxf>
              <fill>
                <patternFill patternType="solid">
                  <fgColor indexed="26"/>
                  <bgColor indexed="26"/>
                </patternFill>
              </fill>
            </x14:dxf>
          </x14:cfRule>
          <xm:sqref>Z48:Z59 Z78:Z89 Z93:Z104 Z108:Z119 Z123:Z134 Z138:Z149</xm:sqref>
        </x14:conditionalFormatting>
        <x14:conditionalFormatting xmlns:xm="http://schemas.microsoft.com/office/excel/2006/main">
          <x14:cfRule type="expression" priority="50" id="{FF0D1B35-E3AC-42D7-A3AA-C7D997A139F9}">
            <xm:f>AND($D63&gt;='Project basic information'!$D$32,$D63&lt;='Project basic information'!$E$32,'Project basic information'!$F$32="x")</xm:f>
            <x14:dxf>
              <fill>
                <patternFill patternType="solid">
                  <fgColor indexed="26"/>
                  <bgColor indexed="26"/>
                </patternFill>
              </fill>
            </x14:dxf>
          </x14:cfRule>
          <xm:sqref>Z63:Z74</xm:sqref>
        </x14:conditionalFormatting>
        <x14:conditionalFormatting xmlns:xm="http://schemas.microsoft.com/office/excel/2006/main">
          <x14:cfRule type="expression" priority="141" id="{C576E3B3-6107-404A-81FF-808DBAA6D6B9}">
            <xm:f>AND($D48&gt;='Project basic information'!$D$33,$D48&lt;='Project basic information'!$E$33,'Project basic information'!$F$33="x")</xm:f>
            <x14:dxf>
              <fill>
                <patternFill patternType="solid">
                  <fgColor indexed="26"/>
                  <bgColor indexed="26"/>
                </patternFill>
              </fill>
            </x14:dxf>
          </x14:cfRule>
          <xm:sqref>AA48:AA59 AA78:AA89 AA93:AA104 AA108:AA119 AA123:AA134 AA138:AA149</xm:sqref>
        </x14:conditionalFormatting>
        <x14:conditionalFormatting xmlns:xm="http://schemas.microsoft.com/office/excel/2006/main">
          <x14:cfRule type="expression" priority="51" id="{20CFD10F-6ECF-41C8-B991-403DEA44D70C}">
            <xm:f>AND($D63&gt;='Project basic information'!$D$33,$D63&lt;='Project basic information'!$E$33,'Project basic information'!$F$33="x")</xm:f>
            <x14:dxf>
              <fill>
                <patternFill patternType="solid">
                  <fgColor indexed="26"/>
                  <bgColor indexed="26"/>
                </patternFill>
              </fill>
            </x14:dxf>
          </x14:cfRule>
          <xm:sqref>AA63:AA74</xm:sqref>
        </x14:conditionalFormatting>
        <x14:conditionalFormatting xmlns:xm="http://schemas.microsoft.com/office/excel/2006/main">
          <x14:cfRule type="expression" priority="142" id="{6368A4B7-CCA7-4C3A-B32D-87C5C11A93AF}">
            <xm:f>AND($D48&gt;='Project basic information'!$D$34,$D48&lt;='Project basic information'!$E$34,'Project basic information'!$F$34="x")</xm:f>
            <x14:dxf>
              <fill>
                <patternFill patternType="solid">
                  <fgColor indexed="26"/>
                  <bgColor indexed="26"/>
                </patternFill>
              </fill>
            </x14:dxf>
          </x14:cfRule>
          <xm:sqref>AB48:AB59 AB78:AB89 AB93:AB104 AB108:AB119 AB123:AB134 AB138:AB149</xm:sqref>
        </x14:conditionalFormatting>
        <x14:conditionalFormatting xmlns:xm="http://schemas.microsoft.com/office/excel/2006/main">
          <x14:cfRule type="expression" priority="52" id="{29E61BCD-2434-47F8-BC5D-CE54A80D4C3E}">
            <xm:f>AND($D63&gt;='Project basic information'!$D$34,$D63&lt;='Project basic information'!$E$34,'Project basic information'!$F$34="x")</xm:f>
            <x14:dxf>
              <fill>
                <patternFill patternType="solid">
                  <fgColor indexed="26"/>
                  <bgColor indexed="26"/>
                </patternFill>
              </fill>
            </x14:dxf>
          </x14:cfRule>
          <xm:sqref>AB63:AB74</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xr:uid="{D73DD235-AD2D-4A14-97F7-D2FA51B9FC3F}">
          <x14:formula1>
            <xm:f>'Overview reports'!$A$3:$A$8</xm:f>
          </x14:formula1>
          <xm:sqref>H5</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B26EF-EC42-401F-9482-B947E0204792}">
  <sheetPr>
    <tabColor rgb="FFFF0000"/>
  </sheetPr>
  <dimension ref="A3:AL180"/>
  <sheetViews>
    <sheetView showGridLines="0" zoomScaleNormal="100" workbookViewId="0">
      <selection activeCell="C17" sqref="C17:K17"/>
    </sheetView>
  </sheetViews>
  <sheetFormatPr defaultColWidth="13" defaultRowHeight="14.3" outlineLevelRow="1" outlineLevelCol="1"/>
  <cols>
    <col min="1" max="2" width="12.5" style="299" customWidth="1"/>
    <col min="3" max="3" width="16.25" style="299" customWidth="1"/>
    <col min="4" max="4" width="16.5" style="299" customWidth="1"/>
    <col min="5" max="5" width="13.375" style="299" customWidth="1"/>
    <col min="6" max="6" width="20.375" style="299" customWidth="1"/>
    <col min="7" max="7" width="16.75" style="299" customWidth="1"/>
    <col min="8" max="8" width="15.125" style="299" customWidth="1"/>
    <col min="9" max="9" width="14.125" style="299" customWidth="1"/>
    <col min="10" max="10" width="15.25" style="299" customWidth="1"/>
    <col min="11" max="11" width="16.75" style="299" customWidth="1"/>
    <col min="12" max="12" width="5.375" style="299" customWidth="1"/>
    <col min="13" max="13" width="10.75" style="299" customWidth="1"/>
    <col min="14" max="14" width="11.25" style="299" customWidth="1"/>
    <col min="15" max="15" width="11.875" style="299" customWidth="1"/>
    <col min="16" max="18" width="11.625" style="299" customWidth="1"/>
    <col min="19" max="28" width="11.625" style="299" hidden="1" customWidth="1" outlineLevel="1"/>
    <col min="29" max="29" width="11.5" style="299" bestFit="1" customWidth="1" collapsed="1"/>
    <col min="30" max="30" width="22" style="299" bestFit="1" customWidth="1"/>
    <col min="31" max="31" width="20.125" style="299" customWidth="1"/>
    <col min="32" max="36" width="13" style="299"/>
    <col min="37" max="37" width="0" style="299" hidden="1" customWidth="1"/>
    <col min="38" max="16384" width="13" style="299"/>
  </cols>
  <sheetData>
    <row r="3" spans="3:38" ht="60.8" customHeight="1">
      <c r="C3" s="617" t="s">
        <v>245</v>
      </c>
      <c r="D3" s="617"/>
      <c r="E3" s="617"/>
      <c r="F3" s="617"/>
      <c r="G3" s="617"/>
      <c r="H3" s="617"/>
      <c r="M3" s="618" t="s">
        <v>506</v>
      </c>
      <c r="N3" s="618"/>
      <c r="O3" s="618"/>
      <c r="P3" s="618"/>
      <c r="Q3" s="618"/>
      <c r="R3" s="618"/>
      <c r="S3" s="618"/>
      <c r="T3" s="618"/>
      <c r="U3" s="618"/>
      <c r="V3" s="618"/>
      <c r="W3" s="618"/>
      <c r="X3" s="618"/>
      <c r="Y3" s="618"/>
      <c r="Z3" s="618"/>
      <c r="AA3" s="618"/>
      <c r="AB3" s="618"/>
      <c r="AC3" s="618"/>
      <c r="AD3" s="618"/>
      <c r="AE3" s="618"/>
      <c r="AF3" s="409"/>
      <c r="AG3" s="409"/>
      <c r="AH3" s="409"/>
      <c r="AI3" s="409"/>
      <c r="AJ3" s="409"/>
      <c r="AK3" s="409"/>
      <c r="AL3" s="409"/>
    </row>
    <row r="4" spans="3:38" ht="15" thickBot="1">
      <c r="K4" s="410"/>
      <c r="N4" s="411"/>
    </row>
    <row r="5" spans="3:38" ht="37.450000000000003" customHeight="1">
      <c r="C5" s="412" t="s">
        <v>507</v>
      </c>
      <c r="D5" s="413"/>
      <c r="E5" s="414"/>
      <c r="F5" s="415"/>
      <c r="G5" s="416" t="s">
        <v>508</v>
      </c>
      <c r="H5" s="417"/>
      <c r="N5" s="418" t="s">
        <v>509</v>
      </c>
      <c r="O5" s="418" t="s">
        <v>510</v>
      </c>
      <c r="P5" s="418" t="s">
        <v>511</v>
      </c>
      <c r="Q5" s="418" t="s">
        <v>512</v>
      </c>
      <c r="R5" s="418" t="s">
        <v>513</v>
      </c>
      <c r="S5" s="418" t="s">
        <v>514</v>
      </c>
      <c r="T5" s="418" t="s">
        <v>515</v>
      </c>
      <c r="U5" s="418" t="s">
        <v>516</v>
      </c>
      <c r="V5" s="418" t="s">
        <v>517</v>
      </c>
      <c r="W5" s="418" t="s">
        <v>518</v>
      </c>
      <c r="X5" s="418" t="s">
        <v>519</v>
      </c>
      <c r="Y5" s="418" t="s">
        <v>520</v>
      </c>
      <c r="Z5" s="418" t="s">
        <v>521</v>
      </c>
      <c r="AA5" s="418" t="s">
        <v>522</v>
      </c>
      <c r="AB5" s="418" t="s">
        <v>501</v>
      </c>
      <c r="AC5" s="419" t="s">
        <v>502</v>
      </c>
      <c r="AD5" s="420" t="s">
        <v>523</v>
      </c>
      <c r="AE5" s="421" t="s">
        <v>524</v>
      </c>
      <c r="AK5" s="299" t="s">
        <v>525</v>
      </c>
    </row>
    <row r="6" spans="3:38" ht="18.55" outlineLevel="1">
      <c r="C6" s="422" t="s">
        <v>526</v>
      </c>
      <c r="D6" s="619"/>
      <c r="E6" s="620"/>
      <c r="G6" s="416" t="s">
        <v>527</v>
      </c>
      <c r="H6" s="423"/>
      <c r="M6" s="361" t="s">
        <v>275</v>
      </c>
      <c r="N6" s="424"/>
      <c r="O6" s="425"/>
      <c r="P6" s="425"/>
      <c r="Q6" s="425"/>
      <c r="R6" s="425"/>
      <c r="S6" s="425"/>
      <c r="T6" s="425"/>
      <c r="U6" s="425"/>
      <c r="V6" s="425"/>
      <c r="W6" s="425"/>
      <c r="X6" s="425"/>
      <c r="Y6" s="425"/>
      <c r="Z6" s="425"/>
      <c r="AA6" s="425"/>
      <c r="AB6" s="425"/>
      <c r="AC6" s="426">
        <f t="shared" ref="AC6:AC14" si="0">SUM(N6:AB6)</f>
        <v>0</v>
      </c>
      <c r="AD6" s="427"/>
      <c r="AE6" s="428"/>
      <c r="AK6" s="299" t="s">
        <v>528</v>
      </c>
    </row>
    <row r="7" spans="3:38" ht="18.55" outlineLevel="1">
      <c r="C7" s="429"/>
      <c r="H7" s="430"/>
      <c r="M7" s="365" t="s">
        <v>344</v>
      </c>
      <c r="N7" s="425"/>
      <c r="O7" s="425"/>
      <c r="P7" s="425"/>
      <c r="Q7" s="425"/>
      <c r="R7" s="425"/>
      <c r="S7" s="425"/>
      <c r="T7" s="425"/>
      <c r="U7" s="425"/>
      <c r="V7" s="425"/>
      <c r="W7" s="425"/>
      <c r="X7" s="425"/>
      <c r="Y7" s="425"/>
      <c r="Z7" s="425"/>
      <c r="AA7" s="425"/>
      <c r="AB7" s="425"/>
      <c r="AC7" s="426">
        <f t="shared" si="0"/>
        <v>0</v>
      </c>
      <c r="AD7" s="427"/>
      <c r="AE7" s="428"/>
    </row>
    <row r="8" spans="3:38" ht="18.75" customHeight="1" outlineLevel="1">
      <c r="C8" s="621" t="s">
        <v>529</v>
      </c>
      <c r="D8" s="431" t="s">
        <v>283</v>
      </c>
      <c r="E8" s="431" t="s">
        <v>284</v>
      </c>
      <c r="F8" s="431" t="s">
        <v>530</v>
      </c>
      <c r="G8" s="431" t="s">
        <v>531</v>
      </c>
      <c r="H8" s="431" t="s">
        <v>532</v>
      </c>
      <c r="M8" s="366" t="s">
        <v>276</v>
      </c>
      <c r="N8" s="425"/>
      <c r="O8" s="425"/>
      <c r="P8" s="425"/>
      <c r="Q8" s="425"/>
      <c r="R8" s="425"/>
      <c r="S8" s="425"/>
      <c r="T8" s="425"/>
      <c r="U8" s="425"/>
      <c r="V8" s="425"/>
      <c r="W8" s="425"/>
      <c r="X8" s="425"/>
      <c r="Y8" s="425"/>
      <c r="Z8" s="425"/>
      <c r="AA8" s="425"/>
      <c r="AB8" s="425"/>
      <c r="AC8" s="426">
        <f t="shared" si="0"/>
        <v>0</v>
      </c>
      <c r="AD8" s="427"/>
      <c r="AE8" s="428"/>
    </row>
    <row r="9" spans="3:38" ht="18.55" outlineLevel="1">
      <c r="C9" s="622"/>
      <c r="D9" s="432"/>
      <c r="E9" s="432"/>
      <c r="F9" s="433"/>
      <c r="G9" s="434"/>
      <c r="H9" s="434"/>
      <c r="M9" s="367" t="s">
        <v>380</v>
      </c>
      <c r="N9" s="425"/>
      <c r="O9" s="425"/>
      <c r="P9" s="425"/>
      <c r="Q9" s="425"/>
      <c r="R9" s="425"/>
      <c r="S9" s="425"/>
      <c r="T9" s="425"/>
      <c r="U9" s="425"/>
      <c r="V9" s="425"/>
      <c r="W9" s="425"/>
      <c r="X9" s="425"/>
      <c r="Y9" s="425"/>
      <c r="Z9" s="425"/>
      <c r="AA9" s="425"/>
      <c r="AB9" s="425"/>
      <c r="AC9" s="426">
        <f t="shared" si="0"/>
        <v>0</v>
      </c>
      <c r="AD9" s="427"/>
      <c r="AE9" s="428"/>
    </row>
    <row r="10" spans="3:38" ht="18.55" outlineLevel="1">
      <c r="C10" s="622"/>
      <c r="D10" s="432"/>
      <c r="E10" s="432"/>
      <c r="F10" s="433"/>
      <c r="G10" s="434"/>
      <c r="H10" s="434"/>
      <c r="M10" s="368" t="s">
        <v>277</v>
      </c>
      <c r="N10" s="425"/>
      <c r="O10" s="425"/>
      <c r="P10" s="425"/>
      <c r="Q10" s="425"/>
      <c r="R10" s="425"/>
      <c r="S10" s="425"/>
      <c r="T10" s="425"/>
      <c r="U10" s="425"/>
      <c r="V10" s="425"/>
      <c r="W10" s="425"/>
      <c r="X10" s="425"/>
      <c r="Y10" s="425"/>
      <c r="Z10" s="425"/>
      <c r="AA10" s="425"/>
      <c r="AB10" s="425"/>
      <c r="AC10" s="426">
        <f t="shared" si="0"/>
        <v>0</v>
      </c>
      <c r="AD10" s="427"/>
      <c r="AE10" s="428"/>
    </row>
    <row r="11" spans="3:38" ht="18.55" outlineLevel="1">
      <c r="C11" s="622"/>
      <c r="D11" s="432"/>
      <c r="E11" s="432"/>
      <c r="F11" s="435"/>
      <c r="G11" s="434"/>
      <c r="H11" s="434"/>
      <c r="M11" s="369" t="s">
        <v>416</v>
      </c>
      <c r="N11" s="425"/>
      <c r="O11" s="425"/>
      <c r="P11" s="425"/>
      <c r="Q11" s="425"/>
      <c r="R11" s="425"/>
      <c r="S11" s="425"/>
      <c r="T11" s="425"/>
      <c r="U11" s="425"/>
      <c r="V11" s="425"/>
      <c r="W11" s="425"/>
      <c r="X11" s="425"/>
      <c r="Y11" s="425"/>
      <c r="Z11" s="425"/>
      <c r="AA11" s="425"/>
      <c r="AB11" s="425"/>
      <c r="AC11" s="426">
        <f t="shared" si="0"/>
        <v>0</v>
      </c>
      <c r="AD11" s="427"/>
      <c r="AE11" s="428"/>
    </row>
    <row r="12" spans="3:38" ht="18.55" outlineLevel="1">
      <c r="C12" s="622"/>
      <c r="D12" s="434"/>
      <c r="E12" s="434"/>
      <c r="F12" s="435"/>
      <c r="G12" s="434"/>
      <c r="H12" s="434"/>
      <c r="M12" s="370" t="s">
        <v>278</v>
      </c>
      <c r="N12" s="425"/>
      <c r="O12" s="425"/>
      <c r="P12" s="425"/>
      <c r="Q12" s="425"/>
      <c r="R12" s="425"/>
      <c r="S12" s="425"/>
      <c r="T12" s="425"/>
      <c r="U12" s="425"/>
      <c r="V12" s="425"/>
      <c r="W12" s="425"/>
      <c r="X12" s="425"/>
      <c r="Y12" s="425"/>
      <c r="Z12" s="425"/>
      <c r="AA12" s="425"/>
      <c r="AB12" s="425"/>
      <c r="AC12" s="426">
        <f t="shared" si="0"/>
        <v>0</v>
      </c>
      <c r="AD12" s="427"/>
      <c r="AE12" s="428"/>
    </row>
    <row r="13" spans="3:38" ht="18.55" outlineLevel="1">
      <c r="C13" s="623"/>
      <c r="D13" s="434"/>
      <c r="E13" s="434"/>
      <c r="F13" s="435"/>
      <c r="G13" s="434"/>
      <c r="H13" s="434"/>
      <c r="M13" s="370" t="s">
        <v>452</v>
      </c>
      <c r="N13" s="425"/>
      <c r="O13" s="425"/>
      <c r="P13" s="425"/>
      <c r="Q13" s="425"/>
      <c r="R13" s="425"/>
      <c r="S13" s="425"/>
      <c r="T13" s="425"/>
      <c r="U13" s="425"/>
      <c r="V13" s="425"/>
      <c r="W13" s="425"/>
      <c r="X13" s="425"/>
      <c r="Y13" s="425"/>
      <c r="Z13" s="425"/>
      <c r="AA13" s="425"/>
      <c r="AB13" s="425"/>
      <c r="AC13" s="426">
        <f t="shared" si="0"/>
        <v>0</v>
      </c>
      <c r="AD13" s="427"/>
      <c r="AE13" s="428"/>
    </row>
    <row r="14" spans="3:38" ht="18.75" customHeight="1" outlineLevel="1" thickBot="1">
      <c r="C14" s="624" t="s">
        <v>533</v>
      </c>
      <c r="D14" s="625" t="s">
        <v>528</v>
      </c>
      <c r="E14" s="436"/>
      <c r="F14" s="437"/>
      <c r="G14" s="436"/>
      <c r="H14" s="436"/>
      <c r="M14" s="371" t="s">
        <v>279</v>
      </c>
      <c r="N14" s="425"/>
      <c r="O14" s="425"/>
      <c r="P14" s="425"/>
      <c r="Q14" s="425"/>
      <c r="R14" s="425"/>
      <c r="S14" s="425"/>
      <c r="T14" s="425"/>
      <c r="U14" s="425"/>
      <c r="V14" s="425"/>
      <c r="W14" s="425"/>
      <c r="X14" s="425"/>
      <c r="Y14" s="425"/>
      <c r="Z14" s="425"/>
      <c r="AA14" s="425"/>
      <c r="AB14" s="425"/>
      <c r="AC14" s="426">
        <f t="shared" si="0"/>
        <v>0</v>
      </c>
      <c r="AD14" s="438"/>
      <c r="AE14" s="428"/>
    </row>
    <row r="15" spans="3:38" outlineLevel="1">
      <c r="C15" s="624"/>
      <c r="D15" s="625"/>
      <c r="E15" s="439"/>
      <c r="F15" s="326"/>
      <c r="G15" s="326"/>
      <c r="H15" s="440"/>
      <c r="I15" s="326"/>
      <c r="J15" s="326"/>
      <c r="K15" s="326"/>
      <c r="M15" s="441"/>
      <c r="N15" s="442"/>
      <c r="O15" s="442"/>
      <c r="P15" s="442"/>
      <c r="Q15" s="442"/>
      <c r="R15" s="442"/>
      <c r="S15" s="443"/>
      <c r="T15" s="443"/>
      <c r="U15" s="443"/>
      <c r="V15" s="443"/>
      <c r="W15" s="443"/>
      <c r="X15" s="443"/>
      <c r="Y15" s="443"/>
      <c r="Z15" s="443"/>
      <c r="AA15" s="443"/>
      <c r="AB15" s="443"/>
      <c r="AC15" s="444"/>
      <c r="AD15" s="445"/>
      <c r="AE15" s="446"/>
    </row>
    <row r="16" spans="3:38" outlineLevel="1">
      <c r="E16" s="439"/>
      <c r="F16" s="326"/>
      <c r="G16" s="326"/>
      <c r="H16" s="440"/>
      <c r="I16" s="326"/>
      <c r="J16" s="326"/>
      <c r="K16" s="326"/>
      <c r="M16" s="441"/>
      <c r="N16" s="442"/>
      <c r="O16" s="442"/>
      <c r="P16" s="442"/>
      <c r="Q16" s="442"/>
      <c r="R16" s="442"/>
      <c r="S16" s="443"/>
      <c r="T16" s="443"/>
      <c r="U16" s="443"/>
      <c r="V16" s="443"/>
      <c r="W16" s="443"/>
      <c r="X16" s="443"/>
      <c r="Y16" s="443"/>
      <c r="Z16" s="443"/>
      <c r="AA16" s="443"/>
      <c r="AB16" s="443"/>
      <c r="AC16" s="444"/>
      <c r="AD16" s="445"/>
      <c r="AE16" s="446"/>
    </row>
    <row r="17" spans="1:31" ht="29.95" customHeight="1" outlineLevel="1">
      <c r="B17" s="447"/>
      <c r="C17" s="639" t="s">
        <v>534</v>
      </c>
      <c r="D17" s="639"/>
      <c r="E17" s="639"/>
      <c r="F17" s="639"/>
      <c r="G17" s="639"/>
      <c r="H17" s="639"/>
      <c r="I17" s="639"/>
      <c r="J17" s="639"/>
      <c r="K17" s="639"/>
      <c r="M17" s="618" t="s">
        <v>535</v>
      </c>
      <c r="N17" s="618"/>
      <c r="O17" s="618"/>
      <c r="P17" s="618"/>
      <c r="Q17" s="618"/>
      <c r="R17" s="618"/>
      <c r="S17" s="618"/>
      <c r="T17" s="618"/>
      <c r="U17" s="618"/>
      <c r="V17" s="618"/>
      <c r="W17" s="618"/>
      <c r="X17" s="618"/>
      <c r="Y17" s="618"/>
      <c r="Z17" s="618"/>
      <c r="AA17" s="618"/>
      <c r="AB17" s="618"/>
      <c r="AC17" s="618"/>
      <c r="AD17" s="618"/>
      <c r="AE17" s="618"/>
    </row>
    <row r="18" spans="1:31" ht="33" customHeight="1" thickBot="1">
      <c r="E18" s="448"/>
      <c r="K18" s="410"/>
      <c r="M18" s="618"/>
      <c r="N18" s="618"/>
      <c r="O18" s="618"/>
      <c r="P18" s="618"/>
      <c r="Q18" s="618"/>
      <c r="R18" s="618"/>
      <c r="S18" s="618"/>
      <c r="T18" s="618"/>
      <c r="U18" s="618"/>
      <c r="V18" s="618"/>
      <c r="W18" s="618"/>
      <c r="X18" s="618"/>
      <c r="Y18" s="618"/>
      <c r="Z18" s="618"/>
      <c r="AA18" s="618"/>
      <c r="AB18" s="618"/>
      <c r="AC18" s="618"/>
      <c r="AD18" s="618"/>
      <c r="AE18" s="618"/>
    </row>
    <row r="19" spans="1:31">
      <c r="C19" s="640" t="s">
        <v>536</v>
      </c>
      <c r="D19" s="641"/>
      <c r="E19" s="642"/>
      <c r="G19" s="643" t="s">
        <v>537</v>
      </c>
      <c r="H19" s="644"/>
      <c r="I19" s="645"/>
      <c r="K19" s="410"/>
      <c r="N19" s="411"/>
    </row>
    <row r="20" spans="1:31" ht="60.25" customHeight="1">
      <c r="A20" s="626" t="s">
        <v>538</v>
      </c>
      <c r="B20" s="627"/>
      <c r="C20" s="449" t="s">
        <v>539</v>
      </c>
      <c r="D20" s="450" t="s">
        <v>540</v>
      </c>
      <c r="E20" s="451" t="s">
        <v>541</v>
      </c>
      <c r="F20" s="452" t="s">
        <v>542</v>
      </c>
      <c r="G20" s="453" t="s">
        <v>543</v>
      </c>
      <c r="H20" s="450" t="s">
        <v>544</v>
      </c>
      <c r="I20" s="451" t="s">
        <v>545</v>
      </c>
      <c r="J20" s="454" t="s">
        <v>546</v>
      </c>
      <c r="K20" s="450" t="s">
        <v>547</v>
      </c>
      <c r="N20" s="344" t="s">
        <v>509</v>
      </c>
      <c r="O20" s="344" t="s">
        <v>510</v>
      </c>
      <c r="P20" s="344" t="s">
        <v>511</v>
      </c>
      <c r="Q20" s="344" t="s">
        <v>512</v>
      </c>
      <c r="R20" s="344" t="s">
        <v>513</v>
      </c>
      <c r="S20" s="344" t="s">
        <v>514</v>
      </c>
      <c r="T20" s="344" t="s">
        <v>515</v>
      </c>
      <c r="U20" s="344" t="s">
        <v>516</v>
      </c>
      <c r="V20" s="344" t="s">
        <v>517</v>
      </c>
      <c r="W20" s="344" t="s">
        <v>518</v>
      </c>
      <c r="X20" s="344" t="s">
        <v>519</v>
      </c>
      <c r="Y20" s="344" t="s">
        <v>520</v>
      </c>
      <c r="Z20" s="344" t="s">
        <v>521</v>
      </c>
      <c r="AA20" s="344" t="s">
        <v>522</v>
      </c>
      <c r="AB20" s="344" t="s">
        <v>501</v>
      </c>
      <c r="AC20" s="455" t="s">
        <v>502</v>
      </c>
      <c r="AD20" s="344" t="s">
        <v>548</v>
      </c>
    </row>
    <row r="21" spans="1:31" ht="19.45" customHeight="1" outlineLevel="1">
      <c r="A21" s="628" t="str">
        <f>'Project basic information'!D12</f>
        <v/>
      </c>
      <c r="B21" s="630" t="str">
        <f>'Project basic information'!E12</f>
        <v/>
      </c>
      <c r="C21" s="632">
        <f>IFERROR(SUMIF(B:B,M21,G:G),0)</f>
        <v>0</v>
      </c>
      <c r="D21" s="634">
        <f>MROUND(SUMIF(B:B,M21,F:F),0.5)</f>
        <v>0</v>
      </c>
      <c r="E21" s="646">
        <f>IFERROR(C21/D21,0)</f>
        <v>0</v>
      </c>
      <c r="F21" s="648">
        <f>E21*MROUND(J21,0.5)</f>
        <v>0</v>
      </c>
      <c r="G21" s="650">
        <f>SUMIF(B:B,M21,J:J)</f>
        <v>0</v>
      </c>
      <c r="H21" s="652">
        <f>IFERROR(G21-F21,0)</f>
        <v>0</v>
      </c>
      <c r="I21" s="654">
        <f>(SUMIF(B:B,M21,I:I))</f>
        <v>0</v>
      </c>
      <c r="J21" s="636">
        <f>IFERROR(((SUMIF(B:B,M21,AC:AC))/$H$6),0)</f>
        <v>0</v>
      </c>
      <c r="K21" s="634">
        <f>D21-J21</f>
        <v>0</v>
      </c>
      <c r="M21" s="361" t="s">
        <v>275</v>
      </c>
      <c r="N21" s="458">
        <f>IFERROR(IF(($I21&lt;$J21),(SUMIF($B:$B,$M21,N:N)/SUMIF($B:$B,$M21,$AC:$AC)*$I21),(SUMIF($B:$B,$M21,N:N)/SUMIF($B:$B,$M21,$AC:$AC)*$J21)),0)</f>
        <v>0</v>
      </c>
      <c r="O21" s="458">
        <f t="shared" ref="O21:AB29" si="1">IFERROR(IF(($I21&lt;$J21),(SUMIF($B:$B,$M21,O:O)/SUMIF($B:$B,$M21,$AC:$AC)*$I21),(SUMIF($B:$B,$M21,O:O)/SUMIF($B:$B,$M21,$AC:$AC)*$J21)),0)</f>
        <v>0</v>
      </c>
      <c r="P21" s="458">
        <f t="shared" si="1"/>
        <v>0</v>
      </c>
      <c r="Q21" s="458">
        <f t="shared" si="1"/>
        <v>0</v>
      </c>
      <c r="R21" s="458">
        <f t="shared" si="1"/>
        <v>0</v>
      </c>
      <c r="S21" s="458">
        <f t="shared" si="1"/>
        <v>0</v>
      </c>
      <c r="T21" s="458">
        <f t="shared" si="1"/>
        <v>0</v>
      </c>
      <c r="U21" s="458">
        <f t="shared" si="1"/>
        <v>0</v>
      </c>
      <c r="V21" s="458">
        <f t="shared" si="1"/>
        <v>0</v>
      </c>
      <c r="W21" s="458">
        <f t="shared" si="1"/>
        <v>0</v>
      </c>
      <c r="X21" s="458">
        <f t="shared" si="1"/>
        <v>0</v>
      </c>
      <c r="Y21" s="458">
        <f t="shared" si="1"/>
        <v>0</v>
      </c>
      <c r="Z21" s="458">
        <f t="shared" si="1"/>
        <v>0</v>
      </c>
      <c r="AA21" s="458">
        <f t="shared" si="1"/>
        <v>0</v>
      </c>
      <c r="AB21" s="458">
        <f t="shared" si="1"/>
        <v>0</v>
      </c>
      <c r="AC21" s="459">
        <f>SUM(N21:AB21)</f>
        <v>0</v>
      </c>
      <c r="AD21" s="460">
        <f>ROUND(IF(F21&gt;G21,G21,F21),2)</f>
        <v>0</v>
      </c>
    </row>
    <row r="22" spans="1:31" ht="19.45" customHeight="1" outlineLevel="1">
      <c r="A22" s="629"/>
      <c r="B22" s="631"/>
      <c r="C22" s="633"/>
      <c r="D22" s="635"/>
      <c r="E22" s="647"/>
      <c r="F22" s="649"/>
      <c r="G22" s="651"/>
      <c r="H22" s="653"/>
      <c r="I22" s="655"/>
      <c r="J22" s="637"/>
      <c r="K22" s="638"/>
      <c r="M22" s="365" t="s">
        <v>344</v>
      </c>
      <c r="N22" s="461">
        <f>IFERROR(IF(OR((N6+N7)=N21,N6=0),0,N21-N6-N7),"")</f>
        <v>0</v>
      </c>
      <c r="O22" s="461">
        <f t="shared" ref="O22:AC24" si="2">IFERROR(IF(OR((O6+O7)=O21,O6=0),0,O21-O6-O7),"")</f>
        <v>0</v>
      </c>
      <c r="P22" s="461">
        <f t="shared" si="2"/>
        <v>0</v>
      </c>
      <c r="Q22" s="461">
        <f t="shared" si="2"/>
        <v>0</v>
      </c>
      <c r="R22" s="461">
        <f t="shared" si="2"/>
        <v>0</v>
      </c>
      <c r="S22" s="461">
        <f t="shared" si="2"/>
        <v>0</v>
      </c>
      <c r="T22" s="461">
        <f t="shared" si="2"/>
        <v>0</v>
      </c>
      <c r="U22" s="461">
        <f t="shared" si="2"/>
        <v>0</v>
      </c>
      <c r="V22" s="461">
        <f t="shared" si="2"/>
        <v>0</v>
      </c>
      <c r="W22" s="461">
        <f t="shared" si="2"/>
        <v>0</v>
      </c>
      <c r="X22" s="461">
        <f t="shared" si="2"/>
        <v>0</v>
      </c>
      <c r="Y22" s="461">
        <f t="shared" si="2"/>
        <v>0</v>
      </c>
      <c r="Z22" s="461">
        <f t="shared" si="2"/>
        <v>0</v>
      </c>
      <c r="AA22" s="461">
        <f t="shared" si="2"/>
        <v>0</v>
      </c>
      <c r="AB22" s="461">
        <f t="shared" si="2"/>
        <v>0</v>
      </c>
      <c r="AC22" s="459">
        <f t="shared" si="2"/>
        <v>0</v>
      </c>
      <c r="AD22" s="462">
        <f>IFERROR(IF(OR((AD6+AD7)=AD21,AD6=0),0,AD21-AD6-AD7),"")</f>
        <v>0</v>
      </c>
      <c r="AE22" s="463" t="str">
        <f>IF((AD21)=AD6+AD7,"no adjustment needed",IF(AD6=0,"no adjustment needed","adjustment needed"))</f>
        <v>no adjustment needed</v>
      </c>
    </row>
    <row r="23" spans="1:31" ht="19.45" customHeight="1" outlineLevel="1">
      <c r="A23" s="656" t="str">
        <f>'Project basic information'!D13</f>
        <v/>
      </c>
      <c r="B23" s="658" t="str">
        <f>'Project basic information'!E13</f>
        <v/>
      </c>
      <c r="C23" s="632">
        <f>IFERROR(SUMIF(B:B,M23,G:G),0)</f>
        <v>0</v>
      </c>
      <c r="D23" s="634">
        <f>MROUND(SUMIF(B:B,M23,F:F),0.5)</f>
        <v>0</v>
      </c>
      <c r="E23" s="646">
        <f>IFERROR(C23/D23,0)</f>
        <v>0</v>
      </c>
      <c r="F23" s="648">
        <f>E23*MROUND(J23,0.5)</f>
        <v>0</v>
      </c>
      <c r="G23" s="650">
        <f>SUMIF(B:B,M23,J:J)</f>
        <v>0</v>
      </c>
      <c r="H23" s="652">
        <f>IFERROR(G23-F23,0)</f>
        <v>0</v>
      </c>
      <c r="I23" s="664">
        <f t="shared" ref="I23:I29" si="3">(SUMIF(B:B,M23,I:I))</f>
        <v>0</v>
      </c>
      <c r="J23" s="636">
        <f>IFERROR(((SUMIF(B:B,M23,AC:AC))/$H$6),0)</f>
        <v>0</v>
      </c>
      <c r="K23" s="634">
        <f>D23-J23</f>
        <v>0</v>
      </c>
      <c r="M23" s="366" t="s">
        <v>276</v>
      </c>
      <c r="N23" s="458">
        <f>IFERROR(IF(($I23&lt;$J23),(SUMIF($B:$B,$M23,N:N)/SUMIF($B:$B,$M23,$AC:$AC)*$I23),(SUMIF($B:$B,$M23,N:N)/SUMIF($B:$B,$M23,$AC:$AC)*$J23)),0)</f>
        <v>0</v>
      </c>
      <c r="O23" s="458">
        <f t="shared" si="1"/>
        <v>0</v>
      </c>
      <c r="P23" s="458">
        <f t="shared" si="1"/>
        <v>0</v>
      </c>
      <c r="Q23" s="458">
        <f t="shared" si="1"/>
        <v>0</v>
      </c>
      <c r="R23" s="458">
        <f t="shared" si="1"/>
        <v>0</v>
      </c>
      <c r="S23" s="458">
        <f t="shared" si="1"/>
        <v>0</v>
      </c>
      <c r="T23" s="458">
        <f t="shared" si="1"/>
        <v>0</v>
      </c>
      <c r="U23" s="458">
        <f t="shared" si="1"/>
        <v>0</v>
      </c>
      <c r="V23" s="458">
        <f t="shared" si="1"/>
        <v>0</v>
      </c>
      <c r="W23" s="458">
        <f t="shared" si="1"/>
        <v>0</v>
      </c>
      <c r="X23" s="458">
        <f t="shared" si="1"/>
        <v>0</v>
      </c>
      <c r="Y23" s="458">
        <f t="shared" si="1"/>
        <v>0</v>
      </c>
      <c r="Z23" s="458">
        <f t="shared" si="1"/>
        <v>0</v>
      </c>
      <c r="AA23" s="458">
        <f t="shared" si="1"/>
        <v>0</v>
      </c>
      <c r="AB23" s="458">
        <f t="shared" si="1"/>
        <v>0</v>
      </c>
      <c r="AC23" s="459">
        <f>SUM(N23:AB23)</f>
        <v>0</v>
      </c>
      <c r="AD23" s="460">
        <f>ROUND(IF(F23&gt;G23,G23,F23),2)</f>
        <v>0</v>
      </c>
      <c r="AE23" s="464"/>
    </row>
    <row r="24" spans="1:31" ht="19.45" customHeight="1" outlineLevel="1">
      <c r="A24" s="657"/>
      <c r="B24" s="659"/>
      <c r="C24" s="633"/>
      <c r="D24" s="635"/>
      <c r="E24" s="647"/>
      <c r="F24" s="649"/>
      <c r="G24" s="651"/>
      <c r="H24" s="653"/>
      <c r="I24" s="665"/>
      <c r="J24" s="637"/>
      <c r="K24" s="638"/>
      <c r="M24" s="367" t="s">
        <v>380</v>
      </c>
      <c r="N24" s="461">
        <f>IFERROR(IF(OR((N8+N9)=N23,N8=0),0,N23-N8-N9),"")</f>
        <v>0</v>
      </c>
      <c r="O24" s="461">
        <f t="shared" si="2"/>
        <v>0</v>
      </c>
      <c r="P24" s="461">
        <f t="shared" si="2"/>
        <v>0</v>
      </c>
      <c r="Q24" s="461">
        <f t="shared" si="2"/>
        <v>0</v>
      </c>
      <c r="R24" s="461">
        <f t="shared" si="2"/>
        <v>0</v>
      </c>
      <c r="S24" s="461">
        <f t="shared" si="2"/>
        <v>0</v>
      </c>
      <c r="T24" s="461">
        <f t="shared" si="2"/>
        <v>0</v>
      </c>
      <c r="U24" s="461">
        <f t="shared" si="2"/>
        <v>0</v>
      </c>
      <c r="V24" s="461">
        <f t="shared" si="2"/>
        <v>0</v>
      </c>
      <c r="W24" s="461">
        <f t="shared" si="2"/>
        <v>0</v>
      </c>
      <c r="X24" s="461">
        <f t="shared" si="2"/>
        <v>0</v>
      </c>
      <c r="Y24" s="461">
        <f t="shared" si="2"/>
        <v>0</v>
      </c>
      <c r="Z24" s="461">
        <f t="shared" si="2"/>
        <v>0</v>
      </c>
      <c r="AA24" s="461">
        <f t="shared" si="2"/>
        <v>0</v>
      </c>
      <c r="AB24" s="461">
        <f t="shared" si="2"/>
        <v>0</v>
      </c>
      <c r="AC24" s="459">
        <f t="shared" si="2"/>
        <v>0</v>
      </c>
      <c r="AD24" s="462">
        <f>IFERROR(IF(OR((AD8+AD9)=AD23,AD8=0),0,AD23-AD8-AD9),"")</f>
        <v>0</v>
      </c>
      <c r="AE24" s="463" t="str">
        <f>IF((AD23)=AD8+AD9,"no adjustment needed",IF(AD8=0,"no adjustment needed","adjustment needed"))</f>
        <v>no adjustment needed</v>
      </c>
    </row>
    <row r="25" spans="1:31" ht="19.45" customHeight="1" outlineLevel="1">
      <c r="A25" s="660" t="str">
        <f>'Project basic information'!D14</f>
        <v/>
      </c>
      <c r="B25" s="662" t="str">
        <f>'Project basic information'!E14</f>
        <v/>
      </c>
      <c r="C25" s="632">
        <f>IFERROR(SUMIF(B:B,M25,G:G),0)</f>
        <v>0</v>
      </c>
      <c r="D25" s="634">
        <f>MROUND(SUMIF(B:B,M25,F:F),0.5)</f>
        <v>0</v>
      </c>
      <c r="E25" s="646">
        <f>IFERROR(C25/D25,0)</f>
        <v>0</v>
      </c>
      <c r="F25" s="648">
        <f>E25*MROUND(J25,0.5)</f>
        <v>0</v>
      </c>
      <c r="G25" s="650">
        <f>SUMIF(B:B,M25,J:J)</f>
        <v>0</v>
      </c>
      <c r="H25" s="652">
        <f>IFERROR(G25-F25,0)</f>
        <v>0</v>
      </c>
      <c r="I25" s="664">
        <f t="shared" si="3"/>
        <v>0</v>
      </c>
      <c r="J25" s="636">
        <f>IFERROR(((SUMIF(B:B,M25,AC:AC))/$H$6),0)</f>
        <v>0</v>
      </c>
      <c r="K25" s="634">
        <f t="shared" ref="K25:K29" si="4">D25-J25</f>
        <v>0</v>
      </c>
      <c r="M25" s="368" t="s">
        <v>277</v>
      </c>
      <c r="N25" s="458">
        <f>IFERROR(IF(($I25&lt;$J25),(SUMIF($B:$B,$M25,N:N)/SUMIF($B:$B,$M25,$AC:$AC)*$I25),(SUMIF($B:$B,$M25,N:N)/SUMIF($B:$B,$M25,$AC:$AC)*$J25)),0)</f>
        <v>0</v>
      </c>
      <c r="O25" s="458">
        <f t="shared" si="1"/>
        <v>0</v>
      </c>
      <c r="P25" s="458">
        <f t="shared" si="1"/>
        <v>0</v>
      </c>
      <c r="Q25" s="458">
        <f t="shared" si="1"/>
        <v>0</v>
      </c>
      <c r="R25" s="458">
        <f t="shared" si="1"/>
        <v>0</v>
      </c>
      <c r="S25" s="458">
        <f t="shared" si="1"/>
        <v>0</v>
      </c>
      <c r="T25" s="458">
        <f t="shared" si="1"/>
        <v>0</v>
      </c>
      <c r="U25" s="458">
        <f t="shared" si="1"/>
        <v>0</v>
      </c>
      <c r="V25" s="458">
        <f t="shared" si="1"/>
        <v>0</v>
      </c>
      <c r="W25" s="458">
        <f t="shared" si="1"/>
        <v>0</v>
      </c>
      <c r="X25" s="458">
        <f t="shared" si="1"/>
        <v>0</v>
      </c>
      <c r="Y25" s="458">
        <f t="shared" si="1"/>
        <v>0</v>
      </c>
      <c r="Z25" s="458">
        <f t="shared" si="1"/>
        <v>0</v>
      </c>
      <c r="AA25" s="458">
        <f t="shared" si="1"/>
        <v>0</v>
      </c>
      <c r="AB25" s="458">
        <f t="shared" si="1"/>
        <v>0</v>
      </c>
      <c r="AC25" s="459">
        <f t="shared" ref="AC25:AC59" si="5">SUM(N25:AB25)</f>
        <v>0</v>
      </c>
      <c r="AD25" s="460">
        <f>ROUND(IF(F25&gt;G25,G25,F25),2)</f>
        <v>0</v>
      </c>
      <c r="AE25" s="464"/>
    </row>
    <row r="26" spans="1:31" ht="19.45" customHeight="1" outlineLevel="1">
      <c r="A26" s="661"/>
      <c r="B26" s="663"/>
      <c r="C26" s="633"/>
      <c r="D26" s="635"/>
      <c r="E26" s="647"/>
      <c r="F26" s="649"/>
      <c r="G26" s="651"/>
      <c r="H26" s="653"/>
      <c r="I26" s="665"/>
      <c r="J26" s="637"/>
      <c r="K26" s="638"/>
      <c r="M26" s="369" t="s">
        <v>416</v>
      </c>
      <c r="N26" s="461">
        <f>IFERROR(IF(OR((N10+N11)=N25,N10=0),0,N25-N10-N11),"")</f>
        <v>0</v>
      </c>
      <c r="O26" s="461">
        <f t="shared" ref="O26:AC26" si="6">IFERROR(IF(OR((O10+O11)=O25,O10=0),0,O25-O10-O11),"")</f>
        <v>0</v>
      </c>
      <c r="P26" s="461">
        <f t="shared" si="6"/>
        <v>0</v>
      </c>
      <c r="Q26" s="461">
        <f t="shared" si="6"/>
        <v>0</v>
      </c>
      <c r="R26" s="461">
        <f t="shared" si="6"/>
        <v>0</v>
      </c>
      <c r="S26" s="461">
        <f t="shared" si="6"/>
        <v>0</v>
      </c>
      <c r="T26" s="461">
        <f t="shared" si="6"/>
        <v>0</v>
      </c>
      <c r="U26" s="461">
        <f t="shared" si="6"/>
        <v>0</v>
      </c>
      <c r="V26" s="461">
        <f t="shared" si="6"/>
        <v>0</v>
      </c>
      <c r="W26" s="461">
        <f t="shared" si="6"/>
        <v>0</v>
      </c>
      <c r="X26" s="461">
        <f t="shared" si="6"/>
        <v>0</v>
      </c>
      <c r="Y26" s="461">
        <f t="shared" si="6"/>
        <v>0</v>
      </c>
      <c r="Z26" s="461">
        <f t="shared" si="6"/>
        <v>0</v>
      </c>
      <c r="AA26" s="461">
        <f t="shared" si="6"/>
        <v>0</v>
      </c>
      <c r="AB26" s="461">
        <f t="shared" si="6"/>
        <v>0</v>
      </c>
      <c r="AC26" s="459">
        <f t="shared" si="6"/>
        <v>0</v>
      </c>
      <c r="AD26" s="462">
        <f>IFERROR(IF(OR((AD10+AD11)=AD25,AD10=0),0,AD25-AD10-AD11),"")</f>
        <v>0</v>
      </c>
      <c r="AE26" s="463" t="str">
        <f>IF((AD25)=AD10+AD11,"no adjustment needed",IF(AD10=0,"no adjustment needed","adjustment needed"))</f>
        <v>no adjustment needed</v>
      </c>
    </row>
    <row r="27" spans="1:31" ht="19.45" customHeight="1" outlineLevel="1">
      <c r="A27" s="666" t="str">
        <f>'Project basic information'!D15</f>
        <v/>
      </c>
      <c r="B27" s="668" t="str">
        <f>'Project basic information'!E15</f>
        <v/>
      </c>
      <c r="C27" s="632">
        <f>IFERROR(SUMIF(B:B,M27,G:G),0)</f>
        <v>0</v>
      </c>
      <c r="D27" s="634">
        <f>MROUND(SUMIF(B:B,M27,F:F),0.5)</f>
        <v>0</v>
      </c>
      <c r="E27" s="646">
        <f>IFERROR(C27/D27,0)</f>
        <v>0</v>
      </c>
      <c r="F27" s="648">
        <f>E27*MROUND(J27,0.5)</f>
        <v>0</v>
      </c>
      <c r="G27" s="650">
        <f>SUMIF(B:B,M27,J:J)</f>
        <v>0</v>
      </c>
      <c r="H27" s="652">
        <f>IFERROR(G27-F27,0)</f>
        <v>0</v>
      </c>
      <c r="I27" s="664">
        <f t="shared" si="3"/>
        <v>0</v>
      </c>
      <c r="J27" s="636">
        <f>IFERROR(((SUMIF(B:B,M27,AC:AC))/$H$6),0)</f>
        <v>0</v>
      </c>
      <c r="K27" s="634">
        <f t="shared" si="4"/>
        <v>0</v>
      </c>
      <c r="M27" s="370" t="s">
        <v>278</v>
      </c>
      <c r="N27" s="458">
        <f>IFERROR(IF(($I27&lt;$J27),(SUMIF($B:$B,$M27,N:N)/SUMIF($B:$B,$M27,$AC:$AC)*$I27),(SUMIF($B:$B,$M27,N:N)/SUMIF($B:$B,$M27,$AC:$AC)*$J27)),0)</f>
        <v>0</v>
      </c>
      <c r="O27" s="458">
        <f t="shared" si="1"/>
        <v>0</v>
      </c>
      <c r="P27" s="458">
        <f t="shared" si="1"/>
        <v>0</v>
      </c>
      <c r="Q27" s="458">
        <f t="shared" si="1"/>
        <v>0</v>
      </c>
      <c r="R27" s="458">
        <f t="shared" si="1"/>
        <v>0</v>
      </c>
      <c r="S27" s="458">
        <f t="shared" si="1"/>
        <v>0</v>
      </c>
      <c r="T27" s="458">
        <f t="shared" si="1"/>
        <v>0</v>
      </c>
      <c r="U27" s="458">
        <f t="shared" si="1"/>
        <v>0</v>
      </c>
      <c r="V27" s="458">
        <f t="shared" si="1"/>
        <v>0</v>
      </c>
      <c r="W27" s="458">
        <f t="shared" si="1"/>
        <v>0</v>
      </c>
      <c r="X27" s="458">
        <f t="shared" si="1"/>
        <v>0</v>
      </c>
      <c r="Y27" s="458">
        <f t="shared" si="1"/>
        <v>0</v>
      </c>
      <c r="Z27" s="458">
        <f t="shared" si="1"/>
        <v>0</v>
      </c>
      <c r="AA27" s="458">
        <f t="shared" si="1"/>
        <v>0</v>
      </c>
      <c r="AB27" s="458">
        <f t="shared" si="1"/>
        <v>0</v>
      </c>
      <c r="AC27" s="459">
        <f t="shared" si="5"/>
        <v>0</v>
      </c>
      <c r="AD27" s="460">
        <f>ROUND(IF(F27&gt;G27,G27,F27),2)</f>
        <v>0</v>
      </c>
    </row>
    <row r="28" spans="1:31" ht="19.45" customHeight="1" outlineLevel="1">
      <c r="A28" s="667"/>
      <c r="B28" s="669"/>
      <c r="C28" s="633"/>
      <c r="D28" s="635"/>
      <c r="E28" s="647"/>
      <c r="F28" s="649"/>
      <c r="G28" s="651"/>
      <c r="H28" s="653"/>
      <c r="I28" s="665"/>
      <c r="J28" s="637"/>
      <c r="K28" s="638"/>
      <c r="M28" s="370" t="s">
        <v>452</v>
      </c>
      <c r="N28" s="461">
        <f>IFERROR(IF(OR((N12+N13)=N27,N12=0),0,N27-N12-N13),"")</f>
        <v>0</v>
      </c>
      <c r="O28" s="461">
        <f t="shared" ref="O28:AC28" si="7">IFERROR(IF(OR((O12+O13)=O27,O12=0),0,O27-O12-O13),"")</f>
        <v>0</v>
      </c>
      <c r="P28" s="461">
        <f t="shared" si="7"/>
        <v>0</v>
      </c>
      <c r="Q28" s="461">
        <f t="shared" si="7"/>
        <v>0</v>
      </c>
      <c r="R28" s="461">
        <f t="shared" si="7"/>
        <v>0</v>
      </c>
      <c r="S28" s="461">
        <f t="shared" si="7"/>
        <v>0</v>
      </c>
      <c r="T28" s="461">
        <f t="shared" si="7"/>
        <v>0</v>
      </c>
      <c r="U28" s="461">
        <f t="shared" si="7"/>
        <v>0</v>
      </c>
      <c r="V28" s="461">
        <f t="shared" si="7"/>
        <v>0</v>
      </c>
      <c r="W28" s="461">
        <f t="shared" si="7"/>
        <v>0</v>
      </c>
      <c r="X28" s="461">
        <f t="shared" si="7"/>
        <v>0</v>
      </c>
      <c r="Y28" s="461">
        <f t="shared" si="7"/>
        <v>0</v>
      </c>
      <c r="Z28" s="461">
        <f t="shared" si="7"/>
        <v>0</v>
      </c>
      <c r="AA28" s="461">
        <f t="shared" si="7"/>
        <v>0</v>
      </c>
      <c r="AB28" s="461">
        <f t="shared" si="7"/>
        <v>0</v>
      </c>
      <c r="AC28" s="459">
        <f t="shared" si="7"/>
        <v>0</v>
      </c>
      <c r="AD28" s="462">
        <f>IFERROR(IF(OR((AD12+AD13)=AD27,AD12=0),0,AD27-AD12-AD13),"")</f>
        <v>0</v>
      </c>
      <c r="AE28" s="463" t="str">
        <f>IF((AD27)=AD12+AD13,"no adjustment needed",IF(AD12=0,"no adjustment needed","adjustment needed"))</f>
        <v>no adjustment needed</v>
      </c>
    </row>
    <row r="29" spans="1:31" ht="19.45" customHeight="1" outlineLevel="1" thickBot="1">
      <c r="A29" s="465" t="str">
        <f>'Project basic information'!D16</f>
        <v/>
      </c>
      <c r="B29" s="466" t="str">
        <f>'Project basic information'!E16</f>
        <v/>
      </c>
      <c r="C29" s="467">
        <f>IFERROR(SUMIF(B:B,M29,G:G),0)</f>
        <v>0</v>
      </c>
      <c r="D29" s="468">
        <f>MROUND(SUMIF(A:A,M29,G:G),0.5)</f>
        <v>0</v>
      </c>
      <c r="E29" s="469">
        <f>IFERROR(C29/D29,0)</f>
        <v>0</v>
      </c>
      <c r="F29" s="470">
        <f>E29*MROUND(J29,0.5)</f>
        <v>0</v>
      </c>
      <c r="G29" s="471">
        <f>SUMIF(B:B,M29,J:J)</f>
        <v>0</v>
      </c>
      <c r="H29" s="472">
        <f>IFERROR(G29-F29,0)</f>
        <v>0</v>
      </c>
      <c r="I29" s="473">
        <f t="shared" si="3"/>
        <v>0</v>
      </c>
      <c r="J29" s="457">
        <f>IFERROR(((SUMIF(B:B,M29,AC:AC))/$H$6),0)</f>
        <v>0</v>
      </c>
      <c r="K29" s="456">
        <f t="shared" si="4"/>
        <v>0</v>
      </c>
      <c r="M29" s="371" t="s">
        <v>279</v>
      </c>
      <c r="N29" s="458">
        <f>IFERROR(IF(($I29&lt;$J29),(SUMIF($B:$B,$M29,N:N)/SUMIF($B:$B,$M29,$AC:$AC)*$I29),(SUMIF($B:$B,$M29,N:N)/SUMIF($B:$B,$M29,$AC:$AC)*$J29)),0)</f>
        <v>0</v>
      </c>
      <c r="O29" s="458">
        <f t="shared" si="1"/>
        <v>0</v>
      </c>
      <c r="P29" s="458">
        <f t="shared" si="1"/>
        <v>0</v>
      </c>
      <c r="Q29" s="458">
        <f t="shared" si="1"/>
        <v>0</v>
      </c>
      <c r="R29" s="458">
        <f t="shared" si="1"/>
        <v>0</v>
      </c>
      <c r="S29" s="458">
        <f t="shared" si="1"/>
        <v>0</v>
      </c>
      <c r="T29" s="458">
        <f t="shared" si="1"/>
        <v>0</v>
      </c>
      <c r="U29" s="458">
        <f t="shared" si="1"/>
        <v>0</v>
      </c>
      <c r="V29" s="458">
        <f t="shared" si="1"/>
        <v>0</v>
      </c>
      <c r="W29" s="458">
        <f t="shared" si="1"/>
        <v>0</v>
      </c>
      <c r="X29" s="458">
        <f t="shared" si="1"/>
        <v>0</v>
      </c>
      <c r="Y29" s="458">
        <f t="shared" si="1"/>
        <v>0</v>
      </c>
      <c r="Z29" s="458">
        <f t="shared" si="1"/>
        <v>0</v>
      </c>
      <c r="AA29" s="458">
        <f t="shared" si="1"/>
        <v>0</v>
      </c>
      <c r="AB29" s="458">
        <f t="shared" si="1"/>
        <v>0</v>
      </c>
      <c r="AC29" s="459">
        <f t="shared" si="5"/>
        <v>0</v>
      </c>
      <c r="AD29" s="460">
        <f>ROUND(IF(F29&gt;G29,G29,F29),2)</f>
        <v>0</v>
      </c>
    </row>
    <row r="30" spans="1:31" ht="15.7" outlineLevel="1">
      <c r="A30" s="474"/>
      <c r="B30" s="474"/>
      <c r="C30" s="475"/>
      <c r="D30" s="475"/>
      <c r="E30" s="476"/>
      <c r="F30" s="477"/>
      <c r="G30" s="478"/>
      <c r="H30" s="445"/>
      <c r="J30" s="477"/>
      <c r="K30" s="479"/>
      <c r="M30" s="441"/>
      <c r="N30" s="441"/>
      <c r="O30" s="441"/>
      <c r="P30" s="441"/>
      <c r="Q30" s="441"/>
      <c r="R30" s="441"/>
      <c r="S30" s="441"/>
      <c r="T30" s="441"/>
      <c r="U30" s="441"/>
      <c r="V30" s="441"/>
      <c r="W30" s="441"/>
      <c r="X30" s="441"/>
      <c r="Y30" s="441"/>
      <c r="Z30" s="441"/>
      <c r="AA30" s="441"/>
      <c r="AB30" s="441"/>
      <c r="AC30" s="441"/>
      <c r="AD30" s="441"/>
    </row>
    <row r="31" spans="1:31" outlineLevel="1">
      <c r="A31" s="474"/>
      <c r="B31" s="474"/>
      <c r="C31" s="474"/>
      <c r="D31" s="474"/>
      <c r="E31" s="476"/>
      <c r="F31" s="477"/>
      <c r="G31" s="478"/>
      <c r="H31" s="445"/>
      <c r="K31" s="479"/>
      <c r="M31" s="441"/>
      <c r="N31" s="441"/>
      <c r="O31" s="441"/>
      <c r="P31" s="441"/>
      <c r="Q31" s="441"/>
      <c r="R31" s="441"/>
      <c r="S31" s="441"/>
      <c r="T31" s="441"/>
      <c r="U31" s="441"/>
      <c r="V31" s="441"/>
      <c r="W31" s="441"/>
      <c r="X31" s="441"/>
      <c r="Y31" s="441"/>
      <c r="Z31" s="441"/>
      <c r="AA31" s="441"/>
      <c r="AB31" s="441"/>
      <c r="AC31" s="441"/>
      <c r="AD31" s="441"/>
    </row>
    <row r="32" spans="1:31" ht="31.4">
      <c r="C32" s="639" t="s">
        <v>549</v>
      </c>
      <c r="D32" s="639"/>
      <c r="E32" s="639"/>
      <c r="F32" s="639"/>
      <c r="G32" s="639"/>
      <c r="H32" s="639"/>
      <c r="I32" s="639"/>
      <c r="J32" s="480"/>
      <c r="N32" s="411"/>
    </row>
    <row r="33" spans="1:32">
      <c r="N33" s="411"/>
    </row>
    <row r="34" spans="1:32" ht="47.25" customHeight="1">
      <c r="C34" s="344" t="s">
        <v>550</v>
      </c>
      <c r="D34" s="344" t="s">
        <v>551</v>
      </c>
      <c r="E34" s="344" t="s">
        <v>552</v>
      </c>
      <c r="F34" s="344" t="s">
        <v>553</v>
      </c>
      <c r="G34" s="344" t="s">
        <v>554</v>
      </c>
      <c r="H34" s="481"/>
      <c r="I34" s="482"/>
      <c r="J34" s="482"/>
      <c r="M34" s="411"/>
      <c r="AD34" s="340"/>
    </row>
    <row r="35" spans="1:32" ht="15" customHeight="1" outlineLevel="1">
      <c r="C35" s="483">
        <f>IF('Project basic information'!C5=0,0,DATE(YEAR('Project basic information'!C5),1,1))</f>
        <v>0</v>
      </c>
      <c r="D35" s="484">
        <f>F60</f>
        <v>0</v>
      </c>
      <c r="E35" s="485">
        <f>IFERROR(AC61,0)</f>
        <v>0</v>
      </c>
      <c r="F35" s="486">
        <f t="shared" ref="F35:F41" si="8">D35-E35</f>
        <v>0</v>
      </c>
      <c r="G35" s="487">
        <f>INDEX($B$1:B149,SUMPRODUCT(MAX((B48:B59&lt;&gt;"")*ROW(B48:B59))))</f>
        <v>0</v>
      </c>
      <c r="H35" s="670" t="s">
        <v>555</v>
      </c>
      <c r="I35" s="488"/>
      <c r="J35" s="488"/>
      <c r="K35" s="489"/>
      <c r="L35" s="490"/>
      <c r="M35" s="491"/>
      <c r="AF35" s="348"/>
    </row>
    <row r="36" spans="1:32" outlineLevel="1">
      <c r="C36" s="483" t="str">
        <f>IFERROR(IF(EDATE(C35,12)&lt;=(DATE(YEAR('Project basic information'!$C$6),1,1)),EDATE(C35,12),""),"")</f>
        <v/>
      </c>
      <c r="D36" s="484">
        <f>F75</f>
        <v>0</v>
      </c>
      <c r="E36" s="485">
        <f>IFERROR(AC76,0)</f>
        <v>0</v>
      </c>
      <c r="F36" s="486">
        <f t="shared" si="8"/>
        <v>0</v>
      </c>
      <c r="G36" s="487">
        <f>INDEX(B1:B149,SUMPRODUCT(MAX((B63:B74&lt;&gt;"")*ROW(B63:B74))))</f>
        <v>0</v>
      </c>
      <c r="H36" s="670"/>
      <c r="I36" s="488"/>
      <c r="J36" s="488"/>
      <c r="K36" s="489"/>
      <c r="L36" s="489"/>
      <c r="M36" s="411"/>
    </row>
    <row r="37" spans="1:32" ht="15.7" outlineLevel="1">
      <c r="C37" s="483" t="str">
        <f>IFERROR(IF(EDATE(C36,12)&lt;=(DATE(YEAR('Project basic information'!$C$6),1,1)),EDATE(C36,12),""),"")</f>
        <v/>
      </c>
      <c r="D37" s="484">
        <f>F90</f>
        <v>0</v>
      </c>
      <c r="E37" s="485">
        <f>IFERROR(AC91,0)</f>
        <v>0</v>
      </c>
      <c r="F37" s="486">
        <f t="shared" si="8"/>
        <v>0</v>
      </c>
      <c r="G37" s="487">
        <f>INDEX(B1:B149,SUMPRODUCT(MAX((B78:B89&lt;&gt;"")*ROW(B78:B89))))</f>
        <v>0</v>
      </c>
      <c r="H37" s="670"/>
      <c r="M37" s="296"/>
    </row>
    <row r="38" spans="1:32" outlineLevel="1">
      <c r="C38" s="483" t="str">
        <f>IFERROR(IF(EDATE(C37,12)&lt;=(DATE(YEAR('Project basic information'!$C$6),1,1)),EDATE(C37,12),""),"")</f>
        <v/>
      </c>
      <c r="D38" s="484">
        <f>F105</f>
        <v>0</v>
      </c>
      <c r="E38" s="485">
        <f>IFERROR(AC106,0)</f>
        <v>0</v>
      </c>
      <c r="F38" s="486">
        <f t="shared" si="8"/>
        <v>0</v>
      </c>
      <c r="G38" s="487">
        <f>INDEX(B1:B149,SUMPRODUCT(MAX((B93:B104&lt;&gt;"")*ROW(B93:B104))))</f>
        <v>0</v>
      </c>
      <c r="H38" s="670"/>
      <c r="M38" s="411"/>
    </row>
    <row r="39" spans="1:32" outlineLevel="1">
      <c r="C39" s="483" t="str">
        <f>IFERROR(IF(EDATE(C38,12)&lt;=(DATE(YEAR('Project basic information'!$C$6),1,1)),EDATE(C38,12),""),"")</f>
        <v/>
      </c>
      <c r="D39" s="484">
        <f>F120</f>
        <v>0</v>
      </c>
      <c r="E39" s="485">
        <f>IFERROR(AC121,0)</f>
        <v>0</v>
      </c>
      <c r="F39" s="486">
        <f t="shared" si="8"/>
        <v>0</v>
      </c>
      <c r="G39" s="487">
        <f>INDEX(B1:B149,SUMPRODUCT(MAX((B108:B119&lt;&gt;"")*ROW(B108:B119))))</f>
        <v>0</v>
      </c>
      <c r="H39" s="670"/>
      <c r="M39" s="492"/>
    </row>
    <row r="40" spans="1:32" outlineLevel="1">
      <c r="C40" s="483" t="str">
        <f>IFERROR(IF(EDATE(C39,12)&lt;=(DATE(YEAR('Project basic information'!$C$6),1,1)),EDATE(C39,12),""),"")</f>
        <v/>
      </c>
      <c r="D40" s="484">
        <f>F135</f>
        <v>0</v>
      </c>
      <c r="E40" s="485">
        <f>IFERROR(AC136,0)</f>
        <v>0</v>
      </c>
      <c r="F40" s="486">
        <f t="shared" si="8"/>
        <v>0</v>
      </c>
      <c r="G40" s="487">
        <f>INDEX(B1:B149,SUMPRODUCT(MAX((B123:B134&lt;&gt;"")*ROW(B123:B134))))</f>
        <v>0</v>
      </c>
      <c r="H40" s="670"/>
      <c r="M40" s="411"/>
    </row>
    <row r="41" spans="1:32" outlineLevel="1">
      <c r="C41" s="483" t="str">
        <f>IFERROR(IF(EDATE(C40,12)&lt;=(DATE(YEAR('Project basic information'!$C$6),1,1)),EDATE(C40,12),""),"")</f>
        <v/>
      </c>
      <c r="D41" s="484">
        <f>F150</f>
        <v>0</v>
      </c>
      <c r="E41" s="485">
        <f>IFERROR(AC151,0)</f>
        <v>0</v>
      </c>
      <c r="F41" s="486">
        <f t="shared" si="8"/>
        <v>0</v>
      </c>
      <c r="G41" s="487">
        <f>INDEX(B1:B149,SUMPRODUCT(MAX((B138:B149&lt;&gt;"")*ROW(B138:B149))))</f>
        <v>0</v>
      </c>
      <c r="H41" s="670"/>
      <c r="N41" s="411"/>
    </row>
    <row r="42" spans="1:32" outlineLevel="1">
      <c r="E42" s="493"/>
      <c r="F42" s="494"/>
      <c r="G42" s="444"/>
      <c r="H42" s="495"/>
      <c r="I42" s="496"/>
      <c r="J42" s="497"/>
      <c r="O42" s="411"/>
    </row>
    <row r="43" spans="1:32" ht="24.8" customHeight="1" outlineLevel="1">
      <c r="E43" s="493"/>
      <c r="F43" s="494"/>
      <c r="G43" s="444"/>
      <c r="H43" s="495"/>
      <c r="I43" s="498"/>
      <c r="J43" s="498"/>
      <c r="K43" s="497"/>
      <c r="O43" s="411"/>
    </row>
    <row r="44" spans="1:32" ht="33.5">
      <c r="B44" s="639" t="s">
        <v>556</v>
      </c>
      <c r="C44" s="639"/>
      <c r="D44" s="639"/>
      <c r="E44" s="639"/>
      <c r="F44" s="639"/>
      <c r="G44" s="639"/>
      <c r="H44" s="639"/>
      <c r="I44" s="639"/>
      <c r="J44" s="639"/>
      <c r="K44" s="499"/>
      <c r="M44" s="671" t="s">
        <v>251</v>
      </c>
      <c r="N44" s="671"/>
      <c r="O44" s="671"/>
      <c r="P44" s="671"/>
      <c r="Q44" s="671"/>
      <c r="R44" s="671"/>
      <c r="S44" s="671"/>
      <c r="T44" s="671"/>
      <c r="U44" s="671"/>
      <c r="V44" s="671"/>
      <c r="W44" s="671"/>
      <c r="X44" s="671"/>
      <c r="Y44" s="671"/>
      <c r="Z44" s="671"/>
      <c r="AA44" s="671"/>
      <c r="AB44" s="671"/>
      <c r="AC44" s="671"/>
      <c r="AD44" s="671"/>
      <c r="AE44" s="671"/>
    </row>
    <row r="45" spans="1:32" ht="15" thickBot="1">
      <c r="A45" s="343"/>
      <c r="E45" s="343"/>
    </row>
    <row r="46" spans="1:32" ht="15.7" customHeight="1">
      <c r="B46" s="500"/>
      <c r="C46" s="500"/>
      <c r="D46" s="500"/>
      <c r="E46" s="672" t="s">
        <v>536</v>
      </c>
      <c r="F46" s="673"/>
      <c r="G46" s="674"/>
      <c r="H46" s="672" t="s">
        <v>537</v>
      </c>
      <c r="I46" s="673"/>
      <c r="J46" s="674"/>
      <c r="N46" s="675" t="s">
        <v>557</v>
      </c>
      <c r="O46" s="676"/>
      <c r="P46" s="676"/>
      <c r="Q46" s="676"/>
      <c r="R46" s="676"/>
      <c r="S46" s="676"/>
      <c r="T46" s="676"/>
      <c r="U46" s="676"/>
      <c r="V46" s="676"/>
      <c r="W46" s="676"/>
      <c r="X46" s="676"/>
      <c r="Y46" s="676"/>
      <c r="Z46" s="676"/>
      <c r="AA46" s="676"/>
      <c r="AB46" s="676"/>
      <c r="AC46" s="677"/>
    </row>
    <row r="47" spans="1:32" ht="49.55" customHeight="1">
      <c r="B47" s="501" t="s">
        <v>305</v>
      </c>
      <c r="C47" s="501" t="s">
        <v>269</v>
      </c>
      <c r="D47" s="502" t="s">
        <v>558</v>
      </c>
      <c r="E47" s="503" t="s">
        <v>559</v>
      </c>
      <c r="F47" s="329" t="s">
        <v>560</v>
      </c>
      <c r="G47" s="504" t="s">
        <v>561</v>
      </c>
      <c r="H47" s="505" t="s">
        <v>559</v>
      </c>
      <c r="I47" s="329" t="s">
        <v>560</v>
      </c>
      <c r="J47" s="504" t="s">
        <v>562</v>
      </c>
      <c r="M47" s="329" t="s">
        <v>558</v>
      </c>
      <c r="N47" s="506" t="s">
        <v>563</v>
      </c>
      <c r="O47" s="506" t="s">
        <v>564</v>
      </c>
      <c r="P47" s="506" t="s">
        <v>565</v>
      </c>
      <c r="Q47" s="506" t="s">
        <v>566</v>
      </c>
      <c r="R47" s="506" t="s">
        <v>567</v>
      </c>
      <c r="S47" s="329" t="s">
        <v>568</v>
      </c>
      <c r="T47" s="329" t="s">
        <v>569</v>
      </c>
      <c r="U47" s="329" t="s">
        <v>570</v>
      </c>
      <c r="V47" s="329" t="s">
        <v>571</v>
      </c>
      <c r="W47" s="329" t="s">
        <v>572</v>
      </c>
      <c r="X47" s="329" t="s">
        <v>573</v>
      </c>
      <c r="Y47" s="329" t="s">
        <v>574</v>
      </c>
      <c r="Z47" s="329" t="s">
        <v>575</v>
      </c>
      <c r="AA47" s="329" t="s">
        <v>576</v>
      </c>
      <c r="AB47" s="329" t="s">
        <v>577</v>
      </c>
      <c r="AC47" s="506" t="s">
        <v>578</v>
      </c>
      <c r="AE47" s="507"/>
    </row>
    <row r="48" spans="1:32" outlineLevel="1">
      <c r="B48" s="508" t="str">
        <f>IF(C48&gt;0,IFERROR(_xlfn.IFS(D48&lt;=DATE(YEAR('Project basic information'!$E$12),MONTH('Project basic information'!$E$12),1),'Project basic information'!$A$12,D48&lt;=DATE(YEAR('Project basic information'!$E$13),MONTH('Project basic information'!$E$13),1),'Project basic information'!$A$13,D48&lt;=DATE(YEAR('Project basic information'!$E$14),MONTH('Project basic information'!$E$14),1),'Project basic information'!$A$14,D48&lt;=DATE(YEAR('Project basic information'!$E$15),MONTH('Project basic information'!$E$15),1),'Project basic information'!$A$15,D48&lt;=DATE(YEAR('Project basic information'!$E$16),MONTH('Project basic information'!$E$16),1),'Project basic information'!$A$16),""),"")</f>
        <v/>
      </c>
      <c r="C48" s="508">
        <f>IF(DATE(YEAR('Project basic information'!$C$5),MONTH('Project basic information'!$C$5),1)=D48,1,0)</f>
        <v>0</v>
      </c>
      <c r="D48" s="509">
        <f>IF('Project basic information'!C5=0,0,DATE(YEAR('Project basic information'!$C$5),1,1))</f>
        <v>0</v>
      </c>
      <c r="E48" s="510"/>
      <c r="F48" s="458">
        <f t="shared" ref="F48:F59" si="9">215/12*E48</f>
        <v>0</v>
      </c>
      <c r="G48" s="511"/>
      <c r="H48" s="510"/>
      <c r="I48" s="458">
        <f t="shared" ref="I48:I59" si="10">215/12*H48</f>
        <v>0</v>
      </c>
      <c r="J48" s="512"/>
      <c r="M48" s="509">
        <f t="shared" ref="M48:M105" si="11">D48</f>
        <v>0</v>
      </c>
      <c r="N48" s="513"/>
      <c r="O48" s="514"/>
      <c r="P48" s="514"/>
      <c r="Q48" s="514"/>
      <c r="R48" s="514"/>
      <c r="S48" s="513"/>
      <c r="T48" s="513"/>
      <c r="U48" s="513"/>
      <c r="V48" s="513"/>
      <c r="W48" s="513"/>
      <c r="X48" s="513"/>
      <c r="Y48" s="513"/>
      <c r="Z48" s="513"/>
      <c r="AA48" s="513"/>
      <c r="AB48" s="513"/>
      <c r="AC48" s="515">
        <f t="shared" si="5"/>
        <v>0</v>
      </c>
      <c r="AE48" s="507"/>
    </row>
    <row r="49" spans="2:31" outlineLevel="1">
      <c r="B49" s="508" t="str">
        <f>IF(C49&gt;0,IFERROR(_xlfn.IFS(D49&lt;=DATE(YEAR('Project basic information'!$E$12),MONTH('Project basic information'!$E$12),1),'Project basic information'!$A$12,D49&lt;=DATE(YEAR('Project basic information'!$E$13),MONTH('Project basic information'!$E$13),1),'Project basic information'!$A$13,D49&lt;=DATE(YEAR('Project basic information'!$E$14),MONTH('Project basic information'!$E$14),1),'Project basic information'!$A$14,D49&lt;=DATE(YEAR('Project basic information'!$E$15),MONTH('Project basic information'!$E$15),1),'Project basic information'!$A$15,D49&lt;=DATE(YEAR('Project basic information'!$E$16),MONTH('Project basic information'!$E$16),1),'Project basic information'!$A$16),""),"")</f>
        <v/>
      </c>
      <c r="C49" s="508">
        <f>IF(C48&gt;0,C48+1,IF(DATE(YEAR('Project basic information'!$C$5),MONTH('Project basic information'!$C$5),1)=D49,1,0))</f>
        <v>0</v>
      </c>
      <c r="D49" s="509">
        <f t="shared" ref="D49:D59" si="12">DATE(YEAR(D48),MONTH(D48)+1,DAY(D48))</f>
        <v>31</v>
      </c>
      <c r="E49" s="510"/>
      <c r="F49" s="458">
        <f t="shared" si="9"/>
        <v>0</v>
      </c>
      <c r="G49" s="511"/>
      <c r="H49" s="510"/>
      <c r="I49" s="458">
        <f t="shared" si="10"/>
        <v>0</v>
      </c>
      <c r="J49" s="512"/>
      <c r="M49" s="509">
        <f t="shared" si="11"/>
        <v>31</v>
      </c>
      <c r="N49" s="513"/>
      <c r="O49" s="514"/>
      <c r="P49" s="514"/>
      <c r="Q49" s="514"/>
      <c r="R49" s="514"/>
      <c r="S49" s="513"/>
      <c r="T49" s="513"/>
      <c r="U49" s="513"/>
      <c r="V49" s="513"/>
      <c r="W49" s="513"/>
      <c r="X49" s="513"/>
      <c r="Y49" s="513"/>
      <c r="Z49" s="513"/>
      <c r="AA49" s="513"/>
      <c r="AB49" s="513"/>
      <c r="AC49" s="515">
        <f t="shared" si="5"/>
        <v>0</v>
      </c>
      <c r="AE49" s="507"/>
    </row>
    <row r="50" spans="2:31" outlineLevel="1">
      <c r="B50" s="508" t="str">
        <f>IF(C50&gt;0,IFERROR(_xlfn.IFS(D50&lt;=DATE(YEAR('Project basic information'!$E$12),MONTH('Project basic information'!$E$12),1),'Project basic information'!$A$12,D50&lt;=DATE(YEAR('Project basic information'!$E$13),MONTH('Project basic information'!$E$13),1),'Project basic information'!$A$13,D50&lt;=DATE(YEAR('Project basic information'!$E$14),MONTH('Project basic information'!$E$14),1),'Project basic information'!$A$14,D50&lt;=DATE(YEAR('Project basic information'!$E$15),MONTH('Project basic information'!$E$15),1),'Project basic information'!$A$15,D50&lt;=DATE(YEAR('Project basic information'!$E$16),MONTH('Project basic information'!$E$16),1),'Project basic information'!$A$16),""),"")</f>
        <v/>
      </c>
      <c r="C50" s="508">
        <f>IF(C49&gt;0,C49+1,IF(DATE(YEAR('Project basic information'!$C$5),MONTH('Project basic information'!$C$5),1)=D50,1,0))</f>
        <v>0</v>
      </c>
      <c r="D50" s="509">
        <f t="shared" si="12"/>
        <v>62</v>
      </c>
      <c r="E50" s="510"/>
      <c r="F50" s="458">
        <f t="shared" si="9"/>
        <v>0</v>
      </c>
      <c r="G50" s="511"/>
      <c r="H50" s="510"/>
      <c r="I50" s="458">
        <f t="shared" si="10"/>
        <v>0</v>
      </c>
      <c r="J50" s="512"/>
      <c r="M50" s="509">
        <f t="shared" si="11"/>
        <v>62</v>
      </c>
      <c r="N50" s="513"/>
      <c r="O50" s="514"/>
      <c r="P50" s="514"/>
      <c r="Q50" s="514"/>
      <c r="R50" s="514"/>
      <c r="S50" s="513"/>
      <c r="T50" s="513"/>
      <c r="U50" s="513"/>
      <c r="V50" s="513"/>
      <c r="W50" s="513"/>
      <c r="X50" s="513"/>
      <c r="Y50" s="513"/>
      <c r="Z50" s="513"/>
      <c r="AA50" s="513"/>
      <c r="AB50" s="513"/>
      <c r="AC50" s="515">
        <f t="shared" si="5"/>
        <v>0</v>
      </c>
      <c r="AE50" s="507"/>
    </row>
    <row r="51" spans="2:31" outlineLevel="1">
      <c r="B51" s="508" t="str">
        <f>IF(C51&gt;0,IFERROR(_xlfn.IFS(D51&lt;=DATE(YEAR('Project basic information'!$E$12),MONTH('Project basic information'!$E$12),1),'Project basic information'!$A$12,D51&lt;=DATE(YEAR('Project basic information'!$E$13),MONTH('Project basic information'!$E$13),1),'Project basic information'!$A$13,D51&lt;=DATE(YEAR('Project basic information'!$E$14),MONTH('Project basic information'!$E$14),1),'Project basic information'!$A$14,D51&lt;=DATE(YEAR('Project basic information'!$E$15),MONTH('Project basic information'!$E$15),1),'Project basic information'!$A$15,D51&lt;=DATE(YEAR('Project basic information'!$E$16),MONTH('Project basic information'!$E$16),1),'Project basic information'!$A$16),""),"")</f>
        <v/>
      </c>
      <c r="C51" s="508">
        <f>IF(C50&gt;0,C50+1,IF(DATE(YEAR('Project basic information'!$C$5),MONTH('Project basic information'!$C$5),1)=D51,1,0))</f>
        <v>0</v>
      </c>
      <c r="D51" s="509">
        <f t="shared" si="12"/>
        <v>93</v>
      </c>
      <c r="E51" s="510"/>
      <c r="F51" s="458">
        <f t="shared" si="9"/>
        <v>0</v>
      </c>
      <c r="G51" s="511"/>
      <c r="H51" s="510"/>
      <c r="I51" s="458">
        <f t="shared" si="10"/>
        <v>0</v>
      </c>
      <c r="J51" s="512"/>
      <c r="M51" s="509">
        <f t="shared" si="11"/>
        <v>93</v>
      </c>
      <c r="N51" s="513"/>
      <c r="O51" s="514"/>
      <c r="P51" s="514"/>
      <c r="Q51" s="514"/>
      <c r="R51" s="514"/>
      <c r="S51" s="513"/>
      <c r="T51" s="513"/>
      <c r="U51" s="513"/>
      <c r="V51" s="513"/>
      <c r="W51" s="513"/>
      <c r="X51" s="513"/>
      <c r="Y51" s="513"/>
      <c r="Z51" s="513"/>
      <c r="AA51" s="513"/>
      <c r="AB51" s="513"/>
      <c r="AC51" s="515">
        <f t="shared" si="5"/>
        <v>0</v>
      </c>
      <c r="AD51" s="516"/>
    </row>
    <row r="52" spans="2:31" outlineLevel="1">
      <c r="B52" s="508" t="str">
        <f>IF(C52&gt;0,IFERROR(_xlfn.IFS(D52&lt;=DATE(YEAR('Project basic information'!$E$12),MONTH('Project basic information'!$E$12),1),'Project basic information'!$A$12,D52&lt;=DATE(YEAR('Project basic information'!$E$13),MONTH('Project basic information'!$E$13),1),'Project basic information'!$A$13,D52&lt;=DATE(YEAR('Project basic information'!$E$14),MONTH('Project basic information'!$E$14),1),'Project basic information'!$A$14,D52&lt;=DATE(YEAR('Project basic information'!$E$15),MONTH('Project basic information'!$E$15),1),'Project basic information'!$A$15,D52&lt;=DATE(YEAR('Project basic information'!$E$16),MONTH('Project basic information'!$E$16),1),'Project basic information'!$A$16),""),"")</f>
        <v/>
      </c>
      <c r="C52" s="508">
        <f>IF(C51&gt;0,C51+1,IF(DATE(YEAR('Project basic information'!$C$5),MONTH('Project basic information'!$C$5),1)=D52,1,0))</f>
        <v>0</v>
      </c>
      <c r="D52" s="509">
        <f t="shared" si="12"/>
        <v>123</v>
      </c>
      <c r="E52" s="510"/>
      <c r="F52" s="458">
        <f t="shared" si="9"/>
        <v>0</v>
      </c>
      <c r="G52" s="511"/>
      <c r="H52" s="510"/>
      <c r="I52" s="458">
        <f t="shared" si="10"/>
        <v>0</v>
      </c>
      <c r="J52" s="512"/>
      <c r="M52" s="509">
        <f t="shared" si="11"/>
        <v>123</v>
      </c>
      <c r="N52" s="513"/>
      <c r="O52" s="514"/>
      <c r="P52" s="514"/>
      <c r="Q52" s="514"/>
      <c r="R52" s="514"/>
      <c r="S52" s="513"/>
      <c r="T52" s="513"/>
      <c r="U52" s="513"/>
      <c r="V52" s="513"/>
      <c r="W52" s="513"/>
      <c r="X52" s="513"/>
      <c r="Y52" s="513"/>
      <c r="Z52" s="513"/>
      <c r="AA52" s="513"/>
      <c r="AB52" s="513"/>
      <c r="AC52" s="515">
        <f t="shared" si="5"/>
        <v>0</v>
      </c>
      <c r="AD52" s="516"/>
      <c r="AE52" s="507"/>
    </row>
    <row r="53" spans="2:31" outlineLevel="1">
      <c r="B53" s="508" t="str">
        <f>IF(C53&gt;0,IFERROR(_xlfn.IFS(D53&lt;=DATE(YEAR('Project basic information'!$E$12),MONTH('Project basic information'!$E$12),1),'Project basic information'!$A$12,D53&lt;=DATE(YEAR('Project basic information'!$E$13),MONTH('Project basic information'!$E$13),1),'Project basic information'!$A$13,D53&lt;=DATE(YEAR('Project basic information'!$E$14),MONTH('Project basic information'!$E$14),1),'Project basic information'!$A$14,D53&lt;=DATE(YEAR('Project basic information'!$E$15),MONTH('Project basic information'!$E$15),1),'Project basic information'!$A$15,D53&lt;=DATE(YEAR('Project basic information'!$E$16),MONTH('Project basic information'!$E$16),1),'Project basic information'!$A$16),""),"")</f>
        <v/>
      </c>
      <c r="C53" s="508">
        <f>IF(C52&gt;0,C52+1,IF(DATE(YEAR('Project basic information'!$C$5),MONTH('Project basic information'!$C$5),1)=D53,1,0))</f>
        <v>0</v>
      </c>
      <c r="D53" s="509">
        <f t="shared" si="12"/>
        <v>154</v>
      </c>
      <c r="E53" s="510"/>
      <c r="F53" s="458">
        <f t="shared" si="9"/>
        <v>0</v>
      </c>
      <c r="G53" s="511"/>
      <c r="H53" s="510"/>
      <c r="I53" s="458">
        <f t="shared" si="10"/>
        <v>0</v>
      </c>
      <c r="J53" s="512"/>
      <c r="M53" s="509">
        <f t="shared" si="11"/>
        <v>154</v>
      </c>
      <c r="N53" s="513"/>
      <c r="O53" s="514"/>
      <c r="P53" s="514"/>
      <c r="Q53" s="514"/>
      <c r="R53" s="514"/>
      <c r="S53" s="513"/>
      <c r="T53" s="513"/>
      <c r="U53" s="513"/>
      <c r="V53" s="513"/>
      <c r="W53" s="513"/>
      <c r="X53" s="513"/>
      <c r="Y53" s="513"/>
      <c r="Z53" s="513"/>
      <c r="AA53" s="513"/>
      <c r="AB53" s="513"/>
      <c r="AC53" s="515">
        <f t="shared" si="5"/>
        <v>0</v>
      </c>
      <c r="AD53" s="516"/>
      <c r="AE53" s="507"/>
    </row>
    <row r="54" spans="2:31" outlineLevel="1">
      <c r="B54" s="508" t="str">
        <f>IF(C54&gt;0,IFERROR(_xlfn.IFS(D54&lt;=DATE(YEAR('Project basic information'!$E$12),MONTH('Project basic information'!$E$12),1),'Project basic information'!$A$12,D54&lt;=DATE(YEAR('Project basic information'!$E$13),MONTH('Project basic information'!$E$13),1),'Project basic information'!$A$13,D54&lt;=DATE(YEAR('Project basic information'!$E$14),MONTH('Project basic information'!$E$14),1),'Project basic information'!$A$14,D54&lt;=DATE(YEAR('Project basic information'!$E$15),MONTH('Project basic information'!$E$15),1),'Project basic information'!$A$15,D54&lt;=DATE(YEAR('Project basic information'!$E$16),MONTH('Project basic information'!$E$16),1),'Project basic information'!$A$16),""),"")</f>
        <v/>
      </c>
      <c r="C54" s="508">
        <f>IF(C53&gt;0,C53+1,IF(DATE(YEAR('Project basic information'!$C$5),MONTH('Project basic information'!$C$5),1)=D54,1,0))</f>
        <v>0</v>
      </c>
      <c r="D54" s="509">
        <f t="shared" si="12"/>
        <v>184</v>
      </c>
      <c r="E54" s="510"/>
      <c r="F54" s="458">
        <f t="shared" si="9"/>
        <v>0</v>
      </c>
      <c r="G54" s="511"/>
      <c r="H54" s="510"/>
      <c r="I54" s="458">
        <f t="shared" si="10"/>
        <v>0</v>
      </c>
      <c r="J54" s="512"/>
      <c r="M54" s="509">
        <f t="shared" si="11"/>
        <v>184</v>
      </c>
      <c r="N54" s="513"/>
      <c r="O54" s="514"/>
      <c r="P54" s="514"/>
      <c r="Q54" s="514"/>
      <c r="R54" s="514"/>
      <c r="S54" s="513"/>
      <c r="T54" s="513"/>
      <c r="U54" s="513"/>
      <c r="V54" s="513"/>
      <c r="W54" s="513"/>
      <c r="X54" s="513"/>
      <c r="Y54" s="513"/>
      <c r="Z54" s="513"/>
      <c r="AA54" s="513"/>
      <c r="AB54" s="513"/>
      <c r="AC54" s="515">
        <f t="shared" si="5"/>
        <v>0</v>
      </c>
      <c r="AD54" s="516"/>
      <c r="AE54" s="499"/>
    </row>
    <row r="55" spans="2:31" outlineLevel="1">
      <c r="B55" s="508" t="str">
        <f>IF(C55&gt;0,IFERROR(_xlfn.IFS(D55&lt;=DATE(YEAR('Project basic information'!$E$12),MONTH('Project basic information'!$E$12),1),'Project basic information'!$A$12,D55&lt;=DATE(YEAR('Project basic information'!$E$13),MONTH('Project basic information'!$E$13),1),'Project basic information'!$A$13,D55&lt;=DATE(YEAR('Project basic information'!$E$14),MONTH('Project basic information'!$E$14),1),'Project basic information'!$A$14,D55&lt;=DATE(YEAR('Project basic information'!$E$15),MONTH('Project basic information'!$E$15),1),'Project basic information'!$A$15,D55&lt;=DATE(YEAR('Project basic information'!$E$16),MONTH('Project basic information'!$E$16),1),'Project basic information'!$A$16),""),"")</f>
        <v/>
      </c>
      <c r="C55" s="508">
        <f>IF(C54&gt;0,C54+1,IF(DATE(YEAR('Project basic information'!$C$5),MONTH('Project basic information'!$C$5),1)=D55,1,0))</f>
        <v>0</v>
      </c>
      <c r="D55" s="509">
        <f t="shared" si="12"/>
        <v>215</v>
      </c>
      <c r="E55" s="510"/>
      <c r="F55" s="458">
        <f t="shared" si="9"/>
        <v>0</v>
      </c>
      <c r="G55" s="511"/>
      <c r="H55" s="510"/>
      <c r="I55" s="458">
        <f t="shared" si="10"/>
        <v>0</v>
      </c>
      <c r="J55" s="512"/>
      <c r="M55" s="509">
        <f t="shared" si="11"/>
        <v>215</v>
      </c>
      <c r="N55" s="513"/>
      <c r="O55" s="514"/>
      <c r="P55" s="514"/>
      <c r="Q55" s="514"/>
      <c r="R55" s="514"/>
      <c r="S55" s="513"/>
      <c r="T55" s="513"/>
      <c r="U55" s="513"/>
      <c r="V55" s="513"/>
      <c r="W55" s="513"/>
      <c r="X55" s="513"/>
      <c r="Y55" s="513"/>
      <c r="Z55" s="513"/>
      <c r="AA55" s="513"/>
      <c r="AB55" s="513"/>
      <c r="AC55" s="515">
        <f t="shared" si="5"/>
        <v>0</v>
      </c>
      <c r="AD55" s="516"/>
      <c r="AE55" s="499"/>
    </row>
    <row r="56" spans="2:31" outlineLevel="1">
      <c r="B56" s="508" t="str">
        <f>IF(C56&gt;0,IFERROR(_xlfn.IFS(D56&lt;=DATE(YEAR('Project basic information'!$E$12),MONTH('Project basic information'!$E$12),1),'Project basic information'!$A$12,D56&lt;=DATE(YEAR('Project basic information'!$E$13),MONTH('Project basic information'!$E$13),1),'Project basic information'!$A$13,D56&lt;=DATE(YEAR('Project basic information'!$E$14),MONTH('Project basic information'!$E$14),1),'Project basic information'!$A$14,D56&lt;=DATE(YEAR('Project basic information'!$E$15),MONTH('Project basic information'!$E$15),1),'Project basic information'!$A$15,D56&lt;=DATE(YEAR('Project basic information'!$E$16),MONTH('Project basic information'!$E$16),1),'Project basic information'!$A$16),""),"")</f>
        <v/>
      </c>
      <c r="C56" s="508">
        <f>IF(C55&gt;0,C55+1,IF(DATE(YEAR('Project basic information'!$C$5),MONTH('Project basic information'!$C$5),1)=D56,1,0))</f>
        <v>0</v>
      </c>
      <c r="D56" s="509">
        <f t="shared" si="12"/>
        <v>246</v>
      </c>
      <c r="E56" s="510"/>
      <c r="F56" s="458">
        <f t="shared" si="9"/>
        <v>0</v>
      </c>
      <c r="G56" s="511"/>
      <c r="H56" s="510"/>
      <c r="I56" s="458">
        <f t="shared" si="10"/>
        <v>0</v>
      </c>
      <c r="J56" s="512"/>
      <c r="M56" s="509">
        <f t="shared" si="11"/>
        <v>246</v>
      </c>
      <c r="N56" s="513"/>
      <c r="O56" s="514"/>
      <c r="P56" s="514"/>
      <c r="Q56" s="514"/>
      <c r="R56" s="514"/>
      <c r="S56" s="513"/>
      <c r="T56" s="513"/>
      <c r="U56" s="513"/>
      <c r="V56" s="513"/>
      <c r="W56" s="513"/>
      <c r="X56" s="513"/>
      <c r="Y56" s="513"/>
      <c r="Z56" s="513"/>
      <c r="AA56" s="513"/>
      <c r="AB56" s="513"/>
      <c r="AC56" s="515">
        <f t="shared" si="5"/>
        <v>0</v>
      </c>
      <c r="AD56" s="516"/>
    </row>
    <row r="57" spans="2:31" outlineLevel="1">
      <c r="B57" s="508" t="str">
        <f>IF(C57&gt;0,IFERROR(_xlfn.IFS(D57&lt;=DATE(YEAR('Project basic information'!$E$12),MONTH('Project basic information'!$E$12),1),'Project basic information'!$A$12,D57&lt;=DATE(YEAR('Project basic information'!$E$13),MONTH('Project basic information'!$E$13),1),'Project basic information'!$A$13,D57&lt;=DATE(YEAR('Project basic information'!$E$14),MONTH('Project basic information'!$E$14),1),'Project basic information'!$A$14,D57&lt;=DATE(YEAR('Project basic information'!$E$15),MONTH('Project basic information'!$E$15),1),'Project basic information'!$A$15,D57&lt;=DATE(YEAR('Project basic information'!$E$16),MONTH('Project basic information'!$E$16),1),'Project basic information'!$A$16),""),"")</f>
        <v/>
      </c>
      <c r="C57" s="508">
        <f>IF(C56&gt;0,C56+1,IF(DATE(YEAR('Project basic information'!$C$5),MONTH('Project basic information'!$C$5),1)=D57,1,0))</f>
        <v>0</v>
      </c>
      <c r="D57" s="509">
        <f t="shared" si="12"/>
        <v>276</v>
      </c>
      <c r="E57" s="510"/>
      <c r="F57" s="458">
        <f t="shared" si="9"/>
        <v>0</v>
      </c>
      <c r="G57" s="511"/>
      <c r="H57" s="510"/>
      <c r="I57" s="458">
        <f t="shared" si="10"/>
        <v>0</v>
      </c>
      <c r="J57" s="512"/>
      <c r="M57" s="509">
        <f t="shared" si="11"/>
        <v>276</v>
      </c>
      <c r="N57" s="513"/>
      <c r="O57" s="514"/>
      <c r="P57" s="514"/>
      <c r="Q57" s="514"/>
      <c r="R57" s="514"/>
      <c r="S57" s="513"/>
      <c r="T57" s="513"/>
      <c r="U57" s="513"/>
      <c r="V57" s="513"/>
      <c r="W57" s="513"/>
      <c r="X57" s="513"/>
      <c r="Y57" s="513"/>
      <c r="Z57" s="513"/>
      <c r="AA57" s="513"/>
      <c r="AB57" s="513"/>
      <c r="AC57" s="515">
        <f t="shared" si="5"/>
        <v>0</v>
      </c>
      <c r="AD57" s="516"/>
      <c r="AE57" s="517"/>
    </row>
    <row r="58" spans="2:31" outlineLevel="1">
      <c r="B58" s="508" t="str">
        <f>IF(C58&gt;0,IFERROR(_xlfn.IFS(D58&lt;=DATE(YEAR('Project basic information'!$E$12),MONTH('Project basic information'!$E$12),1),'Project basic information'!$A$12,D58&lt;=DATE(YEAR('Project basic information'!$E$13),MONTH('Project basic information'!$E$13),1),'Project basic information'!$A$13,D58&lt;=DATE(YEAR('Project basic information'!$E$14),MONTH('Project basic information'!$E$14),1),'Project basic information'!$A$14,D58&lt;=DATE(YEAR('Project basic information'!$E$15),MONTH('Project basic information'!$E$15),1),'Project basic information'!$A$15,D58&lt;=DATE(YEAR('Project basic information'!$E$16),MONTH('Project basic information'!$E$16),1),'Project basic information'!$A$16),""),"")</f>
        <v/>
      </c>
      <c r="C58" s="508">
        <f>IF(C57&gt;0,C57+1,IF(DATE(YEAR('Project basic information'!$C$5),MONTH('Project basic information'!$C$5),1)=D58,1,0))</f>
        <v>0</v>
      </c>
      <c r="D58" s="509">
        <f t="shared" si="12"/>
        <v>307</v>
      </c>
      <c r="E58" s="510"/>
      <c r="F58" s="458">
        <f t="shared" si="9"/>
        <v>0</v>
      </c>
      <c r="G58" s="511"/>
      <c r="H58" s="510"/>
      <c r="I58" s="458">
        <f t="shared" si="10"/>
        <v>0</v>
      </c>
      <c r="J58" s="512"/>
      <c r="M58" s="509">
        <f t="shared" si="11"/>
        <v>307</v>
      </c>
      <c r="N58" s="513"/>
      <c r="O58" s="514"/>
      <c r="P58" s="514"/>
      <c r="Q58" s="514"/>
      <c r="R58" s="514"/>
      <c r="S58" s="513"/>
      <c r="T58" s="513"/>
      <c r="U58" s="513"/>
      <c r="V58" s="513"/>
      <c r="W58" s="513"/>
      <c r="X58" s="513"/>
      <c r="Y58" s="513"/>
      <c r="Z58" s="513"/>
      <c r="AA58" s="513"/>
      <c r="AB58" s="513"/>
      <c r="AC58" s="515">
        <f t="shared" si="5"/>
        <v>0</v>
      </c>
      <c r="AD58" s="516"/>
    </row>
    <row r="59" spans="2:31" outlineLevel="1">
      <c r="B59" s="508" t="str">
        <f>IF(C59&gt;0,IFERROR(_xlfn.IFS(D59&lt;=DATE(YEAR('Project basic information'!$E$12),MONTH('Project basic information'!$E$12),1),'Project basic information'!$A$12,D59&lt;=DATE(YEAR('Project basic information'!$E$13),MONTH('Project basic information'!$E$13),1),'Project basic information'!$A$13,D59&lt;=DATE(YEAR('Project basic information'!$E$14),MONTH('Project basic information'!$E$14),1),'Project basic information'!$A$14,D59&lt;=DATE(YEAR('Project basic information'!$E$15),MONTH('Project basic information'!$E$15),1),'Project basic information'!$A$15,D59&lt;=DATE(YEAR('Project basic information'!$E$16),MONTH('Project basic information'!$E$16),1),'Project basic information'!$A$16),""),"")</f>
        <v/>
      </c>
      <c r="C59" s="508">
        <f>IF(C58&gt;0,C58+1,IF(DATE(YEAR('Project basic information'!$C$5),MONTH('Project basic information'!$C$5),1)=D59,1,0))</f>
        <v>0</v>
      </c>
      <c r="D59" s="509">
        <f t="shared" si="12"/>
        <v>337</v>
      </c>
      <c r="E59" s="510"/>
      <c r="F59" s="458">
        <f t="shared" si="9"/>
        <v>0</v>
      </c>
      <c r="G59" s="511"/>
      <c r="H59" s="510"/>
      <c r="I59" s="458">
        <f t="shared" si="10"/>
        <v>0</v>
      </c>
      <c r="J59" s="512"/>
      <c r="M59" s="509">
        <f t="shared" si="11"/>
        <v>337</v>
      </c>
      <c r="N59" s="513"/>
      <c r="O59" s="514"/>
      <c r="P59" s="514"/>
      <c r="Q59" s="514"/>
      <c r="R59" s="514"/>
      <c r="S59" s="513"/>
      <c r="T59" s="513"/>
      <c r="U59" s="513"/>
      <c r="V59" s="513"/>
      <c r="W59" s="513"/>
      <c r="X59" s="513"/>
      <c r="Y59" s="513"/>
      <c r="Z59" s="513"/>
      <c r="AA59" s="513"/>
      <c r="AB59" s="513"/>
      <c r="AC59" s="515">
        <f t="shared" si="5"/>
        <v>0</v>
      </c>
      <c r="AD59" s="516"/>
    </row>
    <row r="60" spans="2:31" ht="15" thickBot="1">
      <c r="B60" s="518"/>
      <c r="C60" s="519"/>
      <c r="D60" s="520">
        <f>D59</f>
        <v>337</v>
      </c>
      <c r="E60" s="521"/>
      <c r="F60" s="522">
        <f>SUM(F48:F59)</f>
        <v>0</v>
      </c>
      <c r="G60" s="523">
        <f>SUM(G48:G59)</f>
        <v>0</v>
      </c>
      <c r="H60" s="524"/>
      <c r="I60" s="522">
        <f>SUM(I48:I59)</f>
        <v>0</v>
      </c>
      <c r="J60" s="523">
        <f>SUM(J48:J59)</f>
        <v>0</v>
      </c>
      <c r="M60" s="520">
        <f t="shared" si="11"/>
        <v>337</v>
      </c>
      <c r="N60" s="525">
        <f>SUM(N48:N59)</f>
        <v>0</v>
      </c>
      <c r="O60" s="526">
        <f>SUM(O48:O59)</f>
        <v>0</v>
      </c>
      <c r="P60" s="527">
        <f>SUM(P48:P59)</f>
        <v>0</v>
      </c>
      <c r="Q60" s="526">
        <f>SUM(Q48:Q59)</f>
        <v>0</v>
      </c>
      <c r="R60" s="526">
        <f>SUM(R48:R59)</f>
        <v>0</v>
      </c>
      <c r="S60" s="528">
        <f t="shared" ref="S60:AB60" si="13">SUM(S48:S59)</f>
        <v>0</v>
      </c>
      <c r="T60" s="528">
        <f t="shared" si="13"/>
        <v>0</v>
      </c>
      <c r="U60" s="528">
        <f t="shared" si="13"/>
        <v>0</v>
      </c>
      <c r="V60" s="528">
        <f t="shared" si="13"/>
        <v>0</v>
      </c>
      <c r="W60" s="528">
        <f t="shared" si="13"/>
        <v>0</v>
      </c>
      <c r="X60" s="528">
        <f t="shared" si="13"/>
        <v>0</v>
      </c>
      <c r="Y60" s="528">
        <f t="shared" si="13"/>
        <v>0</v>
      </c>
      <c r="Z60" s="528">
        <f t="shared" si="13"/>
        <v>0</v>
      </c>
      <c r="AA60" s="528">
        <f t="shared" si="13"/>
        <v>0</v>
      </c>
      <c r="AB60" s="528">
        <f t="shared" si="13"/>
        <v>0</v>
      </c>
      <c r="AC60" s="528">
        <f>SUM(AC48:AC59)</f>
        <v>0</v>
      </c>
      <c r="AD60" s="516"/>
    </row>
    <row r="61" spans="2:31" ht="28.55" customHeight="1">
      <c r="B61" s="448"/>
      <c r="C61" s="448"/>
      <c r="N61" s="527">
        <f>IFERROR(N60/$H$6,0)</f>
        <v>0</v>
      </c>
      <c r="O61" s="527">
        <f>IFERROR(O60/$H$6,0)</f>
        <v>0</v>
      </c>
      <c r="P61" s="527">
        <f>IFERROR(P60/$H$6,0)</f>
        <v>0</v>
      </c>
      <c r="Q61" s="527">
        <f>IFERROR(Q60/$H$6,0)</f>
        <v>0</v>
      </c>
      <c r="R61" s="527">
        <f>IFERROR(R60/$H$6,0)</f>
        <v>0</v>
      </c>
      <c r="S61" s="527">
        <f t="shared" ref="S61:AB61" si="14">IFERROR(S60/$H$6,0)</f>
        <v>0</v>
      </c>
      <c r="T61" s="527">
        <f t="shared" si="14"/>
        <v>0</v>
      </c>
      <c r="U61" s="527">
        <f t="shared" si="14"/>
        <v>0</v>
      </c>
      <c r="V61" s="527">
        <f t="shared" si="14"/>
        <v>0</v>
      </c>
      <c r="W61" s="527">
        <f t="shared" si="14"/>
        <v>0</v>
      </c>
      <c r="X61" s="527">
        <f t="shared" si="14"/>
        <v>0</v>
      </c>
      <c r="Y61" s="527">
        <f t="shared" si="14"/>
        <v>0</v>
      </c>
      <c r="Z61" s="527">
        <f t="shared" si="14"/>
        <v>0</v>
      </c>
      <c r="AA61" s="527">
        <f t="shared" si="14"/>
        <v>0</v>
      </c>
      <c r="AB61" s="527">
        <f t="shared" si="14"/>
        <v>0</v>
      </c>
      <c r="AC61" s="525">
        <f>IFERROR(AC60/$H$6,0)</f>
        <v>0</v>
      </c>
      <c r="AD61" s="529" t="s">
        <v>579</v>
      </c>
    </row>
    <row r="62" spans="2:31" ht="15" thickBot="1">
      <c r="B62" s="448"/>
      <c r="C62" s="448"/>
      <c r="N62" s="530"/>
      <c r="O62" s="530"/>
      <c r="P62" s="530"/>
      <c r="Q62" s="530"/>
      <c r="R62" s="530"/>
      <c r="S62" s="531"/>
      <c r="T62" s="532"/>
      <c r="U62" s="533"/>
      <c r="V62" s="533"/>
      <c r="W62" s="533"/>
      <c r="X62" s="533"/>
      <c r="Y62" s="533"/>
      <c r="Z62" s="533"/>
      <c r="AA62" s="533"/>
      <c r="AB62" s="534"/>
      <c r="AC62" s="535"/>
      <c r="AD62" s="536"/>
    </row>
    <row r="63" spans="2:31" outlineLevel="1">
      <c r="B63" s="508" t="str">
        <f>IF(C63&gt;0,IFERROR(_xlfn.IFS(D63&lt;=DATE(YEAR('Project basic information'!$E$12),MONTH('Project basic information'!$E$12),1),'Project basic information'!$A$12,D63&lt;=DATE(YEAR('Project basic information'!$E$13),MONTH('Project basic information'!$E$13),1),'Project basic information'!$A$13,D63&lt;=DATE(YEAR('Project basic information'!$E$14),MONTH('Project basic information'!$E$14),1),'Project basic information'!$A$14,D63&lt;=DATE(YEAR('Project basic information'!$E$15),MONTH('Project basic information'!$E$15),1),'Project basic information'!$A$15,D63&lt;=DATE(YEAR('Project basic information'!$E$16),MONTH('Project basic information'!$E$16),1),'Project basic information'!$A$16),""),"")</f>
        <v/>
      </c>
      <c r="C63" s="508">
        <f>IF(C59&gt;0,C59+1,IF(DATE(YEAR('Project basic information'!$C$5),MONTH('Project basic information'!$C$5),1)=D63,1,0))</f>
        <v>0</v>
      </c>
      <c r="D63" s="509">
        <f>DATE(YEAR(D59),MONTH(D59)+1,DAY(D59))</f>
        <v>368</v>
      </c>
      <c r="E63" s="510"/>
      <c r="F63" s="537">
        <f t="shared" ref="F63:F74" si="15">215/12*E63</f>
        <v>0</v>
      </c>
      <c r="G63" s="511"/>
      <c r="H63" s="510"/>
      <c r="I63" s="537">
        <f t="shared" ref="I63:I74" si="16">215/12*H63</f>
        <v>0</v>
      </c>
      <c r="J63" s="512"/>
      <c r="M63" s="509">
        <f t="shared" si="11"/>
        <v>368</v>
      </c>
      <c r="N63" s="513"/>
      <c r="O63" s="514"/>
      <c r="P63" s="514"/>
      <c r="Q63" s="514"/>
      <c r="R63" s="514"/>
      <c r="S63" s="513"/>
      <c r="T63" s="513"/>
      <c r="U63" s="513"/>
      <c r="V63" s="513"/>
      <c r="W63" s="513"/>
      <c r="X63" s="513"/>
      <c r="Y63" s="513"/>
      <c r="Z63" s="513"/>
      <c r="AA63" s="513"/>
      <c r="AB63" s="513"/>
      <c r="AC63" s="515">
        <f t="shared" ref="AC63:AC74" si="17">SUM(N63:AB63)</f>
        <v>0</v>
      </c>
      <c r="AD63" s="516"/>
      <c r="AE63" s="517"/>
    </row>
    <row r="64" spans="2:31" outlineLevel="1">
      <c r="B64" s="508" t="str">
        <f>IF(C64&gt;0,IFERROR(_xlfn.IFS(D64&lt;=DATE(YEAR('Project basic information'!$E$12),MONTH('Project basic information'!$E$12),1),'Project basic information'!$A$12,D64&lt;=DATE(YEAR('Project basic information'!$E$13),MONTH('Project basic information'!$E$13),1),'Project basic information'!$A$13,D64&lt;=DATE(YEAR('Project basic information'!$E$14),MONTH('Project basic information'!$E$14),1),'Project basic information'!$A$14,D64&lt;=DATE(YEAR('Project basic information'!$E$15),MONTH('Project basic information'!$E$15),1),'Project basic information'!$A$15,D64&lt;=DATE(YEAR('Project basic information'!$E$16),MONTH('Project basic information'!$E$16),1),'Project basic information'!$A$16),""),"")</f>
        <v/>
      </c>
      <c r="C64" s="508">
        <f>IF(C63&gt;0,C63+1,IF(DATE(YEAR('Project basic information'!$C$5),MONTH('Project basic information'!$C$5),1)=D64,1,0))</f>
        <v>0</v>
      </c>
      <c r="D64" s="509">
        <f t="shared" ref="D64:D74" si="18">DATE(YEAR(D63),MONTH(D63)+1,DAY(D63))</f>
        <v>399</v>
      </c>
      <c r="E64" s="510"/>
      <c r="F64" s="458">
        <f t="shared" si="15"/>
        <v>0</v>
      </c>
      <c r="G64" s="511"/>
      <c r="H64" s="510"/>
      <c r="I64" s="458">
        <f t="shared" si="16"/>
        <v>0</v>
      </c>
      <c r="J64" s="512"/>
      <c r="M64" s="509">
        <f t="shared" si="11"/>
        <v>399</v>
      </c>
      <c r="N64" s="513"/>
      <c r="O64" s="514"/>
      <c r="P64" s="514"/>
      <c r="Q64" s="514"/>
      <c r="R64" s="514"/>
      <c r="S64" s="513"/>
      <c r="T64" s="513"/>
      <c r="U64" s="513"/>
      <c r="V64" s="513"/>
      <c r="W64" s="513"/>
      <c r="X64" s="513"/>
      <c r="Y64" s="513"/>
      <c r="Z64" s="513"/>
      <c r="AA64" s="513"/>
      <c r="AB64" s="513"/>
      <c r="AC64" s="515">
        <f t="shared" si="17"/>
        <v>0</v>
      </c>
      <c r="AD64" s="516"/>
    </row>
    <row r="65" spans="2:30" outlineLevel="1">
      <c r="B65" s="508" t="str">
        <f>IF(C65&gt;0,IFERROR(_xlfn.IFS(D65&lt;=DATE(YEAR('Project basic information'!$E$12),MONTH('Project basic information'!$E$12),1),'Project basic information'!$A$12,D65&lt;=DATE(YEAR('Project basic information'!$E$13),MONTH('Project basic information'!$E$13),1),'Project basic information'!$A$13,D65&lt;=DATE(YEAR('Project basic information'!$E$14),MONTH('Project basic information'!$E$14),1),'Project basic information'!$A$14,D65&lt;=DATE(YEAR('Project basic information'!$E$15),MONTH('Project basic information'!$E$15),1),'Project basic information'!$A$15,D65&lt;=DATE(YEAR('Project basic information'!$E$16),MONTH('Project basic information'!$E$16),1),'Project basic information'!$A$16),""),"")</f>
        <v/>
      </c>
      <c r="C65" s="508">
        <f>IF(C64&gt;0,C64+1,IF(DATE(YEAR('Project basic information'!$C$5),MONTH('Project basic information'!$C$5),1)=D65,1,0))</f>
        <v>0</v>
      </c>
      <c r="D65" s="509">
        <f t="shared" si="18"/>
        <v>427</v>
      </c>
      <c r="E65" s="510"/>
      <c r="F65" s="458">
        <f t="shared" si="15"/>
        <v>0</v>
      </c>
      <c r="G65" s="511"/>
      <c r="H65" s="510"/>
      <c r="I65" s="458">
        <f t="shared" si="16"/>
        <v>0</v>
      </c>
      <c r="J65" s="512"/>
      <c r="M65" s="509">
        <f t="shared" si="11"/>
        <v>427</v>
      </c>
      <c r="N65" s="513"/>
      <c r="O65" s="514"/>
      <c r="P65" s="514"/>
      <c r="Q65" s="514"/>
      <c r="R65" s="514"/>
      <c r="S65" s="513"/>
      <c r="T65" s="513"/>
      <c r="U65" s="513"/>
      <c r="V65" s="513"/>
      <c r="W65" s="513"/>
      <c r="X65" s="513"/>
      <c r="Y65" s="513"/>
      <c r="Z65" s="513"/>
      <c r="AA65" s="513"/>
      <c r="AB65" s="513"/>
      <c r="AC65" s="515">
        <f t="shared" si="17"/>
        <v>0</v>
      </c>
      <c r="AD65" s="516"/>
    </row>
    <row r="66" spans="2:30" outlineLevel="1">
      <c r="B66" s="508" t="str">
        <f>IF(C66&gt;0,IFERROR(_xlfn.IFS(D66&lt;=DATE(YEAR('Project basic information'!$E$12),MONTH('Project basic information'!$E$12),1),'Project basic information'!$A$12,D66&lt;=DATE(YEAR('Project basic information'!$E$13),MONTH('Project basic information'!$E$13),1),'Project basic information'!$A$13,D66&lt;=DATE(YEAR('Project basic information'!$E$14),MONTH('Project basic information'!$E$14),1),'Project basic information'!$A$14,D66&lt;=DATE(YEAR('Project basic information'!$E$15),MONTH('Project basic information'!$E$15),1),'Project basic information'!$A$15,D66&lt;=DATE(YEAR('Project basic information'!$E$16),MONTH('Project basic information'!$E$16),1),'Project basic information'!$A$16),""),"")</f>
        <v/>
      </c>
      <c r="C66" s="508">
        <f>IF(C65&gt;0,C65+1,IF(DATE(YEAR('Project basic information'!$C$5),MONTH('Project basic information'!$C$5),1)=D66,1,0))</f>
        <v>0</v>
      </c>
      <c r="D66" s="509">
        <f t="shared" si="18"/>
        <v>458</v>
      </c>
      <c r="E66" s="510"/>
      <c r="F66" s="458">
        <f t="shared" si="15"/>
        <v>0</v>
      </c>
      <c r="G66" s="511"/>
      <c r="H66" s="510"/>
      <c r="I66" s="458">
        <f t="shared" si="16"/>
        <v>0</v>
      </c>
      <c r="J66" s="512"/>
      <c r="M66" s="509">
        <f t="shared" si="11"/>
        <v>458</v>
      </c>
      <c r="N66" s="513"/>
      <c r="O66" s="514"/>
      <c r="P66" s="514"/>
      <c r="Q66" s="514"/>
      <c r="R66" s="514"/>
      <c r="S66" s="513"/>
      <c r="T66" s="513"/>
      <c r="U66" s="513"/>
      <c r="V66" s="513"/>
      <c r="W66" s="513"/>
      <c r="X66" s="513"/>
      <c r="Y66" s="513"/>
      <c r="Z66" s="513"/>
      <c r="AA66" s="513"/>
      <c r="AB66" s="513"/>
      <c r="AC66" s="515">
        <f t="shared" si="17"/>
        <v>0</v>
      </c>
      <c r="AD66" s="516"/>
    </row>
    <row r="67" spans="2:30" outlineLevel="1">
      <c r="B67" s="508" t="str">
        <f>IF(C67&gt;0,IFERROR(_xlfn.IFS(D67&lt;=DATE(YEAR('Project basic information'!$E$12),MONTH('Project basic information'!$E$12),1),'Project basic information'!$A$12,D67&lt;=DATE(YEAR('Project basic information'!$E$13),MONTH('Project basic information'!$E$13),1),'Project basic information'!$A$13,D67&lt;=DATE(YEAR('Project basic information'!$E$14),MONTH('Project basic information'!$E$14),1),'Project basic information'!$A$14,D67&lt;=DATE(YEAR('Project basic information'!$E$15),MONTH('Project basic information'!$E$15),1),'Project basic information'!$A$15,D67&lt;=DATE(YEAR('Project basic information'!$E$16),MONTH('Project basic information'!$E$16),1),'Project basic information'!$A$16),""),"")</f>
        <v/>
      </c>
      <c r="C67" s="508">
        <f>IF(C66&gt;0,C66+1,IF(DATE(YEAR('Project basic information'!$C$5),MONTH('Project basic information'!$C$5),1)=D67,1,0))</f>
        <v>0</v>
      </c>
      <c r="D67" s="509">
        <f t="shared" si="18"/>
        <v>488</v>
      </c>
      <c r="E67" s="510"/>
      <c r="F67" s="458">
        <f t="shared" si="15"/>
        <v>0</v>
      </c>
      <c r="G67" s="511"/>
      <c r="H67" s="510"/>
      <c r="I67" s="458">
        <f t="shared" si="16"/>
        <v>0</v>
      </c>
      <c r="J67" s="512"/>
      <c r="M67" s="509">
        <f t="shared" si="11"/>
        <v>488</v>
      </c>
      <c r="N67" s="513"/>
      <c r="O67" s="514"/>
      <c r="P67" s="514"/>
      <c r="Q67" s="514"/>
      <c r="R67" s="514"/>
      <c r="S67" s="513"/>
      <c r="T67" s="513"/>
      <c r="U67" s="513"/>
      <c r="V67" s="513"/>
      <c r="W67" s="513"/>
      <c r="X67" s="513"/>
      <c r="Y67" s="513"/>
      <c r="Z67" s="513"/>
      <c r="AA67" s="513"/>
      <c r="AB67" s="513"/>
      <c r="AC67" s="515">
        <f t="shared" si="17"/>
        <v>0</v>
      </c>
      <c r="AD67" s="516"/>
    </row>
    <row r="68" spans="2:30" outlineLevel="1">
      <c r="B68" s="508" t="str">
        <f>IF(C68&gt;0,IFERROR(_xlfn.IFS(D68&lt;=DATE(YEAR('Project basic information'!$E$12),MONTH('Project basic information'!$E$12),1),'Project basic information'!$A$12,D68&lt;=DATE(YEAR('Project basic information'!$E$13),MONTH('Project basic information'!$E$13),1),'Project basic information'!$A$13,D68&lt;=DATE(YEAR('Project basic information'!$E$14),MONTH('Project basic information'!$E$14),1),'Project basic information'!$A$14,D68&lt;=DATE(YEAR('Project basic information'!$E$15),MONTH('Project basic information'!$E$15),1),'Project basic information'!$A$15,D68&lt;=DATE(YEAR('Project basic information'!$E$16),MONTH('Project basic information'!$E$16),1),'Project basic information'!$A$16),""),"")</f>
        <v/>
      </c>
      <c r="C68" s="508">
        <f>IF(C67&gt;0,C67+1,IF(DATE(YEAR('Project basic information'!$C$5),MONTH('Project basic information'!$C$5),1)=D68,1,0))</f>
        <v>0</v>
      </c>
      <c r="D68" s="509">
        <f t="shared" si="18"/>
        <v>519</v>
      </c>
      <c r="E68" s="510"/>
      <c r="F68" s="458">
        <f t="shared" si="15"/>
        <v>0</v>
      </c>
      <c r="G68" s="511"/>
      <c r="H68" s="510"/>
      <c r="I68" s="458">
        <f t="shared" si="16"/>
        <v>0</v>
      </c>
      <c r="J68" s="512"/>
      <c r="M68" s="509">
        <f t="shared" si="11"/>
        <v>519</v>
      </c>
      <c r="N68" s="513"/>
      <c r="O68" s="514"/>
      <c r="P68" s="514"/>
      <c r="Q68" s="514"/>
      <c r="R68" s="514"/>
      <c r="S68" s="513"/>
      <c r="T68" s="513"/>
      <c r="U68" s="513"/>
      <c r="V68" s="513"/>
      <c r="W68" s="513"/>
      <c r="X68" s="513"/>
      <c r="Y68" s="513"/>
      <c r="Z68" s="513"/>
      <c r="AA68" s="513"/>
      <c r="AB68" s="513"/>
      <c r="AC68" s="515">
        <f t="shared" si="17"/>
        <v>0</v>
      </c>
      <c r="AD68" s="516"/>
    </row>
    <row r="69" spans="2:30" outlineLevel="1">
      <c r="B69" s="508" t="str">
        <f>IF(C69&gt;0,IFERROR(_xlfn.IFS(D69&lt;=DATE(YEAR('Project basic information'!$E$12),MONTH('Project basic information'!$E$12),1),'Project basic information'!$A$12,D69&lt;=DATE(YEAR('Project basic information'!$E$13),MONTH('Project basic information'!$E$13),1),'Project basic information'!$A$13,D69&lt;=DATE(YEAR('Project basic information'!$E$14),MONTH('Project basic information'!$E$14),1),'Project basic information'!$A$14,D69&lt;=DATE(YEAR('Project basic information'!$E$15),MONTH('Project basic information'!$E$15),1),'Project basic information'!$A$15,D69&lt;=DATE(YEAR('Project basic information'!$E$16),MONTH('Project basic information'!$E$16),1),'Project basic information'!$A$16),""),"")</f>
        <v/>
      </c>
      <c r="C69" s="508">
        <f>IF(C68&gt;0,C68+1,IF(DATE(YEAR('Project basic information'!$C$5),MONTH('Project basic information'!$C$5),1)=D69,1,0))</f>
        <v>0</v>
      </c>
      <c r="D69" s="509">
        <f t="shared" si="18"/>
        <v>549</v>
      </c>
      <c r="E69" s="510"/>
      <c r="F69" s="458">
        <f t="shared" si="15"/>
        <v>0</v>
      </c>
      <c r="G69" s="511"/>
      <c r="H69" s="510"/>
      <c r="I69" s="458">
        <f t="shared" si="16"/>
        <v>0</v>
      </c>
      <c r="J69" s="512"/>
      <c r="M69" s="509">
        <f t="shared" si="11"/>
        <v>549</v>
      </c>
      <c r="N69" s="513"/>
      <c r="O69" s="514"/>
      <c r="P69" s="514"/>
      <c r="Q69" s="514"/>
      <c r="R69" s="514"/>
      <c r="S69" s="513"/>
      <c r="T69" s="513"/>
      <c r="U69" s="513"/>
      <c r="V69" s="513"/>
      <c r="W69" s="513"/>
      <c r="X69" s="513"/>
      <c r="Y69" s="513"/>
      <c r="Z69" s="513"/>
      <c r="AA69" s="513"/>
      <c r="AB69" s="513"/>
      <c r="AC69" s="515">
        <f t="shared" si="17"/>
        <v>0</v>
      </c>
      <c r="AD69" s="516"/>
    </row>
    <row r="70" spans="2:30" outlineLevel="1">
      <c r="B70" s="508" t="str">
        <f>IF(C70&gt;0,IFERROR(_xlfn.IFS(D70&lt;=DATE(YEAR('Project basic information'!$E$12),MONTH('Project basic information'!$E$12),1),'Project basic information'!$A$12,D70&lt;=DATE(YEAR('Project basic information'!$E$13),MONTH('Project basic information'!$E$13),1),'Project basic information'!$A$13,D70&lt;=DATE(YEAR('Project basic information'!$E$14),MONTH('Project basic information'!$E$14),1),'Project basic information'!$A$14,D70&lt;=DATE(YEAR('Project basic information'!$E$15),MONTH('Project basic information'!$E$15),1),'Project basic information'!$A$15,D70&lt;=DATE(YEAR('Project basic information'!$E$16),MONTH('Project basic information'!$E$16),1),'Project basic information'!$A$16),""),"")</f>
        <v/>
      </c>
      <c r="C70" s="508">
        <f>IF(C69&gt;0,C69+1,IF(DATE(YEAR('Project basic information'!$C$5),MONTH('Project basic information'!$C$5),1)=D70,1,0))</f>
        <v>0</v>
      </c>
      <c r="D70" s="509">
        <f t="shared" si="18"/>
        <v>580</v>
      </c>
      <c r="E70" s="510"/>
      <c r="F70" s="458">
        <f t="shared" si="15"/>
        <v>0</v>
      </c>
      <c r="G70" s="511"/>
      <c r="H70" s="510"/>
      <c r="I70" s="458">
        <f t="shared" si="16"/>
        <v>0</v>
      </c>
      <c r="J70" s="512"/>
      <c r="M70" s="509">
        <f t="shared" si="11"/>
        <v>580</v>
      </c>
      <c r="N70" s="513"/>
      <c r="O70" s="514"/>
      <c r="P70" s="514"/>
      <c r="Q70" s="514"/>
      <c r="R70" s="514"/>
      <c r="S70" s="513"/>
      <c r="T70" s="513"/>
      <c r="U70" s="513"/>
      <c r="V70" s="513"/>
      <c r="W70" s="513"/>
      <c r="X70" s="513"/>
      <c r="Y70" s="513"/>
      <c r="Z70" s="513"/>
      <c r="AA70" s="513"/>
      <c r="AB70" s="513"/>
      <c r="AC70" s="515">
        <f t="shared" si="17"/>
        <v>0</v>
      </c>
      <c r="AD70" s="516"/>
    </row>
    <row r="71" spans="2:30" outlineLevel="1">
      <c r="B71" s="508" t="str">
        <f>IF(C71&gt;0,IFERROR(_xlfn.IFS(D71&lt;=DATE(YEAR('Project basic information'!$E$12),MONTH('Project basic information'!$E$12),1),'Project basic information'!$A$12,D71&lt;=DATE(YEAR('Project basic information'!$E$13),MONTH('Project basic information'!$E$13),1),'Project basic information'!$A$13,D71&lt;=DATE(YEAR('Project basic information'!$E$14),MONTH('Project basic information'!$E$14),1),'Project basic information'!$A$14,D71&lt;=DATE(YEAR('Project basic information'!$E$15),MONTH('Project basic information'!$E$15),1),'Project basic information'!$A$15,D71&lt;=DATE(YEAR('Project basic information'!$E$16),MONTH('Project basic information'!$E$16),1),'Project basic information'!$A$16),""),"")</f>
        <v/>
      </c>
      <c r="C71" s="508">
        <f>IF(C70&gt;0,C70+1,IF(DATE(YEAR('Project basic information'!$C$5),MONTH('Project basic information'!$C$5),1)=D71,1,0))</f>
        <v>0</v>
      </c>
      <c r="D71" s="509">
        <f t="shared" si="18"/>
        <v>611</v>
      </c>
      <c r="E71" s="510"/>
      <c r="F71" s="458">
        <f t="shared" si="15"/>
        <v>0</v>
      </c>
      <c r="G71" s="511"/>
      <c r="H71" s="510"/>
      <c r="I71" s="458">
        <f t="shared" si="16"/>
        <v>0</v>
      </c>
      <c r="J71" s="512"/>
      <c r="M71" s="509">
        <f t="shared" si="11"/>
        <v>611</v>
      </c>
      <c r="N71" s="513"/>
      <c r="O71" s="514"/>
      <c r="P71" s="514"/>
      <c r="Q71" s="514"/>
      <c r="R71" s="514"/>
      <c r="S71" s="513"/>
      <c r="T71" s="513"/>
      <c r="U71" s="513"/>
      <c r="V71" s="513"/>
      <c r="W71" s="513"/>
      <c r="X71" s="513"/>
      <c r="Y71" s="513"/>
      <c r="Z71" s="513"/>
      <c r="AA71" s="513"/>
      <c r="AB71" s="513"/>
      <c r="AC71" s="515">
        <f t="shared" si="17"/>
        <v>0</v>
      </c>
      <c r="AD71" s="516"/>
    </row>
    <row r="72" spans="2:30" outlineLevel="1">
      <c r="B72" s="508" t="str">
        <f>IF(C72&gt;0,IFERROR(_xlfn.IFS(D72&lt;=DATE(YEAR('Project basic information'!$E$12),MONTH('Project basic information'!$E$12),1),'Project basic information'!$A$12,D72&lt;=DATE(YEAR('Project basic information'!$E$13),MONTH('Project basic information'!$E$13),1),'Project basic information'!$A$13,D72&lt;=DATE(YEAR('Project basic information'!$E$14),MONTH('Project basic information'!$E$14),1),'Project basic information'!$A$14,D72&lt;=DATE(YEAR('Project basic information'!$E$15),MONTH('Project basic information'!$E$15),1),'Project basic information'!$A$15,D72&lt;=DATE(YEAR('Project basic information'!$E$16),MONTH('Project basic information'!$E$16),1),'Project basic information'!$A$16),""),"")</f>
        <v/>
      </c>
      <c r="C72" s="508">
        <f>IF(C71&gt;0,C71+1,IF(DATE(YEAR('Project basic information'!$C$5),MONTH('Project basic information'!$C$5),1)=D72,1,0))</f>
        <v>0</v>
      </c>
      <c r="D72" s="509">
        <f t="shared" si="18"/>
        <v>641</v>
      </c>
      <c r="E72" s="510"/>
      <c r="F72" s="458">
        <f t="shared" si="15"/>
        <v>0</v>
      </c>
      <c r="G72" s="511"/>
      <c r="H72" s="510"/>
      <c r="I72" s="458">
        <f t="shared" si="16"/>
        <v>0</v>
      </c>
      <c r="J72" s="512"/>
      <c r="M72" s="509">
        <f t="shared" si="11"/>
        <v>641</v>
      </c>
      <c r="N72" s="513"/>
      <c r="O72" s="514"/>
      <c r="P72" s="514"/>
      <c r="Q72" s="514"/>
      <c r="R72" s="514"/>
      <c r="S72" s="513"/>
      <c r="T72" s="513"/>
      <c r="U72" s="513"/>
      <c r="V72" s="513"/>
      <c r="W72" s="513"/>
      <c r="X72" s="513"/>
      <c r="Y72" s="513"/>
      <c r="Z72" s="513"/>
      <c r="AA72" s="513"/>
      <c r="AB72" s="513"/>
      <c r="AC72" s="515">
        <f t="shared" si="17"/>
        <v>0</v>
      </c>
      <c r="AD72" s="516"/>
    </row>
    <row r="73" spans="2:30" outlineLevel="1">
      <c r="B73" s="508" t="str">
        <f>IF(C73&gt;0,IFERROR(_xlfn.IFS(D73&lt;=DATE(YEAR('Project basic information'!$E$12),MONTH('Project basic information'!$E$12),1),'Project basic information'!$A$12,D73&lt;=DATE(YEAR('Project basic information'!$E$13),MONTH('Project basic information'!$E$13),1),'Project basic information'!$A$13,D73&lt;=DATE(YEAR('Project basic information'!$E$14),MONTH('Project basic information'!$E$14),1),'Project basic information'!$A$14,D73&lt;=DATE(YEAR('Project basic information'!$E$15),MONTH('Project basic information'!$E$15),1),'Project basic information'!$A$15,D73&lt;=DATE(YEAR('Project basic information'!$E$16),MONTH('Project basic information'!$E$16),1),'Project basic information'!$A$16),""),"")</f>
        <v/>
      </c>
      <c r="C73" s="508">
        <f>IF(C72&gt;0,C72+1,IF(DATE(YEAR('Project basic information'!$C$5),MONTH('Project basic information'!$C$5),1)=D73,1,0))</f>
        <v>0</v>
      </c>
      <c r="D73" s="509">
        <f t="shared" si="18"/>
        <v>672</v>
      </c>
      <c r="E73" s="510"/>
      <c r="F73" s="458">
        <f t="shared" si="15"/>
        <v>0</v>
      </c>
      <c r="G73" s="511"/>
      <c r="H73" s="510"/>
      <c r="I73" s="458">
        <f t="shared" si="16"/>
        <v>0</v>
      </c>
      <c r="J73" s="512"/>
      <c r="M73" s="509">
        <f t="shared" si="11"/>
        <v>672</v>
      </c>
      <c r="N73" s="513"/>
      <c r="O73" s="514"/>
      <c r="P73" s="514"/>
      <c r="Q73" s="514"/>
      <c r="R73" s="514"/>
      <c r="S73" s="513"/>
      <c r="T73" s="513"/>
      <c r="U73" s="513"/>
      <c r="V73" s="513"/>
      <c r="W73" s="513"/>
      <c r="X73" s="513"/>
      <c r="Y73" s="513"/>
      <c r="Z73" s="513"/>
      <c r="AA73" s="513"/>
      <c r="AB73" s="513"/>
      <c r="AC73" s="515">
        <f t="shared" si="17"/>
        <v>0</v>
      </c>
      <c r="AD73" s="516"/>
    </row>
    <row r="74" spans="2:30" outlineLevel="1">
      <c r="B74" s="508" t="str">
        <f>IF(C74&gt;0,IFERROR(_xlfn.IFS(D74&lt;=DATE(YEAR('Project basic information'!$E$12),MONTH('Project basic information'!$E$12),1),'Project basic information'!$A$12,D74&lt;=DATE(YEAR('Project basic information'!$E$13),MONTH('Project basic information'!$E$13),1),'Project basic information'!$A$13,D74&lt;=DATE(YEAR('Project basic information'!$E$14),MONTH('Project basic information'!$E$14),1),'Project basic information'!$A$14,D74&lt;=DATE(YEAR('Project basic information'!$E$15),MONTH('Project basic information'!$E$15),1),'Project basic information'!$A$15,D74&lt;=DATE(YEAR('Project basic information'!$E$16),MONTH('Project basic information'!$E$16),1),'Project basic information'!$A$16),""),"")</f>
        <v/>
      </c>
      <c r="C74" s="508">
        <f>IF(C73&gt;0,C73+1,IF(DATE(YEAR('Project basic information'!$C$5),MONTH('Project basic information'!$C$5),1)=D74,1,0))</f>
        <v>0</v>
      </c>
      <c r="D74" s="509">
        <f t="shared" si="18"/>
        <v>702</v>
      </c>
      <c r="E74" s="510"/>
      <c r="F74" s="458">
        <f t="shared" si="15"/>
        <v>0</v>
      </c>
      <c r="G74" s="511"/>
      <c r="H74" s="510"/>
      <c r="I74" s="458">
        <f t="shared" si="16"/>
        <v>0</v>
      </c>
      <c r="J74" s="512"/>
      <c r="M74" s="509">
        <f t="shared" si="11"/>
        <v>702</v>
      </c>
      <c r="N74" s="513"/>
      <c r="O74" s="514"/>
      <c r="P74" s="514"/>
      <c r="Q74" s="514"/>
      <c r="R74" s="514"/>
      <c r="S74" s="513"/>
      <c r="T74" s="513"/>
      <c r="U74" s="513"/>
      <c r="V74" s="513"/>
      <c r="W74" s="513"/>
      <c r="X74" s="513"/>
      <c r="Y74" s="513"/>
      <c r="Z74" s="513"/>
      <c r="AA74" s="513"/>
      <c r="AB74" s="513"/>
      <c r="AC74" s="515">
        <f t="shared" si="17"/>
        <v>0</v>
      </c>
      <c r="AD74" s="516"/>
    </row>
    <row r="75" spans="2:30" ht="15" thickBot="1">
      <c r="B75" s="518"/>
      <c r="C75" s="519"/>
      <c r="D75" s="520">
        <f>D74</f>
        <v>702</v>
      </c>
      <c r="E75" s="521"/>
      <c r="F75" s="522">
        <f>SUM(F63:F74)</f>
        <v>0</v>
      </c>
      <c r="G75" s="523">
        <f>SUM(G63:G74)</f>
        <v>0</v>
      </c>
      <c r="H75" s="538"/>
      <c r="I75" s="522">
        <f>SUM(I63:I74)</f>
        <v>0</v>
      </c>
      <c r="J75" s="523">
        <f>SUM(J63:J74)</f>
        <v>0</v>
      </c>
      <c r="M75" s="520">
        <f t="shared" si="11"/>
        <v>702</v>
      </c>
      <c r="N75" s="526">
        <f>SUM(N63:N74)</f>
        <v>0</v>
      </c>
      <c r="O75" s="526">
        <f>SUM(O63:O74)</f>
        <v>0</v>
      </c>
      <c r="P75" s="526">
        <f>SUM(P63:P74)</f>
        <v>0</v>
      </c>
      <c r="Q75" s="526">
        <f>SUM(Q63:Q74)</f>
        <v>0</v>
      </c>
      <c r="R75" s="526">
        <f>SUM(R63:R74)</f>
        <v>0</v>
      </c>
      <c r="S75" s="528">
        <f t="shared" ref="S75:AB75" si="19">SUM(S63:S74)</f>
        <v>0</v>
      </c>
      <c r="T75" s="528">
        <f t="shared" si="19"/>
        <v>0</v>
      </c>
      <c r="U75" s="528">
        <f t="shared" si="19"/>
        <v>0</v>
      </c>
      <c r="V75" s="528">
        <f t="shared" si="19"/>
        <v>0</v>
      </c>
      <c r="W75" s="528">
        <f t="shared" si="19"/>
        <v>0</v>
      </c>
      <c r="X75" s="528">
        <f t="shared" si="19"/>
        <v>0</v>
      </c>
      <c r="Y75" s="528">
        <f t="shared" si="19"/>
        <v>0</v>
      </c>
      <c r="Z75" s="528">
        <f t="shared" si="19"/>
        <v>0</v>
      </c>
      <c r="AA75" s="528">
        <f t="shared" si="19"/>
        <v>0</v>
      </c>
      <c r="AB75" s="528">
        <f t="shared" si="19"/>
        <v>0</v>
      </c>
      <c r="AC75" s="528">
        <f>SUM(AC63:AC74)</f>
        <v>0</v>
      </c>
      <c r="AD75" s="516"/>
    </row>
    <row r="76" spans="2:30" ht="28.55" customHeight="1">
      <c r="B76" s="448"/>
      <c r="C76" s="448"/>
      <c r="N76" s="527">
        <f>IFERROR(N75/$H$6,0)</f>
        <v>0</v>
      </c>
      <c r="O76" s="527">
        <f>IFERROR(O75/$H$6,0)</f>
        <v>0</v>
      </c>
      <c r="P76" s="527">
        <f>IFERROR(P75/$H$6,0)</f>
        <v>0</v>
      </c>
      <c r="Q76" s="527">
        <f>IFERROR(Q75/$H$6,0)</f>
        <v>0</v>
      </c>
      <c r="R76" s="527">
        <f>IFERROR(R75/$H$6,0)</f>
        <v>0</v>
      </c>
      <c r="S76" s="527">
        <f t="shared" ref="S76:AB76" si="20">IFERROR(S75/$H$6,0)</f>
        <v>0</v>
      </c>
      <c r="T76" s="527">
        <f t="shared" si="20"/>
        <v>0</v>
      </c>
      <c r="U76" s="527">
        <f t="shared" si="20"/>
        <v>0</v>
      </c>
      <c r="V76" s="527">
        <f t="shared" si="20"/>
        <v>0</v>
      </c>
      <c r="W76" s="527">
        <f t="shared" si="20"/>
        <v>0</v>
      </c>
      <c r="X76" s="527">
        <f t="shared" si="20"/>
        <v>0</v>
      </c>
      <c r="Y76" s="527">
        <f t="shared" si="20"/>
        <v>0</v>
      </c>
      <c r="Z76" s="527">
        <f t="shared" si="20"/>
        <v>0</v>
      </c>
      <c r="AA76" s="527">
        <f t="shared" si="20"/>
        <v>0</v>
      </c>
      <c r="AB76" s="527">
        <f t="shared" si="20"/>
        <v>0</v>
      </c>
      <c r="AC76" s="525">
        <f>IFERROR(AC75/$H$6,0)</f>
        <v>0</v>
      </c>
      <c r="AD76" s="529" t="s">
        <v>579</v>
      </c>
    </row>
    <row r="77" spans="2:30" ht="15" thickBot="1">
      <c r="B77" s="448"/>
      <c r="C77" s="448"/>
      <c r="N77" s="530"/>
      <c r="O77" s="530"/>
      <c r="P77" s="530"/>
      <c r="Q77" s="530"/>
      <c r="R77" s="530"/>
      <c r="S77" s="531"/>
      <c r="T77" s="532"/>
      <c r="U77" s="533"/>
      <c r="V77" s="533"/>
      <c r="W77" s="533"/>
      <c r="X77" s="533"/>
      <c r="Y77" s="533"/>
      <c r="Z77" s="533"/>
      <c r="AA77" s="533"/>
      <c r="AB77" s="534"/>
      <c r="AC77" s="535"/>
      <c r="AD77" s="536"/>
    </row>
    <row r="78" spans="2:30" outlineLevel="1">
      <c r="B78" s="508" t="str">
        <f>IF(C78&gt;0,IFERROR(_xlfn.IFS(D78&lt;=DATE(YEAR('Project basic information'!$E$12),MONTH('Project basic information'!$E$12),1),'Project basic information'!$A$12,D78&lt;=DATE(YEAR('Project basic information'!$E$13),MONTH('Project basic information'!$E$13),1),'Project basic information'!$A$13,D78&lt;=DATE(YEAR('Project basic information'!$E$14),MONTH('Project basic information'!$E$14),1),'Project basic information'!$A$14,D78&lt;=DATE(YEAR('Project basic information'!$E$15),MONTH('Project basic information'!$E$15),1),'Project basic information'!$A$15,D78&lt;=DATE(YEAR('Project basic information'!$E$16),MONTH('Project basic information'!$E$16),1),'Project basic information'!$A$16),""),"")</f>
        <v/>
      </c>
      <c r="C78" s="508">
        <f>IF(C74&gt;0,C74+1,IF(DATE(YEAR('Project basic information'!$C$5),MONTH('Project basic information'!$C$5),1)=D78,1,0))</f>
        <v>0</v>
      </c>
      <c r="D78" s="509">
        <f>DATE(YEAR(D74),MONTH(D74)+1,DAY(D74))</f>
        <v>733</v>
      </c>
      <c r="E78" s="510"/>
      <c r="F78" s="537">
        <f t="shared" ref="F78:F89" si="21">215/12*E78</f>
        <v>0</v>
      </c>
      <c r="G78" s="511"/>
      <c r="H78" s="510"/>
      <c r="I78" s="537">
        <f t="shared" ref="I78:I89" si="22">215/12*H78</f>
        <v>0</v>
      </c>
      <c r="J78" s="512"/>
      <c r="M78" s="509">
        <f t="shared" si="11"/>
        <v>733</v>
      </c>
      <c r="N78" s="513"/>
      <c r="O78" s="514"/>
      <c r="P78" s="514"/>
      <c r="Q78" s="514"/>
      <c r="R78" s="514"/>
      <c r="S78" s="513"/>
      <c r="T78" s="513"/>
      <c r="U78" s="513"/>
      <c r="V78" s="513"/>
      <c r="W78" s="513"/>
      <c r="X78" s="513"/>
      <c r="Y78" s="513"/>
      <c r="Z78" s="513"/>
      <c r="AA78" s="513"/>
      <c r="AB78" s="513"/>
      <c r="AC78" s="515">
        <f t="shared" ref="AC78:AC89" si="23">SUM(N78:AB78)</f>
        <v>0</v>
      </c>
      <c r="AD78" s="516"/>
    </row>
    <row r="79" spans="2:30" outlineLevel="1">
      <c r="B79" s="508" t="str">
        <f>IF(C79&gt;0,IFERROR(_xlfn.IFS(D79&lt;=DATE(YEAR('Project basic information'!$E$12),MONTH('Project basic information'!$E$12),1),'Project basic information'!$A$12,D79&lt;=DATE(YEAR('Project basic information'!$E$13),MONTH('Project basic information'!$E$13),1),'Project basic information'!$A$13,D79&lt;=DATE(YEAR('Project basic information'!$E$14),MONTH('Project basic information'!$E$14),1),'Project basic information'!$A$14,D79&lt;=DATE(YEAR('Project basic information'!$E$15),MONTH('Project basic information'!$E$15),1),'Project basic information'!$A$15,D79&lt;=DATE(YEAR('Project basic information'!$E$16),MONTH('Project basic information'!$E$16),1),'Project basic information'!$A$16),""),"")</f>
        <v/>
      </c>
      <c r="C79" s="508">
        <f>IF(C78&gt;0,C78+1,IF(DATE(YEAR('Project basic information'!$C$5),MONTH('Project basic information'!$C$5),1)=D79,1,0))</f>
        <v>0</v>
      </c>
      <c r="D79" s="509">
        <f t="shared" ref="D79:D89" si="24">DATE(YEAR(D78),MONTH(D78)+1,DAY(D78))</f>
        <v>764</v>
      </c>
      <c r="E79" s="510"/>
      <c r="F79" s="458">
        <f t="shared" si="21"/>
        <v>0</v>
      </c>
      <c r="G79" s="511"/>
      <c r="H79" s="510"/>
      <c r="I79" s="458">
        <f t="shared" si="22"/>
        <v>0</v>
      </c>
      <c r="J79" s="512"/>
      <c r="M79" s="509">
        <f t="shared" si="11"/>
        <v>764</v>
      </c>
      <c r="N79" s="513"/>
      <c r="O79" s="514"/>
      <c r="P79" s="514"/>
      <c r="Q79" s="514"/>
      <c r="R79" s="514"/>
      <c r="S79" s="513"/>
      <c r="T79" s="513"/>
      <c r="U79" s="513"/>
      <c r="V79" s="513"/>
      <c r="W79" s="513"/>
      <c r="X79" s="513"/>
      <c r="Y79" s="513"/>
      <c r="Z79" s="513"/>
      <c r="AA79" s="513"/>
      <c r="AB79" s="513"/>
      <c r="AC79" s="515">
        <f t="shared" si="23"/>
        <v>0</v>
      </c>
      <c r="AD79" s="516"/>
    </row>
    <row r="80" spans="2:30" outlineLevel="1">
      <c r="B80" s="508" t="str">
        <f>IF(C80&gt;0,IFERROR(_xlfn.IFS(D80&lt;=DATE(YEAR('Project basic information'!$E$12),MONTH('Project basic information'!$E$12),1),'Project basic information'!$A$12,D80&lt;=DATE(YEAR('Project basic information'!$E$13),MONTH('Project basic information'!$E$13),1),'Project basic information'!$A$13,D80&lt;=DATE(YEAR('Project basic information'!$E$14),MONTH('Project basic information'!$E$14),1),'Project basic information'!$A$14,D80&lt;=DATE(YEAR('Project basic information'!$E$15),MONTH('Project basic information'!$E$15),1),'Project basic information'!$A$15,D80&lt;=DATE(YEAR('Project basic information'!$E$16),MONTH('Project basic information'!$E$16),1),'Project basic information'!$A$16),""),"")</f>
        <v/>
      </c>
      <c r="C80" s="508">
        <f>IF(C79&gt;0,C79+1,IF(DATE(YEAR('Project basic information'!$C$5),MONTH('Project basic information'!$C$5),1)=D80,1,0))</f>
        <v>0</v>
      </c>
      <c r="D80" s="509">
        <f t="shared" si="24"/>
        <v>792</v>
      </c>
      <c r="E80" s="510"/>
      <c r="F80" s="458">
        <f t="shared" si="21"/>
        <v>0</v>
      </c>
      <c r="G80" s="511"/>
      <c r="H80" s="510"/>
      <c r="I80" s="458">
        <f t="shared" si="22"/>
        <v>0</v>
      </c>
      <c r="J80" s="512"/>
      <c r="M80" s="509">
        <f t="shared" si="11"/>
        <v>792</v>
      </c>
      <c r="N80" s="513"/>
      <c r="O80" s="514"/>
      <c r="P80" s="514"/>
      <c r="Q80" s="514"/>
      <c r="R80" s="514"/>
      <c r="S80" s="513"/>
      <c r="T80" s="513"/>
      <c r="U80" s="513"/>
      <c r="V80" s="513"/>
      <c r="W80" s="513"/>
      <c r="X80" s="513"/>
      <c r="Y80" s="513"/>
      <c r="Z80" s="513"/>
      <c r="AA80" s="513"/>
      <c r="AB80" s="513"/>
      <c r="AC80" s="515">
        <f t="shared" si="23"/>
        <v>0</v>
      </c>
      <c r="AD80" s="516"/>
    </row>
    <row r="81" spans="2:30" outlineLevel="1">
      <c r="B81" s="508" t="str">
        <f>IF(C81&gt;0,IFERROR(_xlfn.IFS(D81&lt;=DATE(YEAR('Project basic information'!$E$12),MONTH('Project basic information'!$E$12),1),'Project basic information'!$A$12,D81&lt;=DATE(YEAR('Project basic information'!$E$13),MONTH('Project basic information'!$E$13),1),'Project basic information'!$A$13,D81&lt;=DATE(YEAR('Project basic information'!$E$14),MONTH('Project basic information'!$E$14),1),'Project basic information'!$A$14,D81&lt;=DATE(YEAR('Project basic information'!$E$15),MONTH('Project basic information'!$E$15),1),'Project basic information'!$A$15,D81&lt;=DATE(YEAR('Project basic information'!$E$16),MONTH('Project basic information'!$E$16),1),'Project basic information'!$A$16),""),"")</f>
        <v/>
      </c>
      <c r="C81" s="508">
        <f>IF(C80&gt;0,C80+1,IF(DATE(YEAR('Project basic information'!$C$5),MONTH('Project basic information'!$C$5),1)=D81,1,0))</f>
        <v>0</v>
      </c>
      <c r="D81" s="509">
        <f t="shared" si="24"/>
        <v>823</v>
      </c>
      <c r="E81" s="510"/>
      <c r="F81" s="458">
        <f t="shared" si="21"/>
        <v>0</v>
      </c>
      <c r="G81" s="511"/>
      <c r="H81" s="510"/>
      <c r="I81" s="458">
        <f t="shared" si="22"/>
        <v>0</v>
      </c>
      <c r="J81" s="512"/>
      <c r="M81" s="509">
        <f t="shared" si="11"/>
        <v>823</v>
      </c>
      <c r="N81" s="513"/>
      <c r="O81" s="514"/>
      <c r="P81" s="514"/>
      <c r="Q81" s="514"/>
      <c r="R81" s="514"/>
      <c r="S81" s="513"/>
      <c r="T81" s="513"/>
      <c r="U81" s="513"/>
      <c r="V81" s="513"/>
      <c r="W81" s="513"/>
      <c r="X81" s="513"/>
      <c r="Y81" s="513"/>
      <c r="Z81" s="513"/>
      <c r="AA81" s="513"/>
      <c r="AB81" s="513"/>
      <c r="AC81" s="515">
        <f t="shared" si="23"/>
        <v>0</v>
      </c>
      <c r="AD81" s="516"/>
    </row>
    <row r="82" spans="2:30" outlineLevel="1">
      <c r="B82" s="508" t="str">
        <f>IF(C82&gt;0,IFERROR(_xlfn.IFS(D82&lt;=DATE(YEAR('Project basic information'!$E$12),MONTH('Project basic information'!$E$12),1),'Project basic information'!$A$12,D82&lt;=DATE(YEAR('Project basic information'!$E$13),MONTH('Project basic information'!$E$13),1),'Project basic information'!$A$13,D82&lt;=DATE(YEAR('Project basic information'!$E$14),MONTH('Project basic information'!$E$14),1),'Project basic information'!$A$14,D82&lt;=DATE(YEAR('Project basic information'!$E$15),MONTH('Project basic information'!$E$15),1),'Project basic information'!$A$15,D82&lt;=DATE(YEAR('Project basic information'!$E$16),MONTH('Project basic information'!$E$16),1),'Project basic information'!$A$16),""),"")</f>
        <v/>
      </c>
      <c r="C82" s="508">
        <f>IF(C81&gt;0,C81+1,IF(DATE(YEAR('Project basic information'!$C$5),MONTH('Project basic information'!$C$5),1)=D82,1,0))</f>
        <v>0</v>
      </c>
      <c r="D82" s="509">
        <f t="shared" si="24"/>
        <v>853</v>
      </c>
      <c r="E82" s="510"/>
      <c r="F82" s="458">
        <f t="shared" si="21"/>
        <v>0</v>
      </c>
      <c r="G82" s="511"/>
      <c r="H82" s="510"/>
      <c r="I82" s="458">
        <f t="shared" si="22"/>
        <v>0</v>
      </c>
      <c r="J82" s="512"/>
      <c r="M82" s="509">
        <f t="shared" si="11"/>
        <v>853</v>
      </c>
      <c r="N82" s="513"/>
      <c r="O82" s="514"/>
      <c r="P82" s="514"/>
      <c r="Q82" s="514"/>
      <c r="R82" s="514"/>
      <c r="S82" s="513"/>
      <c r="T82" s="513"/>
      <c r="U82" s="513"/>
      <c r="V82" s="513"/>
      <c r="W82" s="513"/>
      <c r="X82" s="513"/>
      <c r="Y82" s="513"/>
      <c r="Z82" s="513"/>
      <c r="AA82" s="513"/>
      <c r="AB82" s="513"/>
      <c r="AC82" s="515">
        <f t="shared" si="23"/>
        <v>0</v>
      </c>
      <c r="AD82" s="516"/>
    </row>
    <row r="83" spans="2:30" outlineLevel="1">
      <c r="B83" s="508" t="str">
        <f>IF(C83&gt;0,IFERROR(_xlfn.IFS(D83&lt;=DATE(YEAR('Project basic information'!$E$12),MONTH('Project basic information'!$E$12),1),'Project basic information'!$A$12,D83&lt;=DATE(YEAR('Project basic information'!$E$13),MONTH('Project basic information'!$E$13),1),'Project basic information'!$A$13,D83&lt;=DATE(YEAR('Project basic information'!$E$14),MONTH('Project basic information'!$E$14),1),'Project basic information'!$A$14,D83&lt;=DATE(YEAR('Project basic information'!$E$15),MONTH('Project basic information'!$E$15),1),'Project basic information'!$A$15,D83&lt;=DATE(YEAR('Project basic information'!$E$16),MONTH('Project basic information'!$E$16),1),'Project basic information'!$A$16),""),"")</f>
        <v/>
      </c>
      <c r="C83" s="508">
        <f>IF(C82&gt;0,C82+1,IF(DATE(YEAR('Project basic information'!$C$5),MONTH('Project basic information'!$C$5),1)=D83,1,0))</f>
        <v>0</v>
      </c>
      <c r="D83" s="509">
        <f t="shared" si="24"/>
        <v>884</v>
      </c>
      <c r="E83" s="510"/>
      <c r="F83" s="458">
        <f t="shared" si="21"/>
        <v>0</v>
      </c>
      <c r="G83" s="511"/>
      <c r="H83" s="510"/>
      <c r="I83" s="458">
        <f t="shared" si="22"/>
        <v>0</v>
      </c>
      <c r="J83" s="512"/>
      <c r="M83" s="509">
        <f t="shared" si="11"/>
        <v>884</v>
      </c>
      <c r="N83" s="513"/>
      <c r="O83" s="514"/>
      <c r="P83" s="514"/>
      <c r="Q83" s="514"/>
      <c r="R83" s="514"/>
      <c r="S83" s="513"/>
      <c r="T83" s="513"/>
      <c r="U83" s="513"/>
      <c r="V83" s="513"/>
      <c r="W83" s="513"/>
      <c r="X83" s="513"/>
      <c r="Y83" s="513"/>
      <c r="Z83" s="513"/>
      <c r="AA83" s="513"/>
      <c r="AB83" s="513"/>
      <c r="AC83" s="515">
        <f t="shared" si="23"/>
        <v>0</v>
      </c>
      <c r="AD83" s="516"/>
    </row>
    <row r="84" spans="2:30" outlineLevel="1">
      <c r="B84" s="508" t="str">
        <f>IF(C84&gt;0,IFERROR(_xlfn.IFS(D84&lt;=DATE(YEAR('Project basic information'!$E$12),MONTH('Project basic information'!$E$12),1),'Project basic information'!$A$12,D84&lt;=DATE(YEAR('Project basic information'!$E$13),MONTH('Project basic information'!$E$13),1),'Project basic information'!$A$13,D84&lt;=DATE(YEAR('Project basic information'!$E$14),MONTH('Project basic information'!$E$14),1),'Project basic information'!$A$14,D84&lt;=DATE(YEAR('Project basic information'!$E$15),MONTH('Project basic information'!$E$15),1),'Project basic information'!$A$15,D84&lt;=DATE(YEAR('Project basic information'!$E$16),MONTH('Project basic information'!$E$16),1),'Project basic information'!$A$16),""),"")</f>
        <v/>
      </c>
      <c r="C84" s="508">
        <f>IF(C83&gt;0,C83+1,IF(DATE(YEAR('Project basic information'!$C$5),MONTH('Project basic information'!$C$5),1)=D84,1,0))</f>
        <v>0</v>
      </c>
      <c r="D84" s="509">
        <f t="shared" si="24"/>
        <v>914</v>
      </c>
      <c r="E84" s="510"/>
      <c r="F84" s="458">
        <f t="shared" si="21"/>
        <v>0</v>
      </c>
      <c r="G84" s="511"/>
      <c r="H84" s="510"/>
      <c r="I84" s="458">
        <f t="shared" si="22"/>
        <v>0</v>
      </c>
      <c r="J84" s="512"/>
      <c r="M84" s="509">
        <f t="shared" si="11"/>
        <v>914</v>
      </c>
      <c r="N84" s="513"/>
      <c r="O84" s="514"/>
      <c r="P84" s="514"/>
      <c r="Q84" s="514"/>
      <c r="R84" s="514"/>
      <c r="S84" s="513"/>
      <c r="T84" s="513"/>
      <c r="U84" s="513"/>
      <c r="V84" s="513"/>
      <c r="W84" s="513"/>
      <c r="X84" s="513"/>
      <c r="Y84" s="513"/>
      <c r="Z84" s="513"/>
      <c r="AA84" s="513"/>
      <c r="AB84" s="513"/>
      <c r="AC84" s="515">
        <f t="shared" si="23"/>
        <v>0</v>
      </c>
      <c r="AD84" s="516"/>
    </row>
    <row r="85" spans="2:30" outlineLevel="1">
      <c r="B85" s="508" t="str">
        <f>IF(C85&gt;0,IFERROR(_xlfn.IFS(D85&lt;=DATE(YEAR('Project basic information'!$E$12),MONTH('Project basic information'!$E$12),1),'Project basic information'!$A$12,D85&lt;=DATE(YEAR('Project basic information'!$E$13),MONTH('Project basic information'!$E$13),1),'Project basic information'!$A$13,D85&lt;=DATE(YEAR('Project basic information'!$E$14),MONTH('Project basic information'!$E$14),1),'Project basic information'!$A$14,D85&lt;=DATE(YEAR('Project basic information'!$E$15),MONTH('Project basic information'!$E$15),1),'Project basic information'!$A$15,D85&lt;=DATE(YEAR('Project basic information'!$E$16),MONTH('Project basic information'!$E$16),1),'Project basic information'!$A$16),""),"")</f>
        <v/>
      </c>
      <c r="C85" s="508">
        <f>IF(C84&gt;0,C84+1,IF(DATE(YEAR('Project basic information'!$C$5),MONTH('Project basic information'!$C$5),1)=D85,1,0))</f>
        <v>0</v>
      </c>
      <c r="D85" s="509">
        <f t="shared" si="24"/>
        <v>945</v>
      </c>
      <c r="E85" s="510"/>
      <c r="F85" s="458">
        <f t="shared" si="21"/>
        <v>0</v>
      </c>
      <c r="G85" s="511"/>
      <c r="H85" s="510"/>
      <c r="I85" s="458">
        <f t="shared" si="22"/>
        <v>0</v>
      </c>
      <c r="J85" s="512"/>
      <c r="M85" s="509">
        <f t="shared" si="11"/>
        <v>945</v>
      </c>
      <c r="N85" s="513"/>
      <c r="O85" s="514"/>
      <c r="P85" s="514"/>
      <c r="Q85" s="514"/>
      <c r="R85" s="514"/>
      <c r="S85" s="513"/>
      <c r="T85" s="513"/>
      <c r="U85" s="513"/>
      <c r="V85" s="513"/>
      <c r="W85" s="513"/>
      <c r="X85" s="513"/>
      <c r="Y85" s="513"/>
      <c r="Z85" s="513"/>
      <c r="AA85" s="513"/>
      <c r="AB85" s="513"/>
      <c r="AC85" s="515">
        <f t="shared" si="23"/>
        <v>0</v>
      </c>
      <c r="AD85" s="516"/>
    </row>
    <row r="86" spans="2:30" outlineLevel="1">
      <c r="B86" s="508" t="str">
        <f>IF(C86&gt;0,IFERROR(_xlfn.IFS(D86&lt;=DATE(YEAR('Project basic information'!$E$12),MONTH('Project basic information'!$E$12),1),'Project basic information'!$A$12,D86&lt;=DATE(YEAR('Project basic information'!$E$13),MONTH('Project basic information'!$E$13),1),'Project basic information'!$A$13,D86&lt;=DATE(YEAR('Project basic information'!$E$14),MONTH('Project basic information'!$E$14),1),'Project basic information'!$A$14,D86&lt;=DATE(YEAR('Project basic information'!$E$15),MONTH('Project basic information'!$E$15),1),'Project basic information'!$A$15,D86&lt;=DATE(YEAR('Project basic information'!$E$16),MONTH('Project basic information'!$E$16),1),'Project basic information'!$A$16),""),"")</f>
        <v/>
      </c>
      <c r="C86" s="508">
        <f>IF(C85&gt;0,C85+1,IF(DATE(YEAR('Project basic information'!$C$5),MONTH('Project basic information'!$C$5),1)=D86,1,0))</f>
        <v>0</v>
      </c>
      <c r="D86" s="509">
        <f t="shared" si="24"/>
        <v>976</v>
      </c>
      <c r="E86" s="510"/>
      <c r="F86" s="458">
        <f t="shared" si="21"/>
        <v>0</v>
      </c>
      <c r="G86" s="511"/>
      <c r="H86" s="510"/>
      <c r="I86" s="458">
        <f t="shared" si="22"/>
        <v>0</v>
      </c>
      <c r="J86" s="512"/>
      <c r="M86" s="509">
        <f t="shared" si="11"/>
        <v>976</v>
      </c>
      <c r="N86" s="513"/>
      <c r="O86" s="514"/>
      <c r="P86" s="514"/>
      <c r="Q86" s="514"/>
      <c r="R86" s="514"/>
      <c r="S86" s="513"/>
      <c r="T86" s="513"/>
      <c r="U86" s="513"/>
      <c r="V86" s="513"/>
      <c r="W86" s="513"/>
      <c r="X86" s="513"/>
      <c r="Y86" s="513"/>
      <c r="Z86" s="513"/>
      <c r="AA86" s="513"/>
      <c r="AB86" s="513"/>
      <c r="AC86" s="515">
        <f t="shared" si="23"/>
        <v>0</v>
      </c>
      <c r="AD86" s="516"/>
    </row>
    <row r="87" spans="2:30" outlineLevel="1">
      <c r="B87" s="508" t="str">
        <f>IF(C87&gt;0,IFERROR(_xlfn.IFS(D87&lt;=DATE(YEAR('Project basic information'!$E$12),MONTH('Project basic information'!$E$12),1),'Project basic information'!$A$12,D87&lt;=DATE(YEAR('Project basic information'!$E$13),MONTH('Project basic information'!$E$13),1),'Project basic information'!$A$13,D87&lt;=DATE(YEAR('Project basic information'!$E$14),MONTH('Project basic information'!$E$14),1),'Project basic information'!$A$14,D87&lt;=DATE(YEAR('Project basic information'!$E$15),MONTH('Project basic information'!$E$15),1),'Project basic information'!$A$15,D87&lt;=DATE(YEAR('Project basic information'!$E$16),MONTH('Project basic information'!$E$16),1),'Project basic information'!$A$16),""),"")</f>
        <v/>
      </c>
      <c r="C87" s="508">
        <f>IF(C86&gt;0,C86+1,IF(DATE(YEAR('Project basic information'!$C$5),MONTH('Project basic information'!$C$5),1)=D87,1,0))</f>
        <v>0</v>
      </c>
      <c r="D87" s="509">
        <f t="shared" si="24"/>
        <v>1006</v>
      </c>
      <c r="E87" s="510"/>
      <c r="F87" s="458">
        <f t="shared" si="21"/>
        <v>0</v>
      </c>
      <c r="G87" s="511"/>
      <c r="H87" s="510"/>
      <c r="I87" s="458">
        <f t="shared" si="22"/>
        <v>0</v>
      </c>
      <c r="J87" s="512"/>
      <c r="M87" s="509">
        <f t="shared" si="11"/>
        <v>1006</v>
      </c>
      <c r="N87" s="513"/>
      <c r="O87" s="514"/>
      <c r="P87" s="514"/>
      <c r="Q87" s="514"/>
      <c r="R87" s="514"/>
      <c r="S87" s="513"/>
      <c r="T87" s="513"/>
      <c r="U87" s="513"/>
      <c r="V87" s="513"/>
      <c r="W87" s="513"/>
      <c r="X87" s="513"/>
      <c r="Y87" s="513"/>
      <c r="Z87" s="513"/>
      <c r="AA87" s="513"/>
      <c r="AB87" s="513"/>
      <c r="AC87" s="515">
        <f t="shared" si="23"/>
        <v>0</v>
      </c>
      <c r="AD87" s="516"/>
    </row>
    <row r="88" spans="2:30" outlineLevel="1">
      <c r="B88" s="508" t="str">
        <f>IF(C88&gt;0,IFERROR(_xlfn.IFS(D88&lt;=DATE(YEAR('Project basic information'!$E$12),MONTH('Project basic information'!$E$12),1),'Project basic information'!$A$12,D88&lt;=DATE(YEAR('Project basic information'!$E$13),MONTH('Project basic information'!$E$13),1),'Project basic information'!$A$13,D88&lt;=DATE(YEAR('Project basic information'!$E$14),MONTH('Project basic information'!$E$14),1),'Project basic information'!$A$14,D88&lt;=DATE(YEAR('Project basic information'!$E$15),MONTH('Project basic information'!$E$15),1),'Project basic information'!$A$15,D88&lt;=DATE(YEAR('Project basic information'!$E$16),MONTH('Project basic information'!$E$16),1),'Project basic information'!$A$16),""),"")</f>
        <v/>
      </c>
      <c r="C88" s="508">
        <f>IF(C87&gt;0,C87+1,IF(DATE(YEAR('Project basic information'!$C$5),MONTH('Project basic information'!$C$5),1)=D88,1,0))</f>
        <v>0</v>
      </c>
      <c r="D88" s="509">
        <f t="shared" si="24"/>
        <v>1037</v>
      </c>
      <c r="E88" s="510"/>
      <c r="F88" s="458">
        <f t="shared" si="21"/>
        <v>0</v>
      </c>
      <c r="G88" s="511"/>
      <c r="H88" s="510"/>
      <c r="I88" s="458">
        <f t="shared" si="22"/>
        <v>0</v>
      </c>
      <c r="J88" s="512"/>
      <c r="M88" s="509">
        <f t="shared" si="11"/>
        <v>1037</v>
      </c>
      <c r="N88" s="513"/>
      <c r="O88" s="514"/>
      <c r="P88" s="514"/>
      <c r="Q88" s="514"/>
      <c r="R88" s="514"/>
      <c r="S88" s="513"/>
      <c r="T88" s="513"/>
      <c r="U88" s="513"/>
      <c r="V88" s="513"/>
      <c r="W88" s="513"/>
      <c r="X88" s="513"/>
      <c r="Y88" s="513"/>
      <c r="Z88" s="513"/>
      <c r="AA88" s="513"/>
      <c r="AB88" s="513"/>
      <c r="AC88" s="515">
        <f t="shared" si="23"/>
        <v>0</v>
      </c>
      <c r="AD88" s="516"/>
    </row>
    <row r="89" spans="2:30" outlineLevel="1">
      <c r="B89" s="508" t="str">
        <f>IF(C89&gt;0,IFERROR(_xlfn.IFS(D89&lt;=DATE(YEAR('Project basic information'!$E$12),MONTH('Project basic information'!$E$12),1),'Project basic information'!$A$12,D89&lt;=DATE(YEAR('Project basic information'!$E$13),MONTH('Project basic information'!$E$13),1),'Project basic information'!$A$13,D89&lt;=DATE(YEAR('Project basic information'!$E$14),MONTH('Project basic information'!$E$14),1),'Project basic information'!$A$14,D89&lt;=DATE(YEAR('Project basic information'!$E$15),MONTH('Project basic information'!$E$15),1),'Project basic information'!$A$15,D89&lt;=DATE(YEAR('Project basic information'!$E$16),MONTH('Project basic information'!$E$16),1),'Project basic information'!$A$16),""),"")</f>
        <v/>
      </c>
      <c r="C89" s="508">
        <f>IF(C88&gt;0,C88+1,IF(DATE(YEAR('Project basic information'!$C$5),MONTH('Project basic information'!$C$5),1)=D89,1,0))</f>
        <v>0</v>
      </c>
      <c r="D89" s="509">
        <f t="shared" si="24"/>
        <v>1067</v>
      </c>
      <c r="E89" s="510"/>
      <c r="F89" s="458">
        <f t="shared" si="21"/>
        <v>0</v>
      </c>
      <c r="G89" s="511"/>
      <c r="H89" s="510"/>
      <c r="I89" s="458">
        <f t="shared" si="22"/>
        <v>0</v>
      </c>
      <c r="J89" s="512"/>
      <c r="M89" s="509">
        <f t="shared" si="11"/>
        <v>1067</v>
      </c>
      <c r="N89" s="513"/>
      <c r="O89" s="514"/>
      <c r="P89" s="514"/>
      <c r="Q89" s="514"/>
      <c r="R89" s="514"/>
      <c r="S89" s="513"/>
      <c r="T89" s="513"/>
      <c r="U89" s="513"/>
      <c r="V89" s="513"/>
      <c r="W89" s="513"/>
      <c r="X89" s="513"/>
      <c r="Y89" s="513"/>
      <c r="Z89" s="513"/>
      <c r="AA89" s="513"/>
      <c r="AB89" s="513"/>
      <c r="AC89" s="515">
        <f t="shared" si="23"/>
        <v>0</v>
      </c>
      <c r="AD89" s="516"/>
    </row>
    <row r="90" spans="2:30" ht="15" thickBot="1">
      <c r="B90" s="518"/>
      <c r="C90" s="519"/>
      <c r="D90" s="520">
        <f>D89</f>
        <v>1067</v>
      </c>
      <c r="E90" s="521"/>
      <c r="F90" s="522">
        <f>SUM(F78:F89)</f>
        <v>0</v>
      </c>
      <c r="G90" s="523">
        <f>SUM(G78:G89)</f>
        <v>0</v>
      </c>
      <c r="H90" s="538"/>
      <c r="I90" s="522">
        <f>SUM(I78:I89)</f>
        <v>0</v>
      </c>
      <c r="J90" s="523">
        <f>SUM(J78:J89)</f>
        <v>0</v>
      </c>
      <c r="M90" s="520">
        <f t="shared" si="11"/>
        <v>1067</v>
      </c>
      <c r="N90" s="526">
        <f>SUM(N78:N89)</f>
        <v>0</v>
      </c>
      <c r="O90" s="526">
        <f>SUM(O78:O89)</f>
        <v>0</v>
      </c>
      <c r="P90" s="526">
        <f>SUM(P78:P89)</f>
        <v>0</v>
      </c>
      <c r="Q90" s="526">
        <f>SUM(Q78:Q89)</f>
        <v>0</v>
      </c>
      <c r="R90" s="526">
        <f>SUM(R78:R89)</f>
        <v>0</v>
      </c>
      <c r="S90" s="528">
        <f t="shared" ref="S90:AB90" si="25">SUM(S78:S89)</f>
        <v>0</v>
      </c>
      <c r="T90" s="528">
        <f t="shared" si="25"/>
        <v>0</v>
      </c>
      <c r="U90" s="528">
        <f t="shared" si="25"/>
        <v>0</v>
      </c>
      <c r="V90" s="528">
        <f t="shared" si="25"/>
        <v>0</v>
      </c>
      <c r="W90" s="528">
        <f t="shared" si="25"/>
        <v>0</v>
      </c>
      <c r="X90" s="528">
        <f t="shared" si="25"/>
        <v>0</v>
      </c>
      <c r="Y90" s="528">
        <f t="shared" si="25"/>
        <v>0</v>
      </c>
      <c r="Z90" s="528">
        <f t="shared" si="25"/>
        <v>0</v>
      </c>
      <c r="AA90" s="528">
        <f t="shared" si="25"/>
        <v>0</v>
      </c>
      <c r="AB90" s="528">
        <f t="shared" si="25"/>
        <v>0</v>
      </c>
      <c r="AC90" s="528">
        <f>SUM(AC78:AC89)</f>
        <v>0</v>
      </c>
      <c r="AD90" s="516"/>
    </row>
    <row r="91" spans="2:30" ht="28.55" customHeight="1">
      <c r="B91" s="448"/>
      <c r="C91" s="448"/>
      <c r="N91" s="527">
        <f>IFERROR(N90/$H$6,0)</f>
        <v>0</v>
      </c>
      <c r="O91" s="527">
        <f>IFERROR(O90/$H$6,0)</f>
        <v>0</v>
      </c>
      <c r="P91" s="527">
        <f>IFERROR(P90/$H$6,0)</f>
        <v>0</v>
      </c>
      <c r="Q91" s="527">
        <f>IFERROR(Q90/$H$6,0)</f>
        <v>0</v>
      </c>
      <c r="R91" s="527">
        <f>IFERROR(R90/$H$6,0)</f>
        <v>0</v>
      </c>
      <c r="S91" s="527">
        <f t="shared" ref="S91:AB91" si="26">IFERROR(S90/$H$6,0)</f>
        <v>0</v>
      </c>
      <c r="T91" s="527">
        <f t="shared" si="26"/>
        <v>0</v>
      </c>
      <c r="U91" s="527">
        <f t="shared" si="26"/>
        <v>0</v>
      </c>
      <c r="V91" s="527">
        <f t="shared" si="26"/>
        <v>0</v>
      </c>
      <c r="W91" s="527">
        <f t="shared" si="26"/>
        <v>0</v>
      </c>
      <c r="X91" s="527">
        <f t="shared" si="26"/>
        <v>0</v>
      </c>
      <c r="Y91" s="527">
        <f t="shared" si="26"/>
        <v>0</v>
      </c>
      <c r="Z91" s="527">
        <f t="shared" si="26"/>
        <v>0</v>
      </c>
      <c r="AA91" s="527">
        <f t="shared" si="26"/>
        <v>0</v>
      </c>
      <c r="AB91" s="527">
        <f t="shared" si="26"/>
        <v>0</v>
      </c>
      <c r="AC91" s="525">
        <f>IFERROR(AC90/$H$6,0)</f>
        <v>0</v>
      </c>
      <c r="AD91" s="529" t="s">
        <v>579</v>
      </c>
    </row>
    <row r="92" spans="2:30" ht="15" thickBot="1">
      <c r="B92" s="448"/>
      <c r="C92" s="448"/>
      <c r="N92" s="530"/>
      <c r="O92" s="530"/>
      <c r="P92" s="530"/>
      <c r="Q92" s="530"/>
      <c r="R92" s="530"/>
      <c r="S92" s="531"/>
      <c r="T92" s="532"/>
      <c r="U92" s="533"/>
      <c r="V92" s="533"/>
      <c r="W92" s="533"/>
      <c r="X92" s="533"/>
      <c r="Y92" s="533"/>
      <c r="Z92" s="533"/>
      <c r="AA92" s="533"/>
      <c r="AB92" s="534"/>
      <c r="AC92" s="535"/>
      <c r="AD92" s="536"/>
    </row>
    <row r="93" spans="2:30" outlineLevel="1">
      <c r="B93" s="508" t="str">
        <f>IF(C93&gt;0,IFERROR(_xlfn.IFS(D93&lt;=DATE(YEAR('Project basic information'!$E$12),MONTH('Project basic information'!$E$12),1),'Project basic information'!$A$12,D93&lt;=DATE(YEAR('Project basic information'!$E$13),MONTH('Project basic information'!$E$13),1),'Project basic information'!$A$13,D93&lt;=DATE(YEAR('Project basic information'!$E$14),MONTH('Project basic information'!$E$14),1),'Project basic information'!$A$14,D93&lt;=DATE(YEAR('Project basic information'!$E$15),MONTH('Project basic information'!$E$15),1),'Project basic information'!$A$15,D93&lt;=DATE(YEAR('Project basic information'!$E$16),MONTH('Project basic information'!$E$16),1),'Project basic information'!$A$16),""),"")</f>
        <v/>
      </c>
      <c r="C93" s="508">
        <f>IF(C89&gt;0,C89+1,IF(DATE(YEAR('Project basic information'!$C$5),MONTH('Project basic information'!$C$5),1)=D93,1,0))</f>
        <v>0</v>
      </c>
      <c r="D93" s="509">
        <f>DATE(YEAR(D89),MONTH(D89)+1,DAY(D89))</f>
        <v>1098</v>
      </c>
      <c r="E93" s="539"/>
      <c r="F93" s="537">
        <f t="shared" ref="F93:F104" si="27">215/12*E93</f>
        <v>0</v>
      </c>
      <c r="G93" s="540"/>
      <c r="H93" s="539"/>
      <c r="I93" s="537">
        <f t="shared" ref="I93:I104" si="28">215/12*H93</f>
        <v>0</v>
      </c>
      <c r="J93" s="541"/>
      <c r="M93" s="509">
        <f t="shared" si="11"/>
        <v>1098</v>
      </c>
      <c r="N93" s="514"/>
      <c r="O93" s="514"/>
      <c r="P93" s="514"/>
      <c r="Q93" s="514"/>
      <c r="R93" s="514"/>
      <c r="S93" s="513"/>
      <c r="T93" s="513"/>
      <c r="U93" s="513"/>
      <c r="V93" s="513"/>
      <c r="W93" s="513"/>
      <c r="X93" s="513"/>
      <c r="Y93" s="513"/>
      <c r="Z93" s="513"/>
      <c r="AA93" s="513"/>
      <c r="AB93" s="513"/>
      <c r="AC93" s="515">
        <f t="shared" ref="AC93:AC104" si="29">SUM(N93:AB93)</f>
        <v>0</v>
      </c>
      <c r="AD93" s="516"/>
    </row>
    <row r="94" spans="2:30" outlineLevel="1">
      <c r="B94" s="508" t="str">
        <f>IF(C94&gt;0,IFERROR(_xlfn.IFS(D94&lt;=DATE(YEAR('Project basic information'!$E$12),MONTH('Project basic information'!$E$12),1),'Project basic information'!$A$12,D94&lt;=DATE(YEAR('Project basic information'!$E$13),MONTH('Project basic information'!$E$13),1),'Project basic information'!$A$13,D94&lt;=DATE(YEAR('Project basic information'!$E$14),MONTH('Project basic information'!$E$14),1),'Project basic information'!$A$14,D94&lt;=DATE(YEAR('Project basic information'!$E$15),MONTH('Project basic information'!$E$15),1),'Project basic information'!$A$15,D94&lt;=DATE(YEAR('Project basic information'!$E$16),MONTH('Project basic information'!$E$16),1),'Project basic information'!$A$16),""),"")</f>
        <v/>
      </c>
      <c r="C94" s="508">
        <f>IF(C93&gt;0,C93+1,IF(DATE(YEAR('Project basic information'!$C$5),MONTH('Project basic information'!$C$5),1)=D94,1,0))</f>
        <v>0</v>
      </c>
      <c r="D94" s="509">
        <f t="shared" ref="D94:D104" si="30">DATE(YEAR(D93),MONTH(D93)+1,DAY(D93))</f>
        <v>1129</v>
      </c>
      <c r="E94" s="510"/>
      <c r="F94" s="458">
        <f t="shared" si="27"/>
        <v>0</v>
      </c>
      <c r="G94" s="511"/>
      <c r="H94" s="510"/>
      <c r="I94" s="458">
        <f t="shared" si="28"/>
        <v>0</v>
      </c>
      <c r="J94" s="512"/>
      <c r="M94" s="509">
        <f t="shared" si="11"/>
        <v>1129</v>
      </c>
      <c r="N94" s="514"/>
      <c r="O94" s="514"/>
      <c r="P94" s="514"/>
      <c r="Q94" s="514"/>
      <c r="R94" s="514"/>
      <c r="S94" s="513"/>
      <c r="T94" s="513"/>
      <c r="U94" s="513"/>
      <c r="V94" s="513"/>
      <c r="W94" s="513"/>
      <c r="X94" s="513"/>
      <c r="Y94" s="513"/>
      <c r="Z94" s="513"/>
      <c r="AA94" s="513"/>
      <c r="AB94" s="513"/>
      <c r="AC94" s="515">
        <f t="shared" si="29"/>
        <v>0</v>
      </c>
      <c r="AD94" s="516"/>
    </row>
    <row r="95" spans="2:30" outlineLevel="1">
      <c r="B95" s="508" t="str">
        <f>IF(C95&gt;0,IFERROR(_xlfn.IFS(D95&lt;=DATE(YEAR('Project basic information'!$E$12),MONTH('Project basic information'!$E$12),1),'Project basic information'!$A$12,D95&lt;=DATE(YEAR('Project basic information'!$E$13),MONTH('Project basic information'!$E$13),1),'Project basic information'!$A$13,D95&lt;=DATE(YEAR('Project basic information'!$E$14),MONTH('Project basic information'!$E$14),1),'Project basic information'!$A$14,D95&lt;=DATE(YEAR('Project basic information'!$E$15),MONTH('Project basic information'!$E$15),1),'Project basic information'!$A$15,D95&lt;=DATE(YEAR('Project basic information'!$E$16),MONTH('Project basic information'!$E$16),1),'Project basic information'!$A$16),""),"")</f>
        <v/>
      </c>
      <c r="C95" s="508">
        <f>IF(C94&gt;0,C94+1,IF(DATE(YEAR('Project basic information'!$C$5),MONTH('Project basic information'!$C$5),1)=D95,1,0))</f>
        <v>0</v>
      </c>
      <c r="D95" s="509">
        <f t="shared" si="30"/>
        <v>1157</v>
      </c>
      <c r="E95" s="510"/>
      <c r="F95" s="458">
        <f t="shared" si="27"/>
        <v>0</v>
      </c>
      <c r="G95" s="511"/>
      <c r="H95" s="510"/>
      <c r="I95" s="458">
        <f t="shared" si="28"/>
        <v>0</v>
      </c>
      <c r="J95" s="512"/>
      <c r="M95" s="509">
        <f t="shared" si="11"/>
        <v>1157</v>
      </c>
      <c r="N95" s="514"/>
      <c r="O95" s="514"/>
      <c r="P95" s="514"/>
      <c r="Q95" s="514"/>
      <c r="R95" s="514"/>
      <c r="S95" s="513"/>
      <c r="T95" s="513"/>
      <c r="U95" s="513"/>
      <c r="V95" s="513"/>
      <c r="W95" s="513"/>
      <c r="X95" s="513"/>
      <c r="Y95" s="513"/>
      <c r="Z95" s="513"/>
      <c r="AA95" s="513"/>
      <c r="AB95" s="513"/>
      <c r="AC95" s="515">
        <f t="shared" si="29"/>
        <v>0</v>
      </c>
      <c r="AD95" s="516"/>
    </row>
    <row r="96" spans="2:30" outlineLevel="1">
      <c r="B96" s="508" t="str">
        <f>IF(C96&gt;0,IFERROR(_xlfn.IFS(D96&lt;=DATE(YEAR('Project basic information'!$E$12),MONTH('Project basic information'!$E$12),1),'Project basic information'!$A$12,D96&lt;=DATE(YEAR('Project basic information'!$E$13),MONTH('Project basic information'!$E$13),1),'Project basic information'!$A$13,D96&lt;=DATE(YEAR('Project basic information'!$E$14),MONTH('Project basic information'!$E$14),1),'Project basic information'!$A$14,D96&lt;=DATE(YEAR('Project basic information'!$E$15),MONTH('Project basic information'!$E$15),1),'Project basic information'!$A$15,D96&lt;=DATE(YEAR('Project basic information'!$E$16),MONTH('Project basic information'!$E$16),1),'Project basic information'!$A$16),""),"")</f>
        <v/>
      </c>
      <c r="C96" s="508">
        <f>IF(C95&gt;0,C95+1,IF(DATE(YEAR('Project basic information'!$C$5),MONTH('Project basic information'!$C$5),1)=D96,1,0))</f>
        <v>0</v>
      </c>
      <c r="D96" s="509">
        <f t="shared" si="30"/>
        <v>1188</v>
      </c>
      <c r="E96" s="510"/>
      <c r="F96" s="458">
        <f t="shared" si="27"/>
        <v>0</v>
      </c>
      <c r="G96" s="511"/>
      <c r="H96" s="510"/>
      <c r="I96" s="458">
        <f t="shared" si="28"/>
        <v>0</v>
      </c>
      <c r="J96" s="512"/>
      <c r="M96" s="509">
        <f t="shared" si="11"/>
        <v>1188</v>
      </c>
      <c r="N96" s="514"/>
      <c r="O96" s="514"/>
      <c r="P96" s="514"/>
      <c r="Q96" s="514"/>
      <c r="R96" s="514"/>
      <c r="S96" s="513"/>
      <c r="T96" s="513"/>
      <c r="U96" s="513"/>
      <c r="V96" s="513"/>
      <c r="W96" s="513"/>
      <c r="X96" s="513"/>
      <c r="Y96" s="513"/>
      <c r="Z96" s="513"/>
      <c r="AA96" s="513"/>
      <c r="AB96" s="513"/>
      <c r="AC96" s="515">
        <f t="shared" si="29"/>
        <v>0</v>
      </c>
      <c r="AD96" s="516"/>
    </row>
    <row r="97" spans="2:30" outlineLevel="1">
      <c r="B97" s="508" t="str">
        <f>IF(C97&gt;0,IFERROR(_xlfn.IFS(D97&lt;=DATE(YEAR('Project basic information'!$E$12),MONTH('Project basic information'!$E$12),1),'Project basic information'!$A$12,D97&lt;=DATE(YEAR('Project basic information'!$E$13),MONTH('Project basic information'!$E$13),1),'Project basic information'!$A$13,D97&lt;=DATE(YEAR('Project basic information'!$E$14),MONTH('Project basic information'!$E$14),1),'Project basic information'!$A$14,D97&lt;=DATE(YEAR('Project basic information'!$E$15),MONTH('Project basic information'!$E$15),1),'Project basic information'!$A$15,D97&lt;=DATE(YEAR('Project basic information'!$E$16),MONTH('Project basic information'!$E$16),1),'Project basic information'!$A$16),""),"")</f>
        <v/>
      </c>
      <c r="C97" s="508">
        <f>IF(C96&gt;0,C96+1,IF(DATE(YEAR('Project basic information'!$C$5),MONTH('Project basic information'!$C$5),1)=D97,1,0))</f>
        <v>0</v>
      </c>
      <c r="D97" s="509">
        <f t="shared" si="30"/>
        <v>1218</v>
      </c>
      <c r="E97" s="510"/>
      <c r="F97" s="458">
        <f t="shared" si="27"/>
        <v>0</v>
      </c>
      <c r="G97" s="511"/>
      <c r="H97" s="510"/>
      <c r="I97" s="458">
        <f t="shared" si="28"/>
        <v>0</v>
      </c>
      <c r="J97" s="512"/>
      <c r="M97" s="509">
        <f t="shared" si="11"/>
        <v>1218</v>
      </c>
      <c r="N97" s="514"/>
      <c r="O97" s="514"/>
      <c r="P97" s="514"/>
      <c r="Q97" s="514"/>
      <c r="R97" s="514"/>
      <c r="S97" s="513"/>
      <c r="T97" s="513"/>
      <c r="U97" s="513"/>
      <c r="V97" s="513"/>
      <c r="W97" s="513"/>
      <c r="X97" s="513"/>
      <c r="Y97" s="513"/>
      <c r="Z97" s="513"/>
      <c r="AA97" s="513"/>
      <c r="AB97" s="513"/>
      <c r="AC97" s="515">
        <f t="shared" si="29"/>
        <v>0</v>
      </c>
      <c r="AD97" s="516"/>
    </row>
    <row r="98" spans="2:30" outlineLevel="1">
      <c r="B98" s="508" t="str">
        <f>IF(C98&gt;0,IFERROR(_xlfn.IFS(D98&lt;=DATE(YEAR('Project basic information'!$E$12),MONTH('Project basic information'!$E$12),1),'Project basic information'!$A$12,D98&lt;=DATE(YEAR('Project basic information'!$E$13),MONTH('Project basic information'!$E$13),1),'Project basic information'!$A$13,D98&lt;=DATE(YEAR('Project basic information'!$E$14),MONTH('Project basic information'!$E$14),1),'Project basic information'!$A$14,D98&lt;=DATE(YEAR('Project basic information'!$E$15),MONTH('Project basic information'!$E$15),1),'Project basic information'!$A$15,D98&lt;=DATE(YEAR('Project basic information'!$E$16),MONTH('Project basic information'!$E$16),1),'Project basic information'!$A$16),""),"")</f>
        <v/>
      </c>
      <c r="C98" s="508">
        <f>IF(C97&gt;0,C97+1,IF(DATE(YEAR('Project basic information'!$C$5),MONTH('Project basic information'!$C$5),1)=D98,1,0))</f>
        <v>0</v>
      </c>
      <c r="D98" s="509">
        <f t="shared" si="30"/>
        <v>1249</v>
      </c>
      <c r="E98" s="510"/>
      <c r="F98" s="458">
        <f t="shared" si="27"/>
        <v>0</v>
      </c>
      <c r="G98" s="511"/>
      <c r="H98" s="510"/>
      <c r="I98" s="458">
        <f t="shared" si="28"/>
        <v>0</v>
      </c>
      <c r="J98" s="512"/>
      <c r="M98" s="509">
        <f t="shared" si="11"/>
        <v>1249</v>
      </c>
      <c r="N98" s="514"/>
      <c r="O98" s="514"/>
      <c r="P98" s="514"/>
      <c r="Q98" s="514"/>
      <c r="R98" s="514"/>
      <c r="S98" s="513"/>
      <c r="T98" s="513"/>
      <c r="U98" s="513"/>
      <c r="V98" s="513"/>
      <c r="W98" s="513"/>
      <c r="X98" s="513"/>
      <c r="Y98" s="513"/>
      <c r="Z98" s="513"/>
      <c r="AA98" s="513"/>
      <c r="AB98" s="513"/>
      <c r="AC98" s="515">
        <f t="shared" si="29"/>
        <v>0</v>
      </c>
      <c r="AD98" s="516"/>
    </row>
    <row r="99" spans="2:30" outlineLevel="1">
      <c r="B99" s="508" t="str">
        <f>IF(C99&gt;0,IFERROR(_xlfn.IFS(D99&lt;=DATE(YEAR('Project basic information'!$E$12),MONTH('Project basic information'!$E$12),1),'Project basic information'!$A$12,D99&lt;=DATE(YEAR('Project basic information'!$E$13),MONTH('Project basic information'!$E$13),1),'Project basic information'!$A$13,D99&lt;=DATE(YEAR('Project basic information'!$E$14),MONTH('Project basic information'!$E$14),1),'Project basic information'!$A$14,D99&lt;=DATE(YEAR('Project basic information'!$E$15),MONTH('Project basic information'!$E$15),1),'Project basic information'!$A$15,D99&lt;=DATE(YEAR('Project basic information'!$E$16),MONTH('Project basic information'!$E$16),1),'Project basic information'!$A$16),""),"")</f>
        <v/>
      </c>
      <c r="C99" s="508">
        <f>IF(C98&gt;0,C98+1,IF(DATE(YEAR('Project basic information'!$C$5),MONTH('Project basic information'!$C$5),1)=D99,1,0))</f>
        <v>0</v>
      </c>
      <c r="D99" s="509">
        <f t="shared" si="30"/>
        <v>1279</v>
      </c>
      <c r="E99" s="510"/>
      <c r="F99" s="458">
        <f t="shared" si="27"/>
        <v>0</v>
      </c>
      <c r="G99" s="511"/>
      <c r="H99" s="510"/>
      <c r="I99" s="458">
        <f t="shared" si="28"/>
        <v>0</v>
      </c>
      <c r="J99" s="512"/>
      <c r="M99" s="509">
        <f t="shared" si="11"/>
        <v>1279</v>
      </c>
      <c r="N99" s="514"/>
      <c r="O99" s="514"/>
      <c r="P99" s="514"/>
      <c r="Q99" s="514"/>
      <c r="R99" s="514"/>
      <c r="S99" s="513"/>
      <c r="T99" s="513"/>
      <c r="U99" s="513"/>
      <c r="V99" s="513"/>
      <c r="W99" s="513"/>
      <c r="X99" s="513"/>
      <c r="Y99" s="513"/>
      <c r="Z99" s="513"/>
      <c r="AA99" s="513"/>
      <c r="AB99" s="513"/>
      <c r="AC99" s="515">
        <f t="shared" si="29"/>
        <v>0</v>
      </c>
      <c r="AD99" s="516"/>
    </row>
    <row r="100" spans="2:30" outlineLevel="1">
      <c r="B100" s="508" t="str">
        <f>IF(C100&gt;0,IFERROR(_xlfn.IFS(D100&lt;=DATE(YEAR('Project basic information'!$E$12),MONTH('Project basic information'!$E$12),1),'Project basic information'!$A$12,D100&lt;=DATE(YEAR('Project basic information'!$E$13),MONTH('Project basic information'!$E$13),1),'Project basic information'!$A$13,D100&lt;=DATE(YEAR('Project basic information'!$E$14),MONTH('Project basic information'!$E$14),1),'Project basic information'!$A$14,D100&lt;=DATE(YEAR('Project basic information'!$E$15),MONTH('Project basic information'!$E$15),1),'Project basic information'!$A$15,D100&lt;=DATE(YEAR('Project basic information'!$E$16),MONTH('Project basic information'!$E$16),1),'Project basic information'!$A$16),""),"")</f>
        <v/>
      </c>
      <c r="C100" s="508">
        <f>IF(C99&gt;0,C99+1,IF(DATE(YEAR('Project basic information'!$C$5),MONTH('Project basic information'!$C$5),1)=D100,1,0))</f>
        <v>0</v>
      </c>
      <c r="D100" s="509">
        <f t="shared" si="30"/>
        <v>1310</v>
      </c>
      <c r="E100" s="510"/>
      <c r="F100" s="458">
        <f t="shared" si="27"/>
        <v>0</v>
      </c>
      <c r="G100" s="511"/>
      <c r="H100" s="510"/>
      <c r="I100" s="458">
        <f t="shared" si="28"/>
        <v>0</v>
      </c>
      <c r="J100" s="512"/>
      <c r="M100" s="509">
        <f t="shared" si="11"/>
        <v>1310</v>
      </c>
      <c r="N100" s="514"/>
      <c r="O100" s="514"/>
      <c r="P100" s="514"/>
      <c r="Q100" s="514"/>
      <c r="R100" s="514"/>
      <c r="S100" s="513"/>
      <c r="T100" s="513"/>
      <c r="U100" s="513"/>
      <c r="V100" s="513"/>
      <c r="W100" s="513"/>
      <c r="X100" s="513"/>
      <c r="Y100" s="513"/>
      <c r="Z100" s="513"/>
      <c r="AA100" s="513"/>
      <c r="AB100" s="513"/>
      <c r="AC100" s="515">
        <f t="shared" si="29"/>
        <v>0</v>
      </c>
      <c r="AD100" s="516"/>
    </row>
    <row r="101" spans="2:30" outlineLevel="1">
      <c r="B101" s="508" t="str">
        <f>IF(C101&gt;0,IFERROR(_xlfn.IFS(D101&lt;=DATE(YEAR('Project basic information'!$E$12),MONTH('Project basic information'!$E$12),1),'Project basic information'!$A$12,D101&lt;=DATE(YEAR('Project basic information'!$E$13),MONTH('Project basic information'!$E$13),1),'Project basic information'!$A$13,D101&lt;=DATE(YEAR('Project basic information'!$E$14),MONTH('Project basic information'!$E$14),1),'Project basic information'!$A$14,D101&lt;=DATE(YEAR('Project basic information'!$E$15),MONTH('Project basic information'!$E$15),1),'Project basic information'!$A$15,D101&lt;=DATE(YEAR('Project basic information'!$E$16),MONTH('Project basic information'!$E$16),1),'Project basic information'!$A$16),""),"")</f>
        <v/>
      </c>
      <c r="C101" s="508">
        <f>IF(C100&gt;0,C100+1,IF(DATE(YEAR('Project basic information'!$C$5),MONTH('Project basic information'!$C$5),1)=D101,1,0))</f>
        <v>0</v>
      </c>
      <c r="D101" s="509">
        <f t="shared" si="30"/>
        <v>1341</v>
      </c>
      <c r="E101" s="510"/>
      <c r="F101" s="458">
        <f t="shared" si="27"/>
        <v>0</v>
      </c>
      <c r="G101" s="511"/>
      <c r="H101" s="510"/>
      <c r="I101" s="458">
        <f t="shared" si="28"/>
        <v>0</v>
      </c>
      <c r="J101" s="512"/>
      <c r="M101" s="509">
        <f t="shared" si="11"/>
        <v>1341</v>
      </c>
      <c r="N101" s="514"/>
      <c r="O101" s="514"/>
      <c r="P101" s="514"/>
      <c r="Q101" s="514"/>
      <c r="R101" s="514"/>
      <c r="S101" s="513"/>
      <c r="T101" s="513"/>
      <c r="U101" s="513"/>
      <c r="V101" s="513"/>
      <c r="W101" s="513"/>
      <c r="X101" s="513"/>
      <c r="Y101" s="513"/>
      <c r="Z101" s="513"/>
      <c r="AA101" s="513"/>
      <c r="AB101" s="513"/>
      <c r="AC101" s="515">
        <f t="shared" si="29"/>
        <v>0</v>
      </c>
      <c r="AD101" s="516"/>
    </row>
    <row r="102" spans="2:30" outlineLevel="1">
      <c r="B102" s="508" t="str">
        <f>IF(C102&gt;0,IFERROR(_xlfn.IFS(D102&lt;=DATE(YEAR('Project basic information'!$E$12),MONTH('Project basic information'!$E$12),1),'Project basic information'!$A$12,D102&lt;=DATE(YEAR('Project basic information'!$E$13),MONTH('Project basic information'!$E$13),1),'Project basic information'!$A$13,D102&lt;=DATE(YEAR('Project basic information'!$E$14),MONTH('Project basic information'!$E$14),1),'Project basic information'!$A$14,D102&lt;=DATE(YEAR('Project basic information'!$E$15),MONTH('Project basic information'!$E$15),1),'Project basic information'!$A$15,D102&lt;=DATE(YEAR('Project basic information'!$E$16),MONTH('Project basic information'!$E$16),1),'Project basic information'!$A$16),""),"")</f>
        <v/>
      </c>
      <c r="C102" s="508">
        <f>IF(C101&gt;0,C101+1,IF(DATE(YEAR('Project basic information'!$C$5),MONTH('Project basic information'!$C$5),1)=D102,1,0))</f>
        <v>0</v>
      </c>
      <c r="D102" s="509">
        <f t="shared" si="30"/>
        <v>1371</v>
      </c>
      <c r="E102" s="510"/>
      <c r="F102" s="458">
        <f t="shared" si="27"/>
        <v>0</v>
      </c>
      <c r="G102" s="511"/>
      <c r="H102" s="510"/>
      <c r="I102" s="458">
        <f t="shared" si="28"/>
        <v>0</v>
      </c>
      <c r="J102" s="512"/>
      <c r="M102" s="509">
        <f t="shared" si="11"/>
        <v>1371</v>
      </c>
      <c r="N102" s="514"/>
      <c r="O102" s="514"/>
      <c r="P102" s="514"/>
      <c r="Q102" s="514"/>
      <c r="R102" s="514"/>
      <c r="S102" s="513"/>
      <c r="T102" s="513"/>
      <c r="U102" s="513"/>
      <c r="V102" s="513"/>
      <c r="W102" s="513"/>
      <c r="X102" s="513"/>
      <c r="Y102" s="513"/>
      <c r="Z102" s="513"/>
      <c r="AA102" s="513"/>
      <c r="AB102" s="513"/>
      <c r="AC102" s="515">
        <f t="shared" si="29"/>
        <v>0</v>
      </c>
      <c r="AD102" s="516"/>
    </row>
    <row r="103" spans="2:30" outlineLevel="1">
      <c r="B103" s="508" t="str">
        <f>IF(C103&gt;0,IFERROR(_xlfn.IFS(D103&lt;=DATE(YEAR('Project basic information'!$E$12),MONTH('Project basic information'!$E$12),1),'Project basic information'!$A$12,D103&lt;=DATE(YEAR('Project basic information'!$E$13),MONTH('Project basic information'!$E$13),1),'Project basic information'!$A$13,D103&lt;=DATE(YEAR('Project basic information'!$E$14),MONTH('Project basic information'!$E$14),1),'Project basic information'!$A$14,D103&lt;=DATE(YEAR('Project basic information'!$E$15),MONTH('Project basic information'!$E$15),1),'Project basic information'!$A$15,D103&lt;=DATE(YEAR('Project basic information'!$E$16),MONTH('Project basic information'!$E$16),1),'Project basic information'!$A$16),""),"")</f>
        <v/>
      </c>
      <c r="C103" s="508">
        <f>IF(C102&gt;0,C102+1,IF(DATE(YEAR('Project basic information'!$C$5),MONTH('Project basic information'!$C$5),1)=D103,1,0))</f>
        <v>0</v>
      </c>
      <c r="D103" s="509">
        <f t="shared" si="30"/>
        <v>1402</v>
      </c>
      <c r="E103" s="510"/>
      <c r="F103" s="458">
        <f t="shared" si="27"/>
        <v>0</v>
      </c>
      <c r="G103" s="511"/>
      <c r="H103" s="510"/>
      <c r="I103" s="458">
        <f t="shared" si="28"/>
        <v>0</v>
      </c>
      <c r="J103" s="512"/>
      <c r="M103" s="509">
        <f t="shared" si="11"/>
        <v>1402</v>
      </c>
      <c r="N103" s="514"/>
      <c r="O103" s="514"/>
      <c r="P103" s="514"/>
      <c r="Q103" s="514"/>
      <c r="R103" s="514"/>
      <c r="S103" s="513"/>
      <c r="T103" s="513"/>
      <c r="U103" s="513"/>
      <c r="V103" s="513"/>
      <c r="W103" s="513"/>
      <c r="X103" s="513"/>
      <c r="Y103" s="513"/>
      <c r="Z103" s="513"/>
      <c r="AA103" s="513"/>
      <c r="AB103" s="513"/>
      <c r="AC103" s="515">
        <f t="shared" si="29"/>
        <v>0</v>
      </c>
      <c r="AD103" s="516"/>
    </row>
    <row r="104" spans="2:30" outlineLevel="1">
      <c r="B104" s="508" t="str">
        <f>IF(C104&gt;0,IFERROR(_xlfn.IFS(D104&lt;=DATE(YEAR('Project basic information'!$E$12),MONTH('Project basic information'!$E$12),1),'Project basic information'!$A$12,D104&lt;=DATE(YEAR('Project basic information'!$E$13),MONTH('Project basic information'!$E$13),1),'Project basic information'!$A$13,D104&lt;=DATE(YEAR('Project basic information'!$E$14),MONTH('Project basic information'!$E$14),1),'Project basic information'!$A$14,D104&lt;=DATE(YEAR('Project basic information'!$E$15),MONTH('Project basic information'!$E$15),1),'Project basic information'!$A$15,D104&lt;=DATE(YEAR('Project basic information'!$E$16),MONTH('Project basic information'!$E$16),1),'Project basic information'!$A$16),""),"")</f>
        <v/>
      </c>
      <c r="C104" s="508">
        <f>IF(C103&gt;0,C103+1,IF(DATE(YEAR('Project basic information'!$C$5),MONTH('Project basic information'!$C$5),1)=D104,1,0))</f>
        <v>0</v>
      </c>
      <c r="D104" s="509">
        <f t="shared" si="30"/>
        <v>1432</v>
      </c>
      <c r="E104" s="510"/>
      <c r="F104" s="458">
        <f t="shared" si="27"/>
        <v>0</v>
      </c>
      <c r="G104" s="511"/>
      <c r="H104" s="510"/>
      <c r="I104" s="458">
        <f t="shared" si="28"/>
        <v>0</v>
      </c>
      <c r="J104" s="512"/>
      <c r="M104" s="509">
        <f t="shared" si="11"/>
        <v>1432</v>
      </c>
      <c r="N104" s="514"/>
      <c r="O104" s="514"/>
      <c r="P104" s="514"/>
      <c r="Q104" s="514"/>
      <c r="R104" s="514"/>
      <c r="S104" s="513"/>
      <c r="T104" s="513"/>
      <c r="U104" s="513"/>
      <c r="V104" s="513"/>
      <c r="W104" s="513"/>
      <c r="X104" s="513"/>
      <c r="Y104" s="513"/>
      <c r="Z104" s="513"/>
      <c r="AA104" s="513"/>
      <c r="AB104" s="513"/>
      <c r="AC104" s="515">
        <f t="shared" si="29"/>
        <v>0</v>
      </c>
      <c r="AD104" s="516"/>
    </row>
    <row r="105" spans="2:30" ht="15" thickBot="1">
      <c r="B105" s="518"/>
      <c r="C105" s="519"/>
      <c r="D105" s="520">
        <f>D104</f>
        <v>1432</v>
      </c>
      <c r="E105" s="521"/>
      <c r="F105" s="522">
        <f>SUM(F93:F104)</f>
        <v>0</v>
      </c>
      <c r="G105" s="523">
        <f>SUM(G93:G104)</f>
        <v>0</v>
      </c>
      <c r="H105" s="524"/>
      <c r="I105" s="522">
        <f>SUM(I93:I104)</f>
        <v>0</v>
      </c>
      <c r="J105" s="523">
        <f>SUM(J93:J104)</f>
        <v>0</v>
      </c>
      <c r="M105" s="520">
        <f t="shared" si="11"/>
        <v>1432</v>
      </c>
      <c r="N105" s="526">
        <f>SUM(N93:N104)</f>
        <v>0</v>
      </c>
      <c r="O105" s="526">
        <f>SUM(O93:O104)</f>
        <v>0</v>
      </c>
      <c r="P105" s="526">
        <f>SUM(P93:P104)</f>
        <v>0</v>
      </c>
      <c r="Q105" s="526">
        <f>SUM(Q93:Q104)</f>
        <v>0</v>
      </c>
      <c r="R105" s="526">
        <f>SUM(R93:R104)</f>
        <v>0</v>
      </c>
      <c r="S105" s="528">
        <f t="shared" ref="S105:AB105" si="31">SUM(S93:S104)</f>
        <v>0</v>
      </c>
      <c r="T105" s="528">
        <f t="shared" si="31"/>
        <v>0</v>
      </c>
      <c r="U105" s="528">
        <f t="shared" si="31"/>
        <v>0</v>
      </c>
      <c r="V105" s="528">
        <f t="shared" si="31"/>
        <v>0</v>
      </c>
      <c r="W105" s="528">
        <f t="shared" si="31"/>
        <v>0</v>
      </c>
      <c r="X105" s="528">
        <f t="shared" si="31"/>
        <v>0</v>
      </c>
      <c r="Y105" s="528">
        <f t="shared" si="31"/>
        <v>0</v>
      </c>
      <c r="Z105" s="528">
        <f t="shared" si="31"/>
        <v>0</v>
      </c>
      <c r="AA105" s="528">
        <f t="shared" si="31"/>
        <v>0</v>
      </c>
      <c r="AB105" s="528">
        <f t="shared" si="31"/>
        <v>0</v>
      </c>
      <c r="AC105" s="528">
        <f>SUM(AC93:AC104)</f>
        <v>0</v>
      </c>
      <c r="AD105" s="516"/>
    </row>
    <row r="106" spans="2:30" ht="28.55" customHeight="1">
      <c r="B106" s="448"/>
      <c r="C106" s="448"/>
      <c r="N106" s="527">
        <f>IFERROR(N105/$H$6,0)</f>
        <v>0</v>
      </c>
      <c r="O106" s="527">
        <f>IFERROR(O105/$H$6,0)</f>
        <v>0</v>
      </c>
      <c r="P106" s="527">
        <f>IFERROR(P105/$H$6,0)</f>
        <v>0</v>
      </c>
      <c r="Q106" s="527">
        <f>IFERROR(Q105/$H$6,0)</f>
        <v>0</v>
      </c>
      <c r="R106" s="527">
        <f>IFERROR(R105/$H$6,0)</f>
        <v>0</v>
      </c>
      <c r="S106" s="527">
        <f t="shared" ref="S106:AB106" si="32">IFERROR(S105/$H$6,0)</f>
        <v>0</v>
      </c>
      <c r="T106" s="527">
        <f t="shared" si="32"/>
        <v>0</v>
      </c>
      <c r="U106" s="527">
        <f t="shared" si="32"/>
        <v>0</v>
      </c>
      <c r="V106" s="527">
        <f t="shared" si="32"/>
        <v>0</v>
      </c>
      <c r="W106" s="527">
        <f t="shared" si="32"/>
        <v>0</v>
      </c>
      <c r="X106" s="527">
        <f t="shared" si="32"/>
        <v>0</v>
      </c>
      <c r="Y106" s="527">
        <f t="shared" si="32"/>
        <v>0</v>
      </c>
      <c r="Z106" s="527">
        <f t="shared" si="32"/>
        <v>0</v>
      </c>
      <c r="AA106" s="527">
        <f t="shared" si="32"/>
        <v>0</v>
      </c>
      <c r="AB106" s="527">
        <f t="shared" si="32"/>
        <v>0</v>
      </c>
      <c r="AC106" s="525">
        <f>IFERROR(AC105/$H$6,0)</f>
        <v>0</v>
      </c>
      <c r="AD106" s="529" t="s">
        <v>579</v>
      </c>
    </row>
    <row r="107" spans="2:30">
      <c r="B107" s="448"/>
      <c r="C107" s="448"/>
      <c r="N107" s="530"/>
      <c r="O107" s="530"/>
      <c r="P107" s="530"/>
      <c r="Q107" s="530"/>
      <c r="R107" s="530"/>
      <c r="S107" s="531"/>
      <c r="T107" s="532"/>
      <c r="U107" s="533"/>
      <c r="V107" s="533"/>
      <c r="W107" s="533"/>
      <c r="X107" s="533"/>
      <c r="Y107" s="533"/>
      <c r="Z107" s="533"/>
      <c r="AA107" s="533"/>
      <c r="AB107" s="534"/>
      <c r="AC107" s="535"/>
      <c r="AD107" s="536"/>
    </row>
    <row r="108" spans="2:30" outlineLevel="1">
      <c r="B108" s="508" t="str">
        <f>IF(C108&gt;0,IFERROR(_xlfn.IFS(D108&lt;=DATE(YEAR('Project basic information'!$E$12),MONTH('Project basic information'!$E$12),1),'Project basic information'!$A$12,D108&lt;=DATE(YEAR('Project basic information'!$E$13),MONTH('Project basic information'!$E$13),1),'Project basic information'!$A$13,D108&lt;=DATE(YEAR('Project basic information'!$E$14),MONTH('Project basic information'!$E$14),1),'Project basic information'!$A$14,D108&lt;=DATE(YEAR('Project basic information'!$E$15),MONTH('Project basic information'!$E$15),1),'Project basic information'!$A$15,D108&lt;=DATE(YEAR('Project basic information'!$E$16),MONTH('Project basic information'!$E$16),1),'Project basic information'!$A$16),""),"")</f>
        <v/>
      </c>
      <c r="C108" s="508">
        <f>IF(C104&gt;0,C104+1,IF(DATE(YEAR('Project basic information'!$C$5),MONTH('Project basic information'!$C$5),1)=D108,1,0))</f>
        <v>0</v>
      </c>
      <c r="D108" s="509">
        <f>DATE(YEAR(D104),MONTH(D104)+1,DAY(D104))</f>
        <v>1463</v>
      </c>
      <c r="E108" s="510"/>
      <c r="F108" s="458">
        <f t="shared" ref="F108:F119" si="33">215/12*E108</f>
        <v>0</v>
      </c>
      <c r="G108" s="511"/>
      <c r="H108" s="510"/>
      <c r="I108" s="458">
        <f t="shared" ref="I108:I119" si="34">215/12*H108</f>
        <v>0</v>
      </c>
      <c r="J108" s="512"/>
      <c r="M108" s="509">
        <f t="shared" ref="M108:M150" si="35">D108</f>
        <v>1463</v>
      </c>
      <c r="N108" s="514"/>
      <c r="O108" s="514"/>
      <c r="P108" s="514"/>
      <c r="Q108" s="514"/>
      <c r="R108" s="514"/>
      <c r="S108" s="513"/>
      <c r="T108" s="513"/>
      <c r="U108" s="513"/>
      <c r="V108" s="513"/>
      <c r="W108" s="513"/>
      <c r="X108" s="513"/>
      <c r="Y108" s="513"/>
      <c r="Z108" s="513"/>
      <c r="AA108" s="513"/>
      <c r="AB108" s="513"/>
      <c r="AC108" s="515">
        <f t="shared" ref="AC108:AC119" si="36">SUM(N108:AB108)</f>
        <v>0</v>
      </c>
      <c r="AD108" s="516"/>
    </row>
    <row r="109" spans="2:30" outlineLevel="1">
      <c r="B109" s="508" t="str">
        <f>IF(C109&gt;0,IFERROR(_xlfn.IFS(D109&lt;=DATE(YEAR('Project basic information'!$E$12),MONTH('Project basic information'!$E$12),1),'Project basic information'!$A$12,D109&lt;=DATE(YEAR('Project basic information'!$E$13),MONTH('Project basic information'!$E$13),1),'Project basic information'!$A$13,D109&lt;=DATE(YEAR('Project basic information'!$E$14),MONTH('Project basic information'!$E$14),1),'Project basic information'!$A$14,D109&lt;=DATE(YEAR('Project basic information'!$E$15),MONTH('Project basic information'!$E$15),1),'Project basic information'!$A$15,D109&lt;=DATE(YEAR('Project basic information'!$E$16),MONTH('Project basic information'!$E$16),1),'Project basic information'!$A$16),""),"")</f>
        <v/>
      </c>
      <c r="C109" s="508">
        <f>IF(C108&gt;0,C108+1,IF(DATE(YEAR('Project basic information'!$C$5),MONTH('Project basic information'!$C$5),1)=D109,1,0))</f>
        <v>0</v>
      </c>
      <c r="D109" s="509">
        <f t="shared" ref="D109:D119" si="37">DATE(YEAR(D108),MONTH(D108)+1,DAY(D108))</f>
        <v>1494</v>
      </c>
      <c r="E109" s="510"/>
      <c r="F109" s="458">
        <f t="shared" si="33"/>
        <v>0</v>
      </c>
      <c r="G109" s="511"/>
      <c r="H109" s="510"/>
      <c r="I109" s="458">
        <f t="shared" si="34"/>
        <v>0</v>
      </c>
      <c r="J109" s="512"/>
      <c r="M109" s="509">
        <f t="shared" si="35"/>
        <v>1494</v>
      </c>
      <c r="N109" s="514"/>
      <c r="O109" s="514"/>
      <c r="P109" s="514"/>
      <c r="Q109" s="514"/>
      <c r="R109" s="514"/>
      <c r="S109" s="513"/>
      <c r="T109" s="513"/>
      <c r="U109" s="513"/>
      <c r="V109" s="513"/>
      <c r="W109" s="513"/>
      <c r="X109" s="513"/>
      <c r="Y109" s="513"/>
      <c r="Z109" s="513"/>
      <c r="AA109" s="513"/>
      <c r="AB109" s="513"/>
      <c r="AC109" s="515">
        <f t="shared" si="36"/>
        <v>0</v>
      </c>
      <c r="AD109" s="516"/>
    </row>
    <row r="110" spans="2:30" outlineLevel="1">
      <c r="B110" s="508" t="str">
        <f>IF(C110&gt;0,IFERROR(_xlfn.IFS(D110&lt;=DATE(YEAR('Project basic information'!$E$12),MONTH('Project basic information'!$E$12),1),'Project basic information'!$A$12,D110&lt;=DATE(YEAR('Project basic information'!$E$13),MONTH('Project basic information'!$E$13),1),'Project basic information'!$A$13,D110&lt;=DATE(YEAR('Project basic information'!$E$14),MONTH('Project basic information'!$E$14),1),'Project basic information'!$A$14,D110&lt;=DATE(YEAR('Project basic information'!$E$15),MONTH('Project basic information'!$E$15),1),'Project basic information'!$A$15,D110&lt;=DATE(YEAR('Project basic information'!$E$16),MONTH('Project basic information'!$E$16),1),'Project basic information'!$A$16),""),"")</f>
        <v/>
      </c>
      <c r="C110" s="508">
        <f>IF(C109&gt;0,C109+1,IF(DATE(YEAR('Project basic information'!$C$5),MONTH('Project basic information'!$C$5),1)=D110,1,0))</f>
        <v>0</v>
      </c>
      <c r="D110" s="509">
        <f t="shared" si="37"/>
        <v>1523</v>
      </c>
      <c r="E110" s="510"/>
      <c r="F110" s="458">
        <f t="shared" si="33"/>
        <v>0</v>
      </c>
      <c r="G110" s="511"/>
      <c r="H110" s="510"/>
      <c r="I110" s="458">
        <f t="shared" si="34"/>
        <v>0</v>
      </c>
      <c r="J110" s="512"/>
      <c r="M110" s="509">
        <f t="shared" si="35"/>
        <v>1523</v>
      </c>
      <c r="N110" s="514"/>
      <c r="O110" s="514"/>
      <c r="P110" s="514"/>
      <c r="Q110" s="514"/>
      <c r="R110" s="514"/>
      <c r="S110" s="513"/>
      <c r="T110" s="513"/>
      <c r="U110" s="513"/>
      <c r="V110" s="513"/>
      <c r="W110" s="513"/>
      <c r="X110" s="513"/>
      <c r="Y110" s="513"/>
      <c r="Z110" s="513"/>
      <c r="AA110" s="513"/>
      <c r="AB110" s="513"/>
      <c r="AC110" s="515">
        <f t="shared" si="36"/>
        <v>0</v>
      </c>
      <c r="AD110" s="516"/>
    </row>
    <row r="111" spans="2:30" outlineLevel="1">
      <c r="B111" s="508" t="str">
        <f>IF(C111&gt;0,IFERROR(_xlfn.IFS(D111&lt;=DATE(YEAR('Project basic information'!$E$12),MONTH('Project basic information'!$E$12),1),'Project basic information'!$A$12,D111&lt;=DATE(YEAR('Project basic information'!$E$13),MONTH('Project basic information'!$E$13),1),'Project basic information'!$A$13,D111&lt;=DATE(YEAR('Project basic information'!$E$14),MONTH('Project basic information'!$E$14),1),'Project basic information'!$A$14,D111&lt;=DATE(YEAR('Project basic information'!$E$15),MONTH('Project basic information'!$E$15),1),'Project basic information'!$A$15,D111&lt;=DATE(YEAR('Project basic information'!$E$16),MONTH('Project basic information'!$E$16),1),'Project basic information'!$A$16),""),"")</f>
        <v/>
      </c>
      <c r="C111" s="508">
        <f>IF(C110&gt;0,C110+1,IF(DATE(YEAR('Project basic information'!$C$5),MONTH('Project basic information'!$C$5),1)=D111,1,0))</f>
        <v>0</v>
      </c>
      <c r="D111" s="509">
        <f t="shared" si="37"/>
        <v>1554</v>
      </c>
      <c r="E111" s="510"/>
      <c r="F111" s="458">
        <f t="shared" si="33"/>
        <v>0</v>
      </c>
      <c r="G111" s="511"/>
      <c r="H111" s="510"/>
      <c r="I111" s="458">
        <f t="shared" si="34"/>
        <v>0</v>
      </c>
      <c r="J111" s="512"/>
      <c r="M111" s="509">
        <f t="shared" si="35"/>
        <v>1554</v>
      </c>
      <c r="N111" s="514"/>
      <c r="O111" s="514"/>
      <c r="P111" s="514"/>
      <c r="Q111" s="514"/>
      <c r="R111" s="514"/>
      <c r="S111" s="513"/>
      <c r="T111" s="513"/>
      <c r="U111" s="513"/>
      <c r="V111" s="513"/>
      <c r="W111" s="513"/>
      <c r="X111" s="513"/>
      <c r="Y111" s="513"/>
      <c r="Z111" s="513"/>
      <c r="AA111" s="513"/>
      <c r="AB111" s="513"/>
      <c r="AC111" s="515">
        <f t="shared" si="36"/>
        <v>0</v>
      </c>
      <c r="AD111" s="516"/>
    </row>
    <row r="112" spans="2:30" outlineLevel="1">
      <c r="B112" s="508" t="str">
        <f>IF(C112&gt;0,IFERROR(_xlfn.IFS(D112&lt;=DATE(YEAR('Project basic information'!$E$12),MONTH('Project basic information'!$E$12),1),'Project basic information'!$A$12,D112&lt;=DATE(YEAR('Project basic information'!$E$13),MONTH('Project basic information'!$E$13),1),'Project basic information'!$A$13,D112&lt;=DATE(YEAR('Project basic information'!$E$14),MONTH('Project basic information'!$E$14),1),'Project basic information'!$A$14,D112&lt;=DATE(YEAR('Project basic information'!$E$15),MONTH('Project basic information'!$E$15),1),'Project basic information'!$A$15,D112&lt;=DATE(YEAR('Project basic information'!$E$16),MONTH('Project basic information'!$E$16),1),'Project basic information'!$A$16),""),"")</f>
        <v/>
      </c>
      <c r="C112" s="508">
        <f>IF(C111&gt;0,C111+1,IF(DATE(YEAR('Project basic information'!$C$5),MONTH('Project basic information'!$C$5),1)=D112,1,0))</f>
        <v>0</v>
      </c>
      <c r="D112" s="509">
        <f t="shared" si="37"/>
        <v>1584</v>
      </c>
      <c r="E112" s="510"/>
      <c r="F112" s="458">
        <f t="shared" si="33"/>
        <v>0</v>
      </c>
      <c r="G112" s="511"/>
      <c r="H112" s="510"/>
      <c r="I112" s="458">
        <f t="shared" si="34"/>
        <v>0</v>
      </c>
      <c r="J112" s="512"/>
      <c r="M112" s="509">
        <f t="shared" si="35"/>
        <v>1584</v>
      </c>
      <c r="N112" s="514"/>
      <c r="O112" s="514"/>
      <c r="P112" s="514"/>
      <c r="Q112" s="514"/>
      <c r="R112" s="514"/>
      <c r="S112" s="513"/>
      <c r="T112" s="513"/>
      <c r="U112" s="513"/>
      <c r="V112" s="513"/>
      <c r="W112" s="513"/>
      <c r="X112" s="513"/>
      <c r="Y112" s="513"/>
      <c r="Z112" s="513"/>
      <c r="AA112" s="513"/>
      <c r="AB112" s="513"/>
      <c r="AC112" s="515">
        <f t="shared" si="36"/>
        <v>0</v>
      </c>
      <c r="AD112" s="516"/>
    </row>
    <row r="113" spans="2:30" outlineLevel="1">
      <c r="B113" s="508" t="str">
        <f>IF(C113&gt;0,IFERROR(_xlfn.IFS(D113&lt;=DATE(YEAR('Project basic information'!$E$12),MONTH('Project basic information'!$E$12),1),'Project basic information'!$A$12,D113&lt;=DATE(YEAR('Project basic information'!$E$13),MONTH('Project basic information'!$E$13),1),'Project basic information'!$A$13,D113&lt;=DATE(YEAR('Project basic information'!$E$14),MONTH('Project basic information'!$E$14),1),'Project basic information'!$A$14,D113&lt;=DATE(YEAR('Project basic information'!$E$15),MONTH('Project basic information'!$E$15),1),'Project basic information'!$A$15,D113&lt;=DATE(YEAR('Project basic information'!$E$16),MONTH('Project basic information'!$E$16),1),'Project basic information'!$A$16),""),"")</f>
        <v/>
      </c>
      <c r="C113" s="508">
        <f>IF(C112&gt;0,C112+1,IF(DATE(YEAR('Project basic information'!$C$5),MONTH('Project basic information'!$C$5),1)=D113,1,0))</f>
        <v>0</v>
      </c>
      <c r="D113" s="509">
        <f t="shared" si="37"/>
        <v>1615</v>
      </c>
      <c r="E113" s="510"/>
      <c r="F113" s="458">
        <f t="shared" si="33"/>
        <v>0</v>
      </c>
      <c r="G113" s="511"/>
      <c r="H113" s="510"/>
      <c r="I113" s="458">
        <f t="shared" si="34"/>
        <v>0</v>
      </c>
      <c r="J113" s="512"/>
      <c r="M113" s="509">
        <f t="shared" si="35"/>
        <v>1615</v>
      </c>
      <c r="N113" s="514"/>
      <c r="O113" s="514"/>
      <c r="P113" s="514"/>
      <c r="Q113" s="514"/>
      <c r="R113" s="514"/>
      <c r="S113" s="513"/>
      <c r="T113" s="513"/>
      <c r="U113" s="513"/>
      <c r="V113" s="513"/>
      <c r="W113" s="513"/>
      <c r="X113" s="513"/>
      <c r="Y113" s="513"/>
      <c r="Z113" s="513"/>
      <c r="AA113" s="513"/>
      <c r="AB113" s="513"/>
      <c r="AC113" s="515">
        <f t="shared" si="36"/>
        <v>0</v>
      </c>
      <c r="AD113" s="516"/>
    </row>
    <row r="114" spans="2:30" outlineLevel="1">
      <c r="B114" s="508" t="str">
        <f>IF(C114&gt;0,IFERROR(_xlfn.IFS(D114&lt;=DATE(YEAR('Project basic information'!$E$12),MONTH('Project basic information'!$E$12),1),'Project basic information'!$A$12,D114&lt;=DATE(YEAR('Project basic information'!$E$13),MONTH('Project basic information'!$E$13),1),'Project basic information'!$A$13,D114&lt;=DATE(YEAR('Project basic information'!$E$14),MONTH('Project basic information'!$E$14),1),'Project basic information'!$A$14,D114&lt;=DATE(YEAR('Project basic information'!$E$15),MONTH('Project basic information'!$E$15),1),'Project basic information'!$A$15,D114&lt;=DATE(YEAR('Project basic information'!$E$16),MONTH('Project basic information'!$E$16),1),'Project basic information'!$A$16),""),"")</f>
        <v/>
      </c>
      <c r="C114" s="508">
        <f>IF(C113&gt;0,C113+1,IF(DATE(YEAR('Project basic information'!$C$5),MONTH('Project basic information'!$C$5),1)=D114,1,0))</f>
        <v>0</v>
      </c>
      <c r="D114" s="509">
        <f t="shared" si="37"/>
        <v>1645</v>
      </c>
      <c r="E114" s="510"/>
      <c r="F114" s="458">
        <f t="shared" si="33"/>
        <v>0</v>
      </c>
      <c r="G114" s="511"/>
      <c r="H114" s="510"/>
      <c r="I114" s="458">
        <f t="shared" si="34"/>
        <v>0</v>
      </c>
      <c r="J114" s="512"/>
      <c r="M114" s="509">
        <f t="shared" si="35"/>
        <v>1645</v>
      </c>
      <c r="N114" s="514"/>
      <c r="O114" s="514"/>
      <c r="P114" s="514"/>
      <c r="Q114" s="514"/>
      <c r="R114" s="514"/>
      <c r="S114" s="513"/>
      <c r="T114" s="513"/>
      <c r="U114" s="513"/>
      <c r="V114" s="513"/>
      <c r="W114" s="513"/>
      <c r="X114" s="513"/>
      <c r="Y114" s="513"/>
      <c r="Z114" s="513"/>
      <c r="AA114" s="513"/>
      <c r="AB114" s="513"/>
      <c r="AC114" s="515">
        <f t="shared" si="36"/>
        <v>0</v>
      </c>
      <c r="AD114" s="516"/>
    </row>
    <row r="115" spans="2:30" outlineLevel="1">
      <c r="B115" s="508" t="str">
        <f>IF(C115&gt;0,IFERROR(_xlfn.IFS(D115&lt;=DATE(YEAR('Project basic information'!$E$12),MONTH('Project basic information'!$E$12),1),'Project basic information'!$A$12,D115&lt;=DATE(YEAR('Project basic information'!$E$13),MONTH('Project basic information'!$E$13),1),'Project basic information'!$A$13,D115&lt;=DATE(YEAR('Project basic information'!$E$14),MONTH('Project basic information'!$E$14),1),'Project basic information'!$A$14,D115&lt;=DATE(YEAR('Project basic information'!$E$15),MONTH('Project basic information'!$E$15),1),'Project basic information'!$A$15,D115&lt;=DATE(YEAR('Project basic information'!$E$16),MONTH('Project basic information'!$E$16),1),'Project basic information'!$A$16),""),"")</f>
        <v/>
      </c>
      <c r="C115" s="508">
        <f>IF(C114&gt;0,C114+1,IF(DATE(YEAR('Project basic information'!$C$5),MONTH('Project basic information'!$C$5),1)=D115,1,0))</f>
        <v>0</v>
      </c>
      <c r="D115" s="509">
        <f t="shared" si="37"/>
        <v>1676</v>
      </c>
      <c r="E115" s="510"/>
      <c r="F115" s="458">
        <f t="shared" si="33"/>
        <v>0</v>
      </c>
      <c r="G115" s="511"/>
      <c r="H115" s="510"/>
      <c r="I115" s="458">
        <f t="shared" si="34"/>
        <v>0</v>
      </c>
      <c r="J115" s="512"/>
      <c r="M115" s="509">
        <f t="shared" si="35"/>
        <v>1676</v>
      </c>
      <c r="N115" s="514"/>
      <c r="O115" s="514"/>
      <c r="P115" s="514"/>
      <c r="Q115" s="514"/>
      <c r="R115" s="514"/>
      <c r="S115" s="513"/>
      <c r="T115" s="513"/>
      <c r="U115" s="513"/>
      <c r="V115" s="513"/>
      <c r="W115" s="513"/>
      <c r="X115" s="513"/>
      <c r="Y115" s="513"/>
      <c r="Z115" s="513"/>
      <c r="AA115" s="513"/>
      <c r="AB115" s="513"/>
      <c r="AC115" s="515">
        <f t="shared" si="36"/>
        <v>0</v>
      </c>
      <c r="AD115" s="516"/>
    </row>
    <row r="116" spans="2:30" outlineLevel="1">
      <c r="B116" s="508" t="str">
        <f>IF(C116&gt;0,IFERROR(_xlfn.IFS(D116&lt;=DATE(YEAR('Project basic information'!$E$12),MONTH('Project basic information'!$E$12),1),'Project basic information'!$A$12,D116&lt;=DATE(YEAR('Project basic information'!$E$13),MONTH('Project basic information'!$E$13),1),'Project basic information'!$A$13,D116&lt;=DATE(YEAR('Project basic information'!$E$14),MONTH('Project basic information'!$E$14),1),'Project basic information'!$A$14,D116&lt;=DATE(YEAR('Project basic information'!$E$15),MONTH('Project basic information'!$E$15),1),'Project basic information'!$A$15,D116&lt;=DATE(YEAR('Project basic information'!$E$16),MONTH('Project basic information'!$E$16),1),'Project basic information'!$A$16),""),"")</f>
        <v/>
      </c>
      <c r="C116" s="508">
        <f>IF(C115&gt;0,C115+1,IF(DATE(YEAR('Project basic information'!$C$5),MONTH('Project basic information'!$C$5),1)=D116,1,0))</f>
        <v>0</v>
      </c>
      <c r="D116" s="509">
        <f t="shared" si="37"/>
        <v>1707</v>
      </c>
      <c r="E116" s="510"/>
      <c r="F116" s="458">
        <f t="shared" si="33"/>
        <v>0</v>
      </c>
      <c r="G116" s="511"/>
      <c r="H116" s="510"/>
      <c r="I116" s="458">
        <f t="shared" si="34"/>
        <v>0</v>
      </c>
      <c r="J116" s="512"/>
      <c r="M116" s="509">
        <f t="shared" si="35"/>
        <v>1707</v>
      </c>
      <c r="N116" s="514"/>
      <c r="O116" s="514"/>
      <c r="P116" s="514"/>
      <c r="Q116" s="514"/>
      <c r="R116" s="514"/>
      <c r="S116" s="513"/>
      <c r="T116" s="513"/>
      <c r="U116" s="513"/>
      <c r="V116" s="513"/>
      <c r="W116" s="513"/>
      <c r="X116" s="513"/>
      <c r="Y116" s="513"/>
      <c r="Z116" s="513"/>
      <c r="AA116" s="513"/>
      <c r="AB116" s="513"/>
      <c r="AC116" s="515">
        <f t="shared" si="36"/>
        <v>0</v>
      </c>
      <c r="AD116" s="516"/>
    </row>
    <row r="117" spans="2:30" outlineLevel="1">
      <c r="B117" s="508" t="str">
        <f>IF(C117&gt;0,IFERROR(_xlfn.IFS(D117&lt;=DATE(YEAR('Project basic information'!$E$12),MONTH('Project basic information'!$E$12),1),'Project basic information'!$A$12,D117&lt;=DATE(YEAR('Project basic information'!$E$13),MONTH('Project basic information'!$E$13),1),'Project basic information'!$A$13,D117&lt;=DATE(YEAR('Project basic information'!$E$14),MONTH('Project basic information'!$E$14),1),'Project basic information'!$A$14,D117&lt;=DATE(YEAR('Project basic information'!$E$15),MONTH('Project basic information'!$E$15),1),'Project basic information'!$A$15,D117&lt;=DATE(YEAR('Project basic information'!$E$16),MONTH('Project basic information'!$E$16),1),'Project basic information'!$A$16),""),"")</f>
        <v/>
      </c>
      <c r="C117" s="508">
        <f>IF(C116&gt;0,C116+1,IF(DATE(YEAR('Project basic information'!$C$5),MONTH('Project basic information'!$C$5),1)=D117,1,0))</f>
        <v>0</v>
      </c>
      <c r="D117" s="509">
        <f t="shared" si="37"/>
        <v>1737</v>
      </c>
      <c r="E117" s="510"/>
      <c r="F117" s="458">
        <f t="shared" si="33"/>
        <v>0</v>
      </c>
      <c r="G117" s="511"/>
      <c r="H117" s="510"/>
      <c r="I117" s="458">
        <f t="shared" si="34"/>
        <v>0</v>
      </c>
      <c r="J117" s="512"/>
      <c r="M117" s="509">
        <f t="shared" si="35"/>
        <v>1737</v>
      </c>
      <c r="N117" s="514"/>
      <c r="O117" s="514"/>
      <c r="P117" s="514"/>
      <c r="Q117" s="514"/>
      <c r="R117" s="514"/>
      <c r="S117" s="513"/>
      <c r="T117" s="513"/>
      <c r="U117" s="513"/>
      <c r="V117" s="513"/>
      <c r="W117" s="513"/>
      <c r="X117" s="513"/>
      <c r="Y117" s="513"/>
      <c r="Z117" s="513"/>
      <c r="AA117" s="513"/>
      <c r="AB117" s="513"/>
      <c r="AC117" s="515">
        <f t="shared" si="36"/>
        <v>0</v>
      </c>
      <c r="AD117" s="516"/>
    </row>
    <row r="118" spans="2:30" outlineLevel="1">
      <c r="B118" s="508" t="str">
        <f>IF(C118&gt;0,IFERROR(_xlfn.IFS(D118&lt;=DATE(YEAR('Project basic information'!$E$12),MONTH('Project basic information'!$E$12),1),'Project basic information'!$A$12,D118&lt;=DATE(YEAR('Project basic information'!$E$13),MONTH('Project basic information'!$E$13),1),'Project basic information'!$A$13,D118&lt;=DATE(YEAR('Project basic information'!$E$14),MONTH('Project basic information'!$E$14),1),'Project basic information'!$A$14,D118&lt;=DATE(YEAR('Project basic information'!$E$15),MONTH('Project basic information'!$E$15),1),'Project basic information'!$A$15,D118&lt;=DATE(YEAR('Project basic information'!$E$16),MONTH('Project basic information'!$E$16),1),'Project basic information'!$A$16),""),"")</f>
        <v/>
      </c>
      <c r="C118" s="508">
        <f>IF(C117&gt;0,C117+1,IF(DATE(YEAR('Project basic information'!$C$5),MONTH('Project basic information'!$C$5),1)=D118,1,0))</f>
        <v>0</v>
      </c>
      <c r="D118" s="509">
        <f t="shared" si="37"/>
        <v>1768</v>
      </c>
      <c r="E118" s="510"/>
      <c r="F118" s="458">
        <f t="shared" si="33"/>
        <v>0</v>
      </c>
      <c r="G118" s="511"/>
      <c r="H118" s="510"/>
      <c r="I118" s="458">
        <f t="shared" si="34"/>
        <v>0</v>
      </c>
      <c r="J118" s="512"/>
      <c r="M118" s="509">
        <f t="shared" si="35"/>
        <v>1768</v>
      </c>
      <c r="N118" s="514"/>
      <c r="O118" s="514"/>
      <c r="P118" s="514"/>
      <c r="Q118" s="514"/>
      <c r="R118" s="514"/>
      <c r="S118" s="513"/>
      <c r="T118" s="513"/>
      <c r="U118" s="513"/>
      <c r="V118" s="513"/>
      <c r="W118" s="513"/>
      <c r="X118" s="513"/>
      <c r="Y118" s="513"/>
      <c r="Z118" s="513"/>
      <c r="AA118" s="513"/>
      <c r="AB118" s="513"/>
      <c r="AC118" s="515">
        <f t="shared" si="36"/>
        <v>0</v>
      </c>
      <c r="AD118" s="516"/>
    </row>
    <row r="119" spans="2:30" outlineLevel="1">
      <c r="B119" s="508" t="str">
        <f>IF(C119&gt;0,IFERROR(_xlfn.IFS(D119&lt;=DATE(YEAR('Project basic information'!$E$12),MONTH('Project basic information'!$E$12),1),'Project basic information'!$A$12,D119&lt;=DATE(YEAR('Project basic information'!$E$13),MONTH('Project basic information'!$E$13),1),'Project basic information'!$A$13,D119&lt;=DATE(YEAR('Project basic information'!$E$14),MONTH('Project basic information'!$E$14),1),'Project basic information'!$A$14,D119&lt;=DATE(YEAR('Project basic information'!$E$15),MONTH('Project basic information'!$E$15),1),'Project basic information'!$A$15,D119&lt;=DATE(YEAR('Project basic information'!$E$16),MONTH('Project basic information'!$E$16),1),'Project basic information'!$A$16),""),"")</f>
        <v/>
      </c>
      <c r="C119" s="508">
        <f>IF(C118&gt;0,C118+1,IF(DATE(YEAR('Project basic information'!$C$5),MONTH('Project basic information'!$C$5),1)=D119,1,0))</f>
        <v>0</v>
      </c>
      <c r="D119" s="509">
        <f t="shared" si="37"/>
        <v>1798</v>
      </c>
      <c r="E119" s="510"/>
      <c r="F119" s="458">
        <f t="shared" si="33"/>
        <v>0</v>
      </c>
      <c r="G119" s="511"/>
      <c r="H119" s="510"/>
      <c r="I119" s="458">
        <f t="shared" si="34"/>
        <v>0</v>
      </c>
      <c r="J119" s="512"/>
      <c r="M119" s="509">
        <f t="shared" si="35"/>
        <v>1798</v>
      </c>
      <c r="N119" s="514"/>
      <c r="O119" s="514"/>
      <c r="P119" s="514"/>
      <c r="Q119" s="514"/>
      <c r="R119" s="514"/>
      <c r="S119" s="513"/>
      <c r="T119" s="513"/>
      <c r="U119" s="513"/>
      <c r="V119" s="513"/>
      <c r="W119" s="513"/>
      <c r="X119" s="513"/>
      <c r="Y119" s="513"/>
      <c r="Z119" s="513"/>
      <c r="AA119" s="513"/>
      <c r="AB119" s="513"/>
      <c r="AC119" s="515">
        <f t="shared" si="36"/>
        <v>0</v>
      </c>
      <c r="AD119" s="516"/>
    </row>
    <row r="120" spans="2:30" ht="15" thickBot="1">
      <c r="B120" s="518"/>
      <c r="C120" s="519"/>
      <c r="D120" s="520">
        <f>D119</f>
        <v>1798</v>
      </c>
      <c r="E120" s="521"/>
      <c r="F120" s="522">
        <f>SUM(F108:F119)</f>
        <v>0</v>
      </c>
      <c r="G120" s="523">
        <f>SUM(G108:G119)</f>
        <v>0</v>
      </c>
      <c r="H120" s="524"/>
      <c r="I120" s="522">
        <f>SUM(I108:I119)</f>
        <v>0</v>
      </c>
      <c r="J120" s="523">
        <f>SUM(J108:J119)</f>
        <v>0</v>
      </c>
      <c r="M120" s="520">
        <f t="shared" si="35"/>
        <v>1798</v>
      </c>
      <c r="N120" s="526">
        <f>SUM(N108:N119)</f>
        <v>0</v>
      </c>
      <c r="O120" s="526">
        <f>SUM(O108:O119)</f>
        <v>0</v>
      </c>
      <c r="P120" s="526">
        <f>SUM(P108:P119)</f>
        <v>0</v>
      </c>
      <c r="Q120" s="526">
        <f>SUM(Q108:Q119)</f>
        <v>0</v>
      </c>
      <c r="R120" s="526">
        <f>SUM(R108:R119)</f>
        <v>0</v>
      </c>
      <c r="S120" s="528">
        <f t="shared" ref="S120:AB120" si="38">SUM(S108:S119)</f>
        <v>0</v>
      </c>
      <c r="T120" s="528">
        <f t="shared" si="38"/>
        <v>0</v>
      </c>
      <c r="U120" s="528">
        <f t="shared" si="38"/>
        <v>0</v>
      </c>
      <c r="V120" s="528">
        <f t="shared" si="38"/>
        <v>0</v>
      </c>
      <c r="W120" s="528">
        <f t="shared" si="38"/>
        <v>0</v>
      </c>
      <c r="X120" s="528">
        <f t="shared" si="38"/>
        <v>0</v>
      </c>
      <c r="Y120" s="528">
        <f t="shared" si="38"/>
        <v>0</v>
      </c>
      <c r="Z120" s="528">
        <f t="shared" si="38"/>
        <v>0</v>
      </c>
      <c r="AA120" s="528">
        <f t="shared" si="38"/>
        <v>0</v>
      </c>
      <c r="AB120" s="528">
        <f t="shared" si="38"/>
        <v>0</v>
      </c>
      <c r="AC120" s="528">
        <f>SUM(AC108:AC119)</f>
        <v>0</v>
      </c>
      <c r="AD120" s="516"/>
    </row>
    <row r="121" spans="2:30" ht="28.55" customHeight="1">
      <c r="B121" s="448"/>
      <c r="C121" s="448"/>
      <c r="N121" s="527">
        <f>IFERROR(N120/$H$6,0)</f>
        <v>0</v>
      </c>
      <c r="O121" s="527">
        <f>IFERROR(O120/$H$6,0)</f>
        <v>0</v>
      </c>
      <c r="P121" s="527">
        <f>IFERROR(P120/$H$6,0)</f>
        <v>0</v>
      </c>
      <c r="Q121" s="527">
        <f>IFERROR(Q120/$H$6,0)</f>
        <v>0</v>
      </c>
      <c r="R121" s="527">
        <f>IFERROR(R120/$H$6,0)</f>
        <v>0</v>
      </c>
      <c r="S121" s="527">
        <f t="shared" ref="S121:AB121" si="39">IFERROR(S120/$H$6,0)</f>
        <v>0</v>
      </c>
      <c r="T121" s="527">
        <f t="shared" si="39"/>
        <v>0</v>
      </c>
      <c r="U121" s="527">
        <f t="shared" si="39"/>
        <v>0</v>
      </c>
      <c r="V121" s="527">
        <f t="shared" si="39"/>
        <v>0</v>
      </c>
      <c r="W121" s="527">
        <f t="shared" si="39"/>
        <v>0</v>
      </c>
      <c r="X121" s="527">
        <f t="shared" si="39"/>
        <v>0</v>
      </c>
      <c r="Y121" s="527">
        <f t="shared" si="39"/>
        <v>0</v>
      </c>
      <c r="Z121" s="527">
        <f t="shared" si="39"/>
        <v>0</v>
      </c>
      <c r="AA121" s="527">
        <f t="shared" si="39"/>
        <v>0</v>
      </c>
      <c r="AB121" s="527">
        <f t="shared" si="39"/>
        <v>0</v>
      </c>
      <c r="AC121" s="525">
        <f>IFERROR(AC120/$H$6,0)</f>
        <v>0</v>
      </c>
      <c r="AD121" s="529" t="s">
        <v>579</v>
      </c>
    </row>
    <row r="122" spans="2:30" ht="15" thickBot="1">
      <c r="B122" s="448"/>
      <c r="C122" s="448"/>
      <c r="N122" s="530"/>
      <c r="O122" s="530"/>
      <c r="P122" s="530"/>
      <c r="Q122" s="530"/>
      <c r="R122" s="530"/>
      <c r="S122" s="531"/>
      <c r="T122" s="532"/>
      <c r="U122" s="533"/>
      <c r="V122" s="533"/>
      <c r="W122" s="533"/>
      <c r="X122" s="533"/>
      <c r="Y122" s="533"/>
      <c r="Z122" s="533"/>
      <c r="AA122" s="533"/>
      <c r="AB122" s="534"/>
      <c r="AC122" s="535"/>
      <c r="AD122" s="542"/>
    </row>
    <row r="123" spans="2:30" outlineLevel="1">
      <c r="B123" s="508" t="str">
        <f>IF(C123&gt;0,IFERROR(_xlfn.IFS(D123&lt;=DATE(YEAR('Project basic information'!$E$12),MONTH('Project basic information'!$E$12),1),'Project basic information'!$A$12,D123&lt;=DATE(YEAR('Project basic information'!$E$13),MONTH('Project basic information'!$E$13),1),'Project basic information'!$A$13,D123&lt;=DATE(YEAR('Project basic information'!$E$14),MONTH('Project basic information'!$E$14),1),'Project basic information'!$A$14,D123&lt;=DATE(YEAR('Project basic information'!$E$15),MONTH('Project basic information'!$E$15),1),'Project basic information'!$A$15,D123&lt;=DATE(YEAR('Project basic information'!$E$16),MONTH('Project basic information'!$E$16),1),'Project basic information'!$A$16),""),"")</f>
        <v/>
      </c>
      <c r="C123" s="508">
        <f>IF(C119&gt;0,C119+1,IF(DATE(YEAR('Project basic information'!$C$5),MONTH('Project basic information'!$C$5),1)=D123,1,0))</f>
        <v>0</v>
      </c>
      <c r="D123" s="509">
        <f>DATE(YEAR(D119),MONTH(D119)+1,DAY(D119))</f>
        <v>1829</v>
      </c>
      <c r="E123" s="539"/>
      <c r="F123" s="537">
        <f t="shared" ref="F123:F134" si="40">215/12*E123</f>
        <v>0</v>
      </c>
      <c r="G123" s="540"/>
      <c r="H123" s="539"/>
      <c r="I123" s="537">
        <f t="shared" ref="I123:I134" si="41">215/12*H123</f>
        <v>0</v>
      </c>
      <c r="J123" s="541"/>
      <c r="M123" s="509">
        <f t="shared" si="35"/>
        <v>1829</v>
      </c>
      <c r="N123" s="514"/>
      <c r="O123" s="514"/>
      <c r="P123" s="514"/>
      <c r="Q123" s="514"/>
      <c r="R123" s="514"/>
      <c r="S123" s="513"/>
      <c r="T123" s="513"/>
      <c r="U123" s="513"/>
      <c r="V123" s="513"/>
      <c r="W123" s="513"/>
      <c r="X123" s="513"/>
      <c r="Y123" s="513"/>
      <c r="Z123" s="513"/>
      <c r="AA123" s="513"/>
      <c r="AB123" s="513"/>
      <c r="AC123" s="515">
        <f t="shared" ref="AC123:AC134" si="42">SUM(N123:AB123)</f>
        <v>0</v>
      </c>
      <c r="AD123" s="516"/>
    </row>
    <row r="124" spans="2:30" outlineLevel="1">
      <c r="B124" s="508" t="str">
        <f>IF(C124&gt;0,IFERROR(_xlfn.IFS(D124&lt;=DATE(YEAR('Project basic information'!$E$12),MONTH('Project basic information'!$E$12),1),'Project basic information'!$A$12,D124&lt;=DATE(YEAR('Project basic information'!$E$13),MONTH('Project basic information'!$E$13),1),'Project basic information'!$A$13,D124&lt;=DATE(YEAR('Project basic information'!$E$14),MONTH('Project basic information'!$E$14),1),'Project basic information'!$A$14,D124&lt;=DATE(YEAR('Project basic information'!$E$15),MONTH('Project basic information'!$E$15),1),'Project basic information'!$A$15,D124&lt;=DATE(YEAR('Project basic information'!$E$16),MONTH('Project basic information'!$E$16),1),'Project basic information'!$A$16),""),"")</f>
        <v/>
      </c>
      <c r="C124" s="508">
        <f>IF(C123&gt;0,C123+1,IF(DATE(YEAR('Project basic information'!$C$5),MONTH('Project basic information'!$C$5),1)=D124,1,0))</f>
        <v>0</v>
      </c>
      <c r="D124" s="509">
        <f t="shared" ref="D124:D134" si="43">DATE(YEAR(D123),MONTH(D123)+1,DAY(D123))</f>
        <v>1860</v>
      </c>
      <c r="E124" s="510"/>
      <c r="F124" s="458">
        <f t="shared" si="40"/>
        <v>0</v>
      </c>
      <c r="G124" s="511"/>
      <c r="H124" s="510"/>
      <c r="I124" s="458">
        <f t="shared" si="41"/>
        <v>0</v>
      </c>
      <c r="J124" s="512"/>
      <c r="M124" s="509">
        <f t="shared" si="35"/>
        <v>1860</v>
      </c>
      <c r="N124" s="514"/>
      <c r="O124" s="514"/>
      <c r="P124" s="514"/>
      <c r="Q124" s="514"/>
      <c r="R124" s="514"/>
      <c r="S124" s="513"/>
      <c r="T124" s="513"/>
      <c r="U124" s="513"/>
      <c r="V124" s="513"/>
      <c r="W124" s="513"/>
      <c r="X124" s="513"/>
      <c r="Y124" s="513"/>
      <c r="Z124" s="513"/>
      <c r="AA124" s="513"/>
      <c r="AB124" s="513"/>
      <c r="AC124" s="515">
        <f t="shared" si="42"/>
        <v>0</v>
      </c>
      <c r="AD124" s="516"/>
    </row>
    <row r="125" spans="2:30" outlineLevel="1">
      <c r="B125" s="508" t="str">
        <f>IF(C125&gt;0,IFERROR(_xlfn.IFS(D125&lt;=DATE(YEAR('Project basic information'!$E$12),MONTH('Project basic information'!$E$12),1),'Project basic information'!$A$12,D125&lt;=DATE(YEAR('Project basic information'!$E$13),MONTH('Project basic information'!$E$13),1),'Project basic information'!$A$13,D125&lt;=DATE(YEAR('Project basic information'!$E$14),MONTH('Project basic information'!$E$14),1),'Project basic information'!$A$14,D125&lt;=DATE(YEAR('Project basic information'!$E$15),MONTH('Project basic information'!$E$15),1),'Project basic information'!$A$15,D125&lt;=DATE(YEAR('Project basic information'!$E$16),MONTH('Project basic information'!$E$16),1),'Project basic information'!$A$16),""),"")</f>
        <v/>
      </c>
      <c r="C125" s="508">
        <f>IF(C124&gt;0,C124+1,IF(DATE(YEAR('Project basic information'!$C$5),MONTH('Project basic information'!$C$5),1)=D125,1,0))</f>
        <v>0</v>
      </c>
      <c r="D125" s="509">
        <f t="shared" si="43"/>
        <v>1888</v>
      </c>
      <c r="E125" s="510"/>
      <c r="F125" s="458">
        <f t="shared" si="40"/>
        <v>0</v>
      </c>
      <c r="G125" s="511"/>
      <c r="H125" s="510"/>
      <c r="I125" s="458">
        <f t="shared" si="41"/>
        <v>0</v>
      </c>
      <c r="J125" s="512"/>
      <c r="M125" s="509">
        <f t="shared" si="35"/>
        <v>1888</v>
      </c>
      <c r="N125" s="514"/>
      <c r="O125" s="514"/>
      <c r="P125" s="514"/>
      <c r="Q125" s="514"/>
      <c r="R125" s="514"/>
      <c r="S125" s="513"/>
      <c r="T125" s="513"/>
      <c r="U125" s="513"/>
      <c r="V125" s="513"/>
      <c r="W125" s="513"/>
      <c r="X125" s="513"/>
      <c r="Y125" s="513"/>
      <c r="Z125" s="513"/>
      <c r="AA125" s="513"/>
      <c r="AB125" s="513"/>
      <c r="AC125" s="515">
        <f t="shared" si="42"/>
        <v>0</v>
      </c>
      <c r="AD125" s="516"/>
    </row>
    <row r="126" spans="2:30" outlineLevel="1">
      <c r="B126" s="508" t="str">
        <f>IF(C126&gt;0,IFERROR(_xlfn.IFS(D126&lt;=DATE(YEAR('Project basic information'!$E$12),MONTH('Project basic information'!$E$12),1),'Project basic information'!$A$12,D126&lt;=DATE(YEAR('Project basic information'!$E$13),MONTH('Project basic information'!$E$13),1),'Project basic information'!$A$13,D126&lt;=DATE(YEAR('Project basic information'!$E$14),MONTH('Project basic information'!$E$14),1),'Project basic information'!$A$14,D126&lt;=DATE(YEAR('Project basic information'!$E$15),MONTH('Project basic information'!$E$15),1),'Project basic information'!$A$15,D126&lt;=DATE(YEAR('Project basic information'!$E$16),MONTH('Project basic information'!$E$16),1),'Project basic information'!$A$16),""),"")</f>
        <v/>
      </c>
      <c r="C126" s="508">
        <f>IF(C125&gt;0,C125+1,IF(DATE(YEAR('Project basic information'!$C$5),MONTH('Project basic information'!$C$5),1)=D126,1,0))</f>
        <v>0</v>
      </c>
      <c r="D126" s="509">
        <f t="shared" si="43"/>
        <v>1919</v>
      </c>
      <c r="E126" s="510"/>
      <c r="F126" s="458">
        <f t="shared" si="40"/>
        <v>0</v>
      </c>
      <c r="G126" s="511"/>
      <c r="H126" s="510"/>
      <c r="I126" s="458">
        <f t="shared" si="41"/>
        <v>0</v>
      </c>
      <c r="J126" s="512"/>
      <c r="M126" s="509">
        <f t="shared" si="35"/>
        <v>1919</v>
      </c>
      <c r="N126" s="514"/>
      <c r="O126" s="514"/>
      <c r="P126" s="514"/>
      <c r="Q126" s="514"/>
      <c r="R126" s="514"/>
      <c r="S126" s="513"/>
      <c r="T126" s="513"/>
      <c r="U126" s="513"/>
      <c r="V126" s="513"/>
      <c r="W126" s="513"/>
      <c r="X126" s="513"/>
      <c r="Y126" s="513"/>
      <c r="Z126" s="513"/>
      <c r="AA126" s="513"/>
      <c r="AB126" s="513"/>
      <c r="AC126" s="515">
        <f t="shared" si="42"/>
        <v>0</v>
      </c>
      <c r="AD126" s="516"/>
    </row>
    <row r="127" spans="2:30" outlineLevel="1">
      <c r="B127" s="508" t="str">
        <f>IF(C127&gt;0,IFERROR(_xlfn.IFS(D127&lt;=DATE(YEAR('Project basic information'!$E$12),MONTH('Project basic information'!$E$12),1),'Project basic information'!$A$12,D127&lt;=DATE(YEAR('Project basic information'!$E$13),MONTH('Project basic information'!$E$13),1),'Project basic information'!$A$13,D127&lt;=DATE(YEAR('Project basic information'!$E$14),MONTH('Project basic information'!$E$14),1),'Project basic information'!$A$14,D127&lt;=DATE(YEAR('Project basic information'!$E$15),MONTH('Project basic information'!$E$15),1),'Project basic information'!$A$15,D127&lt;=DATE(YEAR('Project basic information'!$E$16),MONTH('Project basic information'!$E$16),1),'Project basic information'!$A$16),""),"")</f>
        <v/>
      </c>
      <c r="C127" s="508">
        <f>IF(C126&gt;0,C126+1,IF(DATE(YEAR('Project basic information'!$C$5),MONTH('Project basic information'!$C$5),1)=D127,1,0))</f>
        <v>0</v>
      </c>
      <c r="D127" s="509">
        <f t="shared" si="43"/>
        <v>1949</v>
      </c>
      <c r="E127" s="510"/>
      <c r="F127" s="458">
        <f t="shared" si="40"/>
        <v>0</v>
      </c>
      <c r="G127" s="511"/>
      <c r="H127" s="510"/>
      <c r="I127" s="458">
        <f t="shared" si="41"/>
        <v>0</v>
      </c>
      <c r="J127" s="512"/>
      <c r="M127" s="509">
        <f t="shared" si="35"/>
        <v>1949</v>
      </c>
      <c r="N127" s="514"/>
      <c r="O127" s="514"/>
      <c r="P127" s="514"/>
      <c r="Q127" s="514"/>
      <c r="R127" s="514"/>
      <c r="S127" s="513"/>
      <c r="T127" s="513"/>
      <c r="U127" s="513"/>
      <c r="V127" s="513"/>
      <c r="W127" s="513"/>
      <c r="X127" s="513"/>
      <c r="Y127" s="513"/>
      <c r="Z127" s="513"/>
      <c r="AA127" s="513"/>
      <c r="AB127" s="513"/>
      <c r="AC127" s="515">
        <f t="shared" si="42"/>
        <v>0</v>
      </c>
      <c r="AD127" s="516"/>
    </row>
    <row r="128" spans="2:30" outlineLevel="1">
      <c r="B128" s="508" t="str">
        <f>IF(C128&gt;0,IFERROR(_xlfn.IFS(D128&lt;=DATE(YEAR('Project basic information'!$E$12),MONTH('Project basic information'!$E$12),1),'Project basic information'!$A$12,D128&lt;=DATE(YEAR('Project basic information'!$E$13),MONTH('Project basic information'!$E$13),1),'Project basic information'!$A$13,D128&lt;=DATE(YEAR('Project basic information'!$E$14),MONTH('Project basic information'!$E$14),1),'Project basic information'!$A$14,D128&lt;=DATE(YEAR('Project basic information'!$E$15),MONTH('Project basic information'!$E$15),1),'Project basic information'!$A$15,D128&lt;=DATE(YEAR('Project basic information'!$E$16),MONTH('Project basic information'!$E$16),1),'Project basic information'!$A$16),""),"")</f>
        <v/>
      </c>
      <c r="C128" s="508">
        <f>IF(C127&gt;0,C127+1,IF(DATE(YEAR('Project basic information'!$C$5),MONTH('Project basic information'!$C$5),1)=D128,1,0))</f>
        <v>0</v>
      </c>
      <c r="D128" s="509">
        <f t="shared" si="43"/>
        <v>1980</v>
      </c>
      <c r="E128" s="510"/>
      <c r="F128" s="458">
        <f t="shared" si="40"/>
        <v>0</v>
      </c>
      <c r="G128" s="511"/>
      <c r="H128" s="510"/>
      <c r="I128" s="458">
        <f t="shared" si="41"/>
        <v>0</v>
      </c>
      <c r="J128" s="512"/>
      <c r="M128" s="509">
        <f t="shared" si="35"/>
        <v>1980</v>
      </c>
      <c r="N128" s="514"/>
      <c r="O128" s="514"/>
      <c r="P128" s="514"/>
      <c r="Q128" s="514"/>
      <c r="R128" s="514"/>
      <c r="S128" s="513"/>
      <c r="T128" s="513"/>
      <c r="U128" s="513"/>
      <c r="V128" s="513"/>
      <c r="W128" s="513"/>
      <c r="X128" s="513"/>
      <c r="Y128" s="513"/>
      <c r="Z128" s="513"/>
      <c r="AA128" s="513"/>
      <c r="AB128" s="513"/>
      <c r="AC128" s="515">
        <f t="shared" si="42"/>
        <v>0</v>
      </c>
      <c r="AD128" s="516"/>
    </row>
    <row r="129" spans="2:30" outlineLevel="1">
      <c r="B129" s="508" t="str">
        <f>IF(C129&gt;0,IFERROR(_xlfn.IFS(D129&lt;=DATE(YEAR('Project basic information'!$E$12),MONTH('Project basic information'!$E$12),1),'Project basic information'!$A$12,D129&lt;=DATE(YEAR('Project basic information'!$E$13),MONTH('Project basic information'!$E$13),1),'Project basic information'!$A$13,D129&lt;=DATE(YEAR('Project basic information'!$E$14),MONTH('Project basic information'!$E$14),1),'Project basic information'!$A$14,D129&lt;=DATE(YEAR('Project basic information'!$E$15),MONTH('Project basic information'!$E$15),1),'Project basic information'!$A$15,D129&lt;=DATE(YEAR('Project basic information'!$E$16),MONTH('Project basic information'!$E$16),1),'Project basic information'!$A$16),""),"")</f>
        <v/>
      </c>
      <c r="C129" s="508">
        <f>IF(C128&gt;0,C128+1,IF(DATE(YEAR('Project basic information'!$C$5),MONTH('Project basic information'!$C$5),1)=D129,1,0))</f>
        <v>0</v>
      </c>
      <c r="D129" s="509">
        <f t="shared" si="43"/>
        <v>2010</v>
      </c>
      <c r="E129" s="510"/>
      <c r="F129" s="458">
        <f t="shared" si="40"/>
        <v>0</v>
      </c>
      <c r="G129" s="511"/>
      <c r="H129" s="510"/>
      <c r="I129" s="458">
        <f t="shared" si="41"/>
        <v>0</v>
      </c>
      <c r="J129" s="512"/>
      <c r="M129" s="509">
        <f t="shared" si="35"/>
        <v>2010</v>
      </c>
      <c r="N129" s="514"/>
      <c r="O129" s="514"/>
      <c r="P129" s="514"/>
      <c r="Q129" s="514"/>
      <c r="R129" s="514"/>
      <c r="S129" s="513"/>
      <c r="T129" s="513"/>
      <c r="U129" s="513"/>
      <c r="V129" s="513"/>
      <c r="W129" s="513"/>
      <c r="X129" s="513"/>
      <c r="Y129" s="513"/>
      <c r="Z129" s="513"/>
      <c r="AA129" s="513"/>
      <c r="AB129" s="513"/>
      <c r="AC129" s="515">
        <f t="shared" si="42"/>
        <v>0</v>
      </c>
      <c r="AD129" s="516"/>
    </row>
    <row r="130" spans="2:30" outlineLevel="1">
      <c r="B130" s="508" t="str">
        <f>IF(C130&gt;0,IFERROR(_xlfn.IFS(D130&lt;=DATE(YEAR('Project basic information'!$E$12),MONTH('Project basic information'!$E$12),1),'Project basic information'!$A$12,D130&lt;=DATE(YEAR('Project basic information'!$E$13),MONTH('Project basic information'!$E$13),1),'Project basic information'!$A$13,D130&lt;=DATE(YEAR('Project basic information'!$E$14),MONTH('Project basic information'!$E$14),1),'Project basic information'!$A$14,D130&lt;=DATE(YEAR('Project basic information'!$E$15),MONTH('Project basic information'!$E$15),1),'Project basic information'!$A$15,D130&lt;=DATE(YEAR('Project basic information'!$E$16),MONTH('Project basic information'!$E$16),1),'Project basic information'!$A$16),""),"")</f>
        <v/>
      </c>
      <c r="C130" s="508">
        <f>IF(C129&gt;0,C129+1,IF(DATE(YEAR('Project basic information'!$C$5),MONTH('Project basic information'!$C$5),1)=D130,1,0))</f>
        <v>0</v>
      </c>
      <c r="D130" s="509">
        <f t="shared" si="43"/>
        <v>2041</v>
      </c>
      <c r="E130" s="510"/>
      <c r="F130" s="458">
        <f t="shared" si="40"/>
        <v>0</v>
      </c>
      <c r="G130" s="511"/>
      <c r="H130" s="510"/>
      <c r="I130" s="458">
        <f t="shared" si="41"/>
        <v>0</v>
      </c>
      <c r="J130" s="512"/>
      <c r="M130" s="509">
        <f t="shared" si="35"/>
        <v>2041</v>
      </c>
      <c r="N130" s="514"/>
      <c r="O130" s="514"/>
      <c r="P130" s="514"/>
      <c r="Q130" s="514"/>
      <c r="R130" s="514"/>
      <c r="S130" s="513"/>
      <c r="T130" s="513"/>
      <c r="U130" s="513"/>
      <c r="V130" s="513"/>
      <c r="W130" s="513"/>
      <c r="X130" s="513"/>
      <c r="Y130" s="513"/>
      <c r="Z130" s="513"/>
      <c r="AA130" s="513"/>
      <c r="AB130" s="513"/>
      <c r="AC130" s="515">
        <f t="shared" si="42"/>
        <v>0</v>
      </c>
      <c r="AD130" s="516"/>
    </row>
    <row r="131" spans="2:30" outlineLevel="1">
      <c r="B131" s="508" t="str">
        <f>IF(C131&gt;0,IFERROR(_xlfn.IFS(D131&lt;=DATE(YEAR('Project basic information'!$E$12),MONTH('Project basic information'!$E$12),1),'Project basic information'!$A$12,D131&lt;=DATE(YEAR('Project basic information'!$E$13),MONTH('Project basic information'!$E$13),1),'Project basic information'!$A$13,D131&lt;=DATE(YEAR('Project basic information'!$E$14),MONTH('Project basic information'!$E$14),1),'Project basic information'!$A$14,D131&lt;=DATE(YEAR('Project basic information'!$E$15),MONTH('Project basic information'!$E$15),1),'Project basic information'!$A$15,D131&lt;=DATE(YEAR('Project basic information'!$E$16),MONTH('Project basic information'!$E$16),1),'Project basic information'!$A$16),""),"")</f>
        <v/>
      </c>
      <c r="C131" s="508">
        <f>IF(C130&gt;0,C130+1,IF(DATE(YEAR('Project basic information'!$C$5),MONTH('Project basic information'!$C$5),1)=D131,1,0))</f>
        <v>0</v>
      </c>
      <c r="D131" s="509">
        <f t="shared" si="43"/>
        <v>2072</v>
      </c>
      <c r="E131" s="510"/>
      <c r="F131" s="458">
        <f t="shared" si="40"/>
        <v>0</v>
      </c>
      <c r="G131" s="511"/>
      <c r="H131" s="510"/>
      <c r="I131" s="458">
        <f t="shared" si="41"/>
        <v>0</v>
      </c>
      <c r="J131" s="512"/>
      <c r="M131" s="509">
        <f t="shared" si="35"/>
        <v>2072</v>
      </c>
      <c r="N131" s="514"/>
      <c r="O131" s="514"/>
      <c r="P131" s="514"/>
      <c r="Q131" s="514"/>
      <c r="R131" s="514"/>
      <c r="S131" s="513"/>
      <c r="T131" s="513"/>
      <c r="U131" s="513"/>
      <c r="V131" s="513"/>
      <c r="W131" s="513"/>
      <c r="X131" s="513"/>
      <c r="Y131" s="513"/>
      <c r="Z131" s="513"/>
      <c r="AA131" s="513"/>
      <c r="AB131" s="513"/>
      <c r="AC131" s="515">
        <f t="shared" si="42"/>
        <v>0</v>
      </c>
      <c r="AD131" s="516"/>
    </row>
    <row r="132" spans="2:30" outlineLevel="1">
      <c r="B132" s="508" t="str">
        <f>IF(C132&gt;0,IFERROR(_xlfn.IFS(D132&lt;=DATE(YEAR('Project basic information'!$E$12),MONTH('Project basic information'!$E$12),1),'Project basic information'!$A$12,D132&lt;=DATE(YEAR('Project basic information'!$E$13),MONTH('Project basic information'!$E$13),1),'Project basic information'!$A$13,D132&lt;=DATE(YEAR('Project basic information'!$E$14),MONTH('Project basic information'!$E$14),1),'Project basic information'!$A$14,D132&lt;=DATE(YEAR('Project basic information'!$E$15),MONTH('Project basic information'!$E$15),1),'Project basic information'!$A$15,D132&lt;=DATE(YEAR('Project basic information'!$E$16),MONTH('Project basic information'!$E$16),1),'Project basic information'!$A$16),""),"")</f>
        <v/>
      </c>
      <c r="C132" s="508">
        <f>IF(C131&gt;0,C131+1,IF(DATE(YEAR('Project basic information'!$C$5),MONTH('Project basic information'!$C$5),1)=D132,1,0))</f>
        <v>0</v>
      </c>
      <c r="D132" s="509">
        <f t="shared" si="43"/>
        <v>2102</v>
      </c>
      <c r="E132" s="510"/>
      <c r="F132" s="458">
        <f t="shared" si="40"/>
        <v>0</v>
      </c>
      <c r="G132" s="511"/>
      <c r="H132" s="510"/>
      <c r="I132" s="458">
        <f t="shared" si="41"/>
        <v>0</v>
      </c>
      <c r="J132" s="512"/>
      <c r="M132" s="509">
        <f t="shared" si="35"/>
        <v>2102</v>
      </c>
      <c r="N132" s="514"/>
      <c r="O132" s="514"/>
      <c r="P132" s="514"/>
      <c r="Q132" s="514"/>
      <c r="R132" s="514"/>
      <c r="S132" s="513"/>
      <c r="T132" s="513"/>
      <c r="U132" s="513"/>
      <c r="V132" s="513"/>
      <c r="W132" s="513"/>
      <c r="X132" s="513"/>
      <c r="Y132" s="513"/>
      <c r="Z132" s="513"/>
      <c r="AA132" s="513"/>
      <c r="AB132" s="513"/>
      <c r="AC132" s="515">
        <f t="shared" si="42"/>
        <v>0</v>
      </c>
      <c r="AD132" s="516"/>
    </row>
    <row r="133" spans="2:30" outlineLevel="1">
      <c r="B133" s="508" t="str">
        <f>IF(C133&gt;0,IFERROR(_xlfn.IFS(D133&lt;=DATE(YEAR('Project basic information'!$E$12),MONTH('Project basic information'!$E$12),1),'Project basic information'!$A$12,D133&lt;=DATE(YEAR('Project basic information'!$E$13),MONTH('Project basic information'!$E$13),1),'Project basic information'!$A$13,D133&lt;=DATE(YEAR('Project basic information'!$E$14),MONTH('Project basic information'!$E$14),1),'Project basic information'!$A$14,D133&lt;=DATE(YEAR('Project basic information'!$E$15),MONTH('Project basic information'!$E$15),1),'Project basic information'!$A$15,D133&lt;=DATE(YEAR('Project basic information'!$E$16),MONTH('Project basic information'!$E$16),1),'Project basic information'!$A$16),""),"")</f>
        <v/>
      </c>
      <c r="C133" s="508">
        <f>IF(C132&gt;0,C132+1,IF(DATE(YEAR('Project basic information'!$C$5),MONTH('Project basic information'!$C$5),1)=D133,1,0))</f>
        <v>0</v>
      </c>
      <c r="D133" s="509">
        <f t="shared" si="43"/>
        <v>2133</v>
      </c>
      <c r="E133" s="510"/>
      <c r="F133" s="458">
        <f t="shared" si="40"/>
        <v>0</v>
      </c>
      <c r="G133" s="511"/>
      <c r="H133" s="510"/>
      <c r="I133" s="458">
        <f t="shared" si="41"/>
        <v>0</v>
      </c>
      <c r="J133" s="512"/>
      <c r="M133" s="509">
        <f t="shared" si="35"/>
        <v>2133</v>
      </c>
      <c r="N133" s="514"/>
      <c r="O133" s="514"/>
      <c r="P133" s="514"/>
      <c r="Q133" s="514"/>
      <c r="R133" s="514"/>
      <c r="S133" s="513"/>
      <c r="T133" s="513"/>
      <c r="U133" s="513"/>
      <c r="V133" s="513"/>
      <c r="W133" s="513"/>
      <c r="X133" s="513"/>
      <c r="Y133" s="513"/>
      <c r="Z133" s="513"/>
      <c r="AA133" s="513"/>
      <c r="AB133" s="513"/>
      <c r="AC133" s="515">
        <f t="shared" si="42"/>
        <v>0</v>
      </c>
      <c r="AD133" s="516"/>
    </row>
    <row r="134" spans="2:30" outlineLevel="1">
      <c r="B134" s="508" t="str">
        <f>IF(C134&gt;0,IFERROR(_xlfn.IFS(D134&lt;=DATE(YEAR('Project basic information'!$E$12),MONTH('Project basic information'!$E$12),1),'Project basic information'!$A$12,D134&lt;=DATE(YEAR('Project basic information'!$E$13),MONTH('Project basic information'!$E$13),1),'Project basic information'!$A$13,D134&lt;=DATE(YEAR('Project basic information'!$E$14),MONTH('Project basic information'!$E$14),1),'Project basic information'!$A$14,D134&lt;=DATE(YEAR('Project basic information'!$E$15),MONTH('Project basic information'!$E$15),1),'Project basic information'!$A$15,D134&lt;=DATE(YEAR('Project basic information'!$E$16),MONTH('Project basic information'!$E$16),1),'Project basic information'!$A$16),""),"")</f>
        <v/>
      </c>
      <c r="C134" s="508">
        <f>IF(C133&gt;0,C133+1,IF(DATE(YEAR('Project basic information'!$C$5),MONTH('Project basic information'!$C$5),1)=D134,1,0))</f>
        <v>0</v>
      </c>
      <c r="D134" s="509">
        <f t="shared" si="43"/>
        <v>2163</v>
      </c>
      <c r="E134" s="510"/>
      <c r="F134" s="458">
        <f t="shared" si="40"/>
        <v>0</v>
      </c>
      <c r="G134" s="511"/>
      <c r="H134" s="510"/>
      <c r="I134" s="458">
        <f t="shared" si="41"/>
        <v>0</v>
      </c>
      <c r="J134" s="512"/>
      <c r="M134" s="509">
        <f t="shared" si="35"/>
        <v>2163</v>
      </c>
      <c r="N134" s="514"/>
      <c r="O134" s="514"/>
      <c r="P134" s="514"/>
      <c r="Q134" s="514"/>
      <c r="R134" s="514"/>
      <c r="S134" s="513"/>
      <c r="T134" s="513"/>
      <c r="U134" s="513"/>
      <c r="V134" s="513"/>
      <c r="W134" s="513"/>
      <c r="X134" s="513"/>
      <c r="Y134" s="513"/>
      <c r="Z134" s="513"/>
      <c r="AA134" s="513"/>
      <c r="AB134" s="513"/>
      <c r="AC134" s="515">
        <f t="shared" si="42"/>
        <v>0</v>
      </c>
      <c r="AD134" s="516"/>
    </row>
    <row r="135" spans="2:30" ht="15" thickBot="1">
      <c r="B135" s="518"/>
      <c r="C135" s="519"/>
      <c r="D135" s="520">
        <f>D134</f>
        <v>2163</v>
      </c>
      <c r="E135" s="521"/>
      <c r="F135" s="522">
        <f>SUM(F123:F134)</f>
        <v>0</v>
      </c>
      <c r="G135" s="523">
        <f>SUM(G123:G134)</f>
        <v>0</v>
      </c>
      <c r="H135" s="524"/>
      <c r="I135" s="522">
        <f>SUM(I123:I134)</f>
        <v>0</v>
      </c>
      <c r="J135" s="523">
        <f>SUM(J123:J134)</f>
        <v>0</v>
      </c>
      <c r="M135" s="520">
        <f t="shared" si="35"/>
        <v>2163</v>
      </c>
      <c r="N135" s="526">
        <f>SUM(N123:N134)</f>
        <v>0</v>
      </c>
      <c r="O135" s="526">
        <f>SUM(O123:O134)</f>
        <v>0</v>
      </c>
      <c r="P135" s="526">
        <f>SUM(P123:P134)</f>
        <v>0</v>
      </c>
      <c r="Q135" s="526">
        <f>SUM(Q123:Q134)</f>
        <v>0</v>
      </c>
      <c r="R135" s="526">
        <f>SUM(R123:R134)</f>
        <v>0</v>
      </c>
      <c r="S135" s="528">
        <f t="shared" ref="S135:AB135" si="44">SUM(S123:S134)</f>
        <v>0</v>
      </c>
      <c r="T135" s="528">
        <f t="shared" si="44"/>
        <v>0</v>
      </c>
      <c r="U135" s="528">
        <f t="shared" si="44"/>
        <v>0</v>
      </c>
      <c r="V135" s="528">
        <f t="shared" si="44"/>
        <v>0</v>
      </c>
      <c r="W135" s="528">
        <f t="shared" si="44"/>
        <v>0</v>
      </c>
      <c r="X135" s="528">
        <f t="shared" si="44"/>
        <v>0</v>
      </c>
      <c r="Y135" s="528">
        <f t="shared" si="44"/>
        <v>0</v>
      </c>
      <c r="Z135" s="528">
        <f t="shared" si="44"/>
        <v>0</v>
      </c>
      <c r="AA135" s="528">
        <f t="shared" si="44"/>
        <v>0</v>
      </c>
      <c r="AB135" s="528">
        <f t="shared" si="44"/>
        <v>0</v>
      </c>
      <c r="AC135" s="528">
        <f>SUM(AC123:AC134)</f>
        <v>0</v>
      </c>
      <c r="AD135" s="516"/>
    </row>
    <row r="136" spans="2:30" ht="28.55" customHeight="1">
      <c r="B136" s="448"/>
      <c r="C136" s="448"/>
      <c r="N136" s="527">
        <f>IFERROR(N135/$H$6,0)</f>
        <v>0</v>
      </c>
      <c r="O136" s="527">
        <f>IFERROR(O135/$H$6,0)</f>
        <v>0</v>
      </c>
      <c r="P136" s="527">
        <f>IFERROR(P135/$H$6,0)</f>
        <v>0</v>
      </c>
      <c r="Q136" s="527">
        <f>IFERROR(Q135/$H$6,0)</f>
        <v>0</v>
      </c>
      <c r="R136" s="527">
        <f>IFERROR(R135/$H$6,0)</f>
        <v>0</v>
      </c>
      <c r="S136" s="527">
        <f t="shared" ref="S136:AB136" si="45">IFERROR(S135/$H$6,0)</f>
        <v>0</v>
      </c>
      <c r="T136" s="527">
        <f t="shared" si="45"/>
        <v>0</v>
      </c>
      <c r="U136" s="527">
        <f t="shared" si="45"/>
        <v>0</v>
      </c>
      <c r="V136" s="527">
        <f t="shared" si="45"/>
        <v>0</v>
      </c>
      <c r="W136" s="527">
        <f t="shared" si="45"/>
        <v>0</v>
      </c>
      <c r="X136" s="527">
        <f t="shared" si="45"/>
        <v>0</v>
      </c>
      <c r="Y136" s="527">
        <f t="shared" si="45"/>
        <v>0</v>
      </c>
      <c r="Z136" s="527">
        <f t="shared" si="45"/>
        <v>0</v>
      </c>
      <c r="AA136" s="527">
        <f t="shared" si="45"/>
        <v>0</v>
      </c>
      <c r="AB136" s="527">
        <f t="shared" si="45"/>
        <v>0</v>
      </c>
      <c r="AC136" s="525">
        <f>IFERROR(AC135/$H$6,0)</f>
        <v>0</v>
      </c>
      <c r="AD136" s="529" t="s">
        <v>579</v>
      </c>
    </row>
    <row r="137" spans="2:30" ht="15" thickBot="1">
      <c r="B137" s="448"/>
      <c r="C137" s="448"/>
      <c r="N137" s="530"/>
      <c r="O137" s="530"/>
      <c r="P137" s="530"/>
      <c r="Q137" s="530"/>
      <c r="R137" s="530"/>
      <c r="S137" s="531"/>
      <c r="T137" s="532"/>
      <c r="U137" s="533"/>
      <c r="V137" s="533"/>
      <c r="W137" s="533"/>
      <c r="X137" s="533"/>
      <c r="Y137" s="533"/>
      <c r="Z137" s="533"/>
      <c r="AA137" s="533"/>
      <c r="AB137" s="534"/>
      <c r="AC137" s="535"/>
      <c r="AD137" s="542"/>
    </row>
    <row r="138" spans="2:30" outlineLevel="1">
      <c r="B138" s="508" t="str">
        <f>IF(C138&gt;0,IFERROR(_xlfn.IFS(D138&lt;=DATE(YEAR('Project basic information'!$E$12),MONTH('Project basic information'!$E$12),1),'Project basic information'!$A$12,D138&lt;=DATE(YEAR('Project basic information'!$E$13),MONTH('Project basic information'!$E$13),1),'Project basic information'!$A$13,D138&lt;=DATE(YEAR('Project basic information'!$E$14),MONTH('Project basic information'!$E$14),1),'Project basic information'!$A$14,D138&lt;=DATE(YEAR('Project basic information'!$E$15),MONTH('Project basic information'!$E$15),1),'Project basic information'!$A$15,D138&lt;=DATE(YEAR('Project basic information'!$E$16),MONTH('Project basic information'!$E$16),1),'Project basic information'!$A$16),""),"")</f>
        <v/>
      </c>
      <c r="C138" s="508">
        <f>IF(C134&gt;0,C134+1,IF(DATE(YEAR('Project basic information'!$C$5),MONTH('Project basic information'!$C$5),1)=D138,1,0))</f>
        <v>0</v>
      </c>
      <c r="D138" s="509">
        <f>DATE(YEAR(D134),MONTH(D134)+1,DAY(D134))</f>
        <v>2194</v>
      </c>
      <c r="E138" s="539"/>
      <c r="F138" s="537">
        <f t="shared" ref="F138:F149" si="46">215/12*E138</f>
        <v>0</v>
      </c>
      <c r="G138" s="540"/>
      <c r="H138" s="539"/>
      <c r="I138" s="537">
        <f t="shared" ref="I138:I149" si="47">215/12*H138</f>
        <v>0</v>
      </c>
      <c r="J138" s="541"/>
      <c r="M138" s="509">
        <f t="shared" si="35"/>
        <v>2194</v>
      </c>
      <c r="N138" s="514"/>
      <c r="O138" s="514"/>
      <c r="P138" s="514"/>
      <c r="Q138" s="514"/>
      <c r="R138" s="514"/>
      <c r="S138" s="513"/>
      <c r="T138" s="513"/>
      <c r="U138" s="513"/>
      <c r="V138" s="513"/>
      <c r="W138" s="513"/>
      <c r="X138" s="513"/>
      <c r="Y138" s="513"/>
      <c r="Z138" s="513"/>
      <c r="AA138" s="513"/>
      <c r="AB138" s="513"/>
      <c r="AC138" s="515">
        <f t="shared" ref="AC138:AC149" si="48">SUM(N138:AB138)</f>
        <v>0</v>
      </c>
      <c r="AD138" s="516"/>
    </row>
    <row r="139" spans="2:30" outlineLevel="1">
      <c r="B139" s="508" t="str">
        <f>IF(C139&gt;0,IFERROR(_xlfn.IFS(D139&lt;=DATE(YEAR('Project basic information'!$E$12),MONTH('Project basic information'!$E$12),1),'Project basic information'!$A$12,D139&lt;=DATE(YEAR('Project basic information'!$E$13),MONTH('Project basic information'!$E$13),1),'Project basic information'!$A$13,D139&lt;=DATE(YEAR('Project basic information'!$E$14),MONTH('Project basic information'!$E$14),1),'Project basic information'!$A$14,D139&lt;=DATE(YEAR('Project basic information'!$E$15),MONTH('Project basic information'!$E$15),1),'Project basic information'!$A$15,D139&lt;=DATE(YEAR('Project basic information'!$E$16),MONTH('Project basic information'!$E$16),1),'Project basic information'!$A$16),""),"")</f>
        <v/>
      </c>
      <c r="C139" s="508">
        <f>IF(C138&gt;0,C138+1,IF(DATE(YEAR('Project basic information'!$C$5),MONTH('Project basic information'!$C$5),1)=D139,1,0))</f>
        <v>0</v>
      </c>
      <c r="D139" s="509">
        <f t="shared" ref="D139:D149" si="49">DATE(YEAR(D138),MONTH(D138)+1,DAY(D138))</f>
        <v>2225</v>
      </c>
      <c r="E139" s="510"/>
      <c r="F139" s="458">
        <f t="shared" si="46"/>
        <v>0</v>
      </c>
      <c r="G139" s="511"/>
      <c r="H139" s="510"/>
      <c r="I139" s="458">
        <f t="shared" si="47"/>
        <v>0</v>
      </c>
      <c r="J139" s="512"/>
      <c r="M139" s="509">
        <f t="shared" si="35"/>
        <v>2225</v>
      </c>
      <c r="N139" s="514"/>
      <c r="O139" s="514"/>
      <c r="P139" s="514"/>
      <c r="Q139" s="514"/>
      <c r="R139" s="514"/>
      <c r="S139" s="513"/>
      <c r="T139" s="513"/>
      <c r="U139" s="513"/>
      <c r="V139" s="513"/>
      <c r="W139" s="513"/>
      <c r="X139" s="513"/>
      <c r="Y139" s="513"/>
      <c r="Z139" s="513"/>
      <c r="AA139" s="513"/>
      <c r="AB139" s="513"/>
      <c r="AC139" s="515">
        <f t="shared" si="48"/>
        <v>0</v>
      </c>
      <c r="AD139" s="516"/>
    </row>
    <row r="140" spans="2:30" outlineLevel="1">
      <c r="B140" s="508" t="str">
        <f>IF(C140&gt;0,IFERROR(_xlfn.IFS(D140&lt;=DATE(YEAR('Project basic information'!$E$12),MONTH('Project basic information'!$E$12),1),'Project basic information'!$A$12,D140&lt;=DATE(YEAR('Project basic information'!$E$13),MONTH('Project basic information'!$E$13),1),'Project basic information'!$A$13,D140&lt;=DATE(YEAR('Project basic information'!$E$14),MONTH('Project basic information'!$E$14),1),'Project basic information'!$A$14,D140&lt;=DATE(YEAR('Project basic information'!$E$15),MONTH('Project basic information'!$E$15),1),'Project basic information'!$A$15,D140&lt;=DATE(YEAR('Project basic information'!$E$16),MONTH('Project basic information'!$E$16),1),'Project basic information'!$A$16),""),"")</f>
        <v/>
      </c>
      <c r="C140" s="508">
        <f>IF(C139&gt;0,C139+1,IF(DATE(YEAR('Project basic information'!$C$5),MONTH('Project basic information'!$C$5),1)=D140,1,0))</f>
        <v>0</v>
      </c>
      <c r="D140" s="509">
        <f t="shared" si="49"/>
        <v>2253</v>
      </c>
      <c r="E140" s="510"/>
      <c r="F140" s="458">
        <f t="shared" si="46"/>
        <v>0</v>
      </c>
      <c r="G140" s="511"/>
      <c r="H140" s="510"/>
      <c r="I140" s="458">
        <f t="shared" si="47"/>
        <v>0</v>
      </c>
      <c r="J140" s="512"/>
      <c r="M140" s="509">
        <f t="shared" si="35"/>
        <v>2253</v>
      </c>
      <c r="N140" s="514"/>
      <c r="O140" s="514"/>
      <c r="P140" s="514"/>
      <c r="Q140" s="514"/>
      <c r="R140" s="514"/>
      <c r="S140" s="513"/>
      <c r="T140" s="513"/>
      <c r="U140" s="513"/>
      <c r="V140" s="513"/>
      <c r="W140" s="513"/>
      <c r="X140" s="513"/>
      <c r="Y140" s="513"/>
      <c r="Z140" s="513"/>
      <c r="AA140" s="513"/>
      <c r="AB140" s="513"/>
      <c r="AC140" s="515">
        <f t="shared" si="48"/>
        <v>0</v>
      </c>
      <c r="AD140" s="516"/>
    </row>
    <row r="141" spans="2:30" outlineLevel="1">
      <c r="B141" s="508" t="str">
        <f>IF(C141&gt;0,IFERROR(_xlfn.IFS(D141&lt;=DATE(YEAR('Project basic information'!$E$12),MONTH('Project basic information'!$E$12),1),'Project basic information'!$A$12,D141&lt;=DATE(YEAR('Project basic information'!$E$13),MONTH('Project basic information'!$E$13),1),'Project basic information'!$A$13,D141&lt;=DATE(YEAR('Project basic information'!$E$14),MONTH('Project basic information'!$E$14),1),'Project basic information'!$A$14,D141&lt;=DATE(YEAR('Project basic information'!$E$15),MONTH('Project basic information'!$E$15),1),'Project basic information'!$A$15,D141&lt;=DATE(YEAR('Project basic information'!$E$16),MONTH('Project basic information'!$E$16),1),'Project basic information'!$A$16),""),"")</f>
        <v/>
      </c>
      <c r="C141" s="508">
        <f>IF(C140&gt;0,C140+1,IF(DATE(YEAR('Project basic information'!$C$5),MONTH('Project basic information'!$C$5),1)=D141,1,0))</f>
        <v>0</v>
      </c>
      <c r="D141" s="509">
        <f t="shared" si="49"/>
        <v>2284</v>
      </c>
      <c r="E141" s="510"/>
      <c r="F141" s="458">
        <f t="shared" si="46"/>
        <v>0</v>
      </c>
      <c r="G141" s="511"/>
      <c r="H141" s="510"/>
      <c r="I141" s="458">
        <f t="shared" si="47"/>
        <v>0</v>
      </c>
      <c r="J141" s="512"/>
      <c r="M141" s="509">
        <f t="shared" si="35"/>
        <v>2284</v>
      </c>
      <c r="N141" s="514"/>
      <c r="O141" s="514"/>
      <c r="P141" s="514"/>
      <c r="Q141" s="514"/>
      <c r="R141" s="514"/>
      <c r="S141" s="513"/>
      <c r="T141" s="513"/>
      <c r="U141" s="513"/>
      <c r="V141" s="513"/>
      <c r="W141" s="513"/>
      <c r="X141" s="513"/>
      <c r="Y141" s="513"/>
      <c r="Z141" s="513"/>
      <c r="AA141" s="513"/>
      <c r="AB141" s="513"/>
      <c r="AC141" s="515">
        <f t="shared" si="48"/>
        <v>0</v>
      </c>
      <c r="AD141" s="516"/>
    </row>
    <row r="142" spans="2:30" outlineLevel="1">
      <c r="B142" s="508" t="str">
        <f>IF(C142&gt;0,IFERROR(_xlfn.IFS(D142&lt;=DATE(YEAR('Project basic information'!$E$12),MONTH('Project basic information'!$E$12),1),'Project basic information'!$A$12,D142&lt;=DATE(YEAR('Project basic information'!$E$13),MONTH('Project basic information'!$E$13),1),'Project basic information'!$A$13,D142&lt;=DATE(YEAR('Project basic information'!$E$14),MONTH('Project basic information'!$E$14),1),'Project basic information'!$A$14,D142&lt;=DATE(YEAR('Project basic information'!$E$15),MONTH('Project basic information'!$E$15),1),'Project basic information'!$A$15,D142&lt;=DATE(YEAR('Project basic information'!$E$16),MONTH('Project basic information'!$E$16),1),'Project basic information'!$A$16),""),"")</f>
        <v/>
      </c>
      <c r="C142" s="508">
        <f>IF(C141&gt;0,C141+1,IF(DATE(YEAR('Project basic information'!$C$5),MONTH('Project basic information'!$C$5),1)=D142,1,0))</f>
        <v>0</v>
      </c>
      <c r="D142" s="509">
        <f t="shared" si="49"/>
        <v>2314</v>
      </c>
      <c r="E142" s="510"/>
      <c r="F142" s="458">
        <f t="shared" si="46"/>
        <v>0</v>
      </c>
      <c r="G142" s="511"/>
      <c r="H142" s="510"/>
      <c r="I142" s="458">
        <f t="shared" si="47"/>
        <v>0</v>
      </c>
      <c r="J142" s="512"/>
      <c r="M142" s="509">
        <f t="shared" si="35"/>
        <v>2314</v>
      </c>
      <c r="N142" s="514"/>
      <c r="O142" s="514"/>
      <c r="P142" s="514"/>
      <c r="Q142" s="514"/>
      <c r="R142" s="514"/>
      <c r="S142" s="513"/>
      <c r="T142" s="513"/>
      <c r="U142" s="513"/>
      <c r="V142" s="513"/>
      <c r="W142" s="513"/>
      <c r="X142" s="513"/>
      <c r="Y142" s="513"/>
      <c r="Z142" s="513"/>
      <c r="AA142" s="513"/>
      <c r="AB142" s="513"/>
      <c r="AC142" s="515">
        <f t="shared" si="48"/>
        <v>0</v>
      </c>
      <c r="AD142" s="516"/>
    </row>
    <row r="143" spans="2:30" outlineLevel="1">
      <c r="B143" s="508" t="str">
        <f>IF(C143&gt;0,IFERROR(_xlfn.IFS(D143&lt;=DATE(YEAR('Project basic information'!$E$12),MONTH('Project basic information'!$E$12),1),'Project basic information'!$A$12,D143&lt;=DATE(YEAR('Project basic information'!$E$13),MONTH('Project basic information'!$E$13),1),'Project basic information'!$A$13,D143&lt;=DATE(YEAR('Project basic information'!$E$14),MONTH('Project basic information'!$E$14),1),'Project basic information'!$A$14,D143&lt;=DATE(YEAR('Project basic information'!$E$15),MONTH('Project basic information'!$E$15),1),'Project basic information'!$A$15,D143&lt;=DATE(YEAR('Project basic information'!$E$16),MONTH('Project basic information'!$E$16),1),'Project basic information'!$A$16),""),"")</f>
        <v/>
      </c>
      <c r="C143" s="508">
        <f>IF(C142&gt;0,C142+1,IF(DATE(YEAR('Project basic information'!$C$5),MONTH('Project basic information'!$C$5),1)=D143,1,0))</f>
        <v>0</v>
      </c>
      <c r="D143" s="509">
        <f t="shared" si="49"/>
        <v>2345</v>
      </c>
      <c r="E143" s="510"/>
      <c r="F143" s="458">
        <f t="shared" si="46"/>
        <v>0</v>
      </c>
      <c r="G143" s="511"/>
      <c r="H143" s="510"/>
      <c r="I143" s="458">
        <f t="shared" si="47"/>
        <v>0</v>
      </c>
      <c r="J143" s="512"/>
      <c r="M143" s="509">
        <f t="shared" si="35"/>
        <v>2345</v>
      </c>
      <c r="N143" s="514"/>
      <c r="O143" s="514"/>
      <c r="P143" s="514"/>
      <c r="Q143" s="514"/>
      <c r="R143" s="514"/>
      <c r="S143" s="513"/>
      <c r="T143" s="513"/>
      <c r="U143" s="513"/>
      <c r="V143" s="513"/>
      <c r="W143" s="513"/>
      <c r="X143" s="513"/>
      <c r="Y143" s="513"/>
      <c r="Z143" s="513"/>
      <c r="AA143" s="513"/>
      <c r="AB143" s="513"/>
      <c r="AC143" s="515">
        <f t="shared" si="48"/>
        <v>0</v>
      </c>
      <c r="AD143" s="516"/>
    </row>
    <row r="144" spans="2:30" outlineLevel="1">
      <c r="B144" s="508" t="str">
        <f>IF(C144&gt;0,IFERROR(_xlfn.IFS(D144&lt;=DATE(YEAR('Project basic information'!$E$12),MONTH('Project basic information'!$E$12),1),'Project basic information'!$A$12,D144&lt;=DATE(YEAR('Project basic information'!$E$13),MONTH('Project basic information'!$E$13),1),'Project basic information'!$A$13,D144&lt;=DATE(YEAR('Project basic information'!$E$14),MONTH('Project basic information'!$E$14),1),'Project basic information'!$A$14,D144&lt;=DATE(YEAR('Project basic information'!$E$15),MONTH('Project basic information'!$E$15),1),'Project basic information'!$A$15,D144&lt;=DATE(YEAR('Project basic information'!$E$16),MONTH('Project basic information'!$E$16),1),'Project basic information'!$A$16),""),"")</f>
        <v/>
      </c>
      <c r="C144" s="508">
        <f>IF(C143&gt;0,C143+1,IF(DATE(YEAR('Project basic information'!$C$5),MONTH('Project basic information'!$C$5),1)=D144,1,0))</f>
        <v>0</v>
      </c>
      <c r="D144" s="509">
        <f t="shared" si="49"/>
        <v>2375</v>
      </c>
      <c r="E144" s="510"/>
      <c r="F144" s="458">
        <f t="shared" si="46"/>
        <v>0</v>
      </c>
      <c r="G144" s="511"/>
      <c r="H144" s="510"/>
      <c r="I144" s="458">
        <f t="shared" si="47"/>
        <v>0</v>
      </c>
      <c r="J144" s="512"/>
      <c r="M144" s="509">
        <f t="shared" si="35"/>
        <v>2375</v>
      </c>
      <c r="N144" s="514"/>
      <c r="O144" s="514"/>
      <c r="P144" s="514"/>
      <c r="Q144" s="514"/>
      <c r="R144" s="514"/>
      <c r="S144" s="513"/>
      <c r="T144" s="513"/>
      <c r="U144" s="513"/>
      <c r="V144" s="513"/>
      <c r="W144" s="513"/>
      <c r="X144" s="513"/>
      <c r="Y144" s="513"/>
      <c r="Z144" s="513"/>
      <c r="AA144" s="513"/>
      <c r="AB144" s="513"/>
      <c r="AC144" s="515">
        <f t="shared" si="48"/>
        <v>0</v>
      </c>
      <c r="AD144" s="516"/>
    </row>
    <row r="145" spans="1:30" outlineLevel="1">
      <c r="B145" s="508" t="str">
        <f>IF(C145&gt;0,IFERROR(_xlfn.IFS(D145&lt;=DATE(YEAR('Project basic information'!$E$12),MONTH('Project basic information'!$E$12),1),'Project basic information'!$A$12,D145&lt;=DATE(YEAR('Project basic information'!$E$13),MONTH('Project basic information'!$E$13),1),'Project basic information'!$A$13,D145&lt;=DATE(YEAR('Project basic information'!$E$14),MONTH('Project basic information'!$E$14),1),'Project basic information'!$A$14,D145&lt;=DATE(YEAR('Project basic information'!$E$15),MONTH('Project basic information'!$E$15),1),'Project basic information'!$A$15,D145&lt;=DATE(YEAR('Project basic information'!$E$16),MONTH('Project basic information'!$E$16),1),'Project basic information'!$A$16),""),"")</f>
        <v/>
      </c>
      <c r="C145" s="508">
        <f>IF(C144&gt;0,C144+1,IF(DATE(YEAR('Project basic information'!$C$5),MONTH('Project basic information'!$C$5),1)=D145,1,0))</f>
        <v>0</v>
      </c>
      <c r="D145" s="509">
        <f t="shared" si="49"/>
        <v>2406</v>
      </c>
      <c r="E145" s="510"/>
      <c r="F145" s="458">
        <f t="shared" si="46"/>
        <v>0</v>
      </c>
      <c r="G145" s="511"/>
      <c r="H145" s="510"/>
      <c r="I145" s="458">
        <f t="shared" si="47"/>
        <v>0</v>
      </c>
      <c r="J145" s="512"/>
      <c r="M145" s="509">
        <f t="shared" si="35"/>
        <v>2406</v>
      </c>
      <c r="N145" s="514"/>
      <c r="O145" s="514"/>
      <c r="P145" s="514"/>
      <c r="Q145" s="514"/>
      <c r="R145" s="514"/>
      <c r="S145" s="513"/>
      <c r="T145" s="513"/>
      <c r="U145" s="513"/>
      <c r="V145" s="513"/>
      <c r="W145" s="513"/>
      <c r="X145" s="513"/>
      <c r="Y145" s="513"/>
      <c r="Z145" s="513"/>
      <c r="AA145" s="513"/>
      <c r="AB145" s="513"/>
      <c r="AC145" s="515">
        <f t="shared" si="48"/>
        <v>0</v>
      </c>
      <c r="AD145" s="516"/>
    </row>
    <row r="146" spans="1:30" outlineLevel="1">
      <c r="B146" s="508" t="str">
        <f>IF(C146&gt;0,IFERROR(_xlfn.IFS(D146&lt;=DATE(YEAR('Project basic information'!$E$12),MONTH('Project basic information'!$E$12),1),'Project basic information'!$A$12,D146&lt;=DATE(YEAR('Project basic information'!$E$13),MONTH('Project basic information'!$E$13),1),'Project basic information'!$A$13,D146&lt;=DATE(YEAR('Project basic information'!$E$14),MONTH('Project basic information'!$E$14),1),'Project basic information'!$A$14,D146&lt;=DATE(YEAR('Project basic information'!$E$15),MONTH('Project basic information'!$E$15),1),'Project basic information'!$A$15,D146&lt;=DATE(YEAR('Project basic information'!$E$16),MONTH('Project basic information'!$E$16),1),'Project basic information'!$A$16),""),"")</f>
        <v/>
      </c>
      <c r="C146" s="508">
        <f>IF(C145&gt;0,C145+1,IF(DATE(YEAR('Project basic information'!$C$5),MONTH('Project basic information'!$C$5),1)=D146,1,0))</f>
        <v>0</v>
      </c>
      <c r="D146" s="509">
        <f t="shared" si="49"/>
        <v>2437</v>
      </c>
      <c r="E146" s="510"/>
      <c r="F146" s="458">
        <f t="shared" si="46"/>
        <v>0</v>
      </c>
      <c r="G146" s="511"/>
      <c r="H146" s="510"/>
      <c r="I146" s="458">
        <f t="shared" si="47"/>
        <v>0</v>
      </c>
      <c r="J146" s="512"/>
      <c r="M146" s="509">
        <f t="shared" si="35"/>
        <v>2437</v>
      </c>
      <c r="N146" s="514"/>
      <c r="O146" s="514"/>
      <c r="P146" s="514"/>
      <c r="Q146" s="514"/>
      <c r="R146" s="514"/>
      <c r="S146" s="513"/>
      <c r="T146" s="513"/>
      <c r="U146" s="513"/>
      <c r="V146" s="513"/>
      <c r="W146" s="513"/>
      <c r="X146" s="513"/>
      <c r="Y146" s="513"/>
      <c r="Z146" s="513"/>
      <c r="AA146" s="513"/>
      <c r="AB146" s="513"/>
      <c r="AC146" s="515">
        <f t="shared" si="48"/>
        <v>0</v>
      </c>
      <c r="AD146" s="516"/>
    </row>
    <row r="147" spans="1:30" outlineLevel="1">
      <c r="B147" s="508" t="str">
        <f>IF(C147&gt;0,IFERROR(_xlfn.IFS(D147&lt;=DATE(YEAR('Project basic information'!$E$12),MONTH('Project basic information'!$E$12),1),'Project basic information'!$A$12,D147&lt;=DATE(YEAR('Project basic information'!$E$13),MONTH('Project basic information'!$E$13),1),'Project basic information'!$A$13,D147&lt;=DATE(YEAR('Project basic information'!$E$14),MONTH('Project basic information'!$E$14),1),'Project basic information'!$A$14,D147&lt;=DATE(YEAR('Project basic information'!$E$15),MONTH('Project basic information'!$E$15),1),'Project basic information'!$A$15,D147&lt;=DATE(YEAR('Project basic information'!$E$16),MONTH('Project basic information'!$E$16),1),'Project basic information'!$A$16),""),"")</f>
        <v/>
      </c>
      <c r="C147" s="508">
        <f>IF(C146&gt;0,C146+1,IF(DATE(YEAR('Project basic information'!$C$5),MONTH('Project basic information'!$C$5),1)=D147,1,0))</f>
        <v>0</v>
      </c>
      <c r="D147" s="509">
        <f t="shared" si="49"/>
        <v>2467</v>
      </c>
      <c r="E147" s="510"/>
      <c r="F147" s="458">
        <f t="shared" si="46"/>
        <v>0</v>
      </c>
      <c r="G147" s="511"/>
      <c r="H147" s="510"/>
      <c r="I147" s="458">
        <f t="shared" si="47"/>
        <v>0</v>
      </c>
      <c r="J147" s="512"/>
      <c r="M147" s="509">
        <f t="shared" si="35"/>
        <v>2467</v>
      </c>
      <c r="N147" s="514"/>
      <c r="O147" s="514"/>
      <c r="P147" s="514"/>
      <c r="Q147" s="514"/>
      <c r="R147" s="514"/>
      <c r="S147" s="513"/>
      <c r="T147" s="513"/>
      <c r="U147" s="513"/>
      <c r="V147" s="513"/>
      <c r="W147" s="513"/>
      <c r="X147" s="513"/>
      <c r="Y147" s="513"/>
      <c r="Z147" s="513"/>
      <c r="AA147" s="513"/>
      <c r="AB147" s="513"/>
      <c r="AC147" s="515">
        <f t="shared" si="48"/>
        <v>0</v>
      </c>
      <c r="AD147" s="516"/>
    </row>
    <row r="148" spans="1:30" outlineLevel="1">
      <c r="B148" s="508" t="str">
        <f>IF(C148&gt;0,IFERROR(_xlfn.IFS(D148&lt;=DATE(YEAR('Project basic information'!$E$12),MONTH('Project basic information'!$E$12),1),'Project basic information'!$A$12,D148&lt;=DATE(YEAR('Project basic information'!$E$13),MONTH('Project basic information'!$E$13),1),'Project basic information'!$A$13,D148&lt;=DATE(YEAR('Project basic information'!$E$14),MONTH('Project basic information'!$E$14),1),'Project basic information'!$A$14,D148&lt;=DATE(YEAR('Project basic information'!$E$15),MONTH('Project basic information'!$E$15),1),'Project basic information'!$A$15,D148&lt;=DATE(YEAR('Project basic information'!$E$16),MONTH('Project basic information'!$E$16),1),'Project basic information'!$A$16),""),"")</f>
        <v/>
      </c>
      <c r="C148" s="508">
        <f>IF(C147&gt;0,C147+1,IF(DATE(YEAR('Project basic information'!$C$5),MONTH('Project basic information'!$C$5),1)=D148,1,0))</f>
        <v>0</v>
      </c>
      <c r="D148" s="509">
        <f t="shared" si="49"/>
        <v>2498</v>
      </c>
      <c r="E148" s="510"/>
      <c r="F148" s="458">
        <f t="shared" si="46"/>
        <v>0</v>
      </c>
      <c r="G148" s="511"/>
      <c r="H148" s="510"/>
      <c r="I148" s="458">
        <f t="shared" si="47"/>
        <v>0</v>
      </c>
      <c r="J148" s="512"/>
      <c r="M148" s="509">
        <f t="shared" si="35"/>
        <v>2498</v>
      </c>
      <c r="N148" s="514"/>
      <c r="O148" s="514"/>
      <c r="P148" s="514"/>
      <c r="Q148" s="514"/>
      <c r="R148" s="514"/>
      <c r="S148" s="513"/>
      <c r="T148" s="513"/>
      <c r="U148" s="513"/>
      <c r="V148" s="513"/>
      <c r="W148" s="513"/>
      <c r="X148" s="513"/>
      <c r="Y148" s="513"/>
      <c r="Z148" s="513"/>
      <c r="AA148" s="513"/>
      <c r="AB148" s="513"/>
      <c r="AC148" s="515">
        <f t="shared" si="48"/>
        <v>0</v>
      </c>
      <c r="AD148" s="516"/>
    </row>
    <row r="149" spans="1:30" outlineLevel="1">
      <c r="B149" s="508" t="str">
        <f>IF(C149&gt;0,IFERROR(_xlfn.IFS(D149&lt;=DATE(YEAR('Project basic information'!$E$12),MONTH('Project basic information'!$E$12),1),'Project basic information'!$A$12,D149&lt;=DATE(YEAR('Project basic information'!$E$13),MONTH('Project basic information'!$E$13),1),'Project basic information'!$A$13,D149&lt;=DATE(YEAR('Project basic information'!$E$14),MONTH('Project basic information'!$E$14),1),'Project basic information'!$A$14,D149&lt;=DATE(YEAR('Project basic information'!$E$15),MONTH('Project basic information'!$E$15),1),'Project basic information'!$A$15,D149&lt;=DATE(YEAR('Project basic information'!$E$16),MONTH('Project basic information'!$E$16),1),'Project basic information'!$A$16),""),"")</f>
        <v/>
      </c>
      <c r="C149" s="508">
        <f>IF(C148&gt;0,C148+1,IF(DATE(YEAR('Project basic information'!$C$5),MONTH('Project basic information'!$C$5),1)=D149,1,0))</f>
        <v>0</v>
      </c>
      <c r="D149" s="509">
        <f t="shared" si="49"/>
        <v>2528</v>
      </c>
      <c r="E149" s="510"/>
      <c r="F149" s="458">
        <f t="shared" si="46"/>
        <v>0</v>
      </c>
      <c r="G149" s="511"/>
      <c r="H149" s="510"/>
      <c r="I149" s="458">
        <f t="shared" si="47"/>
        <v>0</v>
      </c>
      <c r="J149" s="512"/>
      <c r="M149" s="509">
        <f t="shared" si="35"/>
        <v>2528</v>
      </c>
      <c r="N149" s="514"/>
      <c r="O149" s="514"/>
      <c r="P149" s="514"/>
      <c r="Q149" s="514"/>
      <c r="R149" s="514"/>
      <c r="S149" s="513"/>
      <c r="T149" s="513"/>
      <c r="U149" s="513"/>
      <c r="V149" s="513"/>
      <c r="W149" s="513"/>
      <c r="X149" s="513"/>
      <c r="Y149" s="513"/>
      <c r="Z149" s="513"/>
      <c r="AA149" s="513"/>
      <c r="AB149" s="513"/>
      <c r="AC149" s="515">
        <f t="shared" si="48"/>
        <v>0</v>
      </c>
      <c r="AD149" s="516"/>
    </row>
    <row r="150" spans="1:30" ht="15" thickBot="1">
      <c r="B150" s="518"/>
      <c r="C150" s="519"/>
      <c r="D150" s="520">
        <f>D149</f>
        <v>2528</v>
      </c>
      <c r="E150" s="521"/>
      <c r="F150" s="522">
        <f>SUM(F138:F149)</f>
        <v>0</v>
      </c>
      <c r="G150" s="523">
        <f>SUM(G138:G149)</f>
        <v>0</v>
      </c>
      <c r="H150" s="524"/>
      <c r="I150" s="522">
        <f>SUM(I138:I149)</f>
        <v>0</v>
      </c>
      <c r="J150" s="523">
        <f>SUM(J138:J149)</f>
        <v>0</v>
      </c>
      <c r="M150" s="520">
        <f t="shared" si="35"/>
        <v>2528</v>
      </c>
      <c r="N150" s="526">
        <f>SUM(N138:N149)</f>
        <v>0</v>
      </c>
      <c r="O150" s="526">
        <f>SUM(O138:O149)</f>
        <v>0</v>
      </c>
      <c r="P150" s="526">
        <f>SUM(P138:P149)</f>
        <v>0</v>
      </c>
      <c r="Q150" s="526">
        <f>SUM(Q138:Q149)</f>
        <v>0</v>
      </c>
      <c r="R150" s="526">
        <f>SUM(R138:R149)</f>
        <v>0</v>
      </c>
      <c r="S150" s="528">
        <f t="shared" ref="S150:AB150" si="50">SUM(S138:S149)</f>
        <v>0</v>
      </c>
      <c r="T150" s="528">
        <f t="shared" si="50"/>
        <v>0</v>
      </c>
      <c r="U150" s="528">
        <f t="shared" si="50"/>
        <v>0</v>
      </c>
      <c r="V150" s="528">
        <f t="shared" si="50"/>
        <v>0</v>
      </c>
      <c r="W150" s="528">
        <f t="shared" si="50"/>
        <v>0</v>
      </c>
      <c r="X150" s="528">
        <f t="shared" si="50"/>
        <v>0</v>
      </c>
      <c r="Y150" s="528">
        <f t="shared" si="50"/>
        <v>0</v>
      </c>
      <c r="Z150" s="528">
        <f t="shared" si="50"/>
        <v>0</v>
      </c>
      <c r="AA150" s="528">
        <f t="shared" si="50"/>
        <v>0</v>
      </c>
      <c r="AB150" s="528">
        <f t="shared" si="50"/>
        <v>0</v>
      </c>
      <c r="AC150" s="528">
        <f>SUM(AC138:AC149)</f>
        <v>0</v>
      </c>
      <c r="AD150" s="516"/>
    </row>
    <row r="151" spans="1:30" ht="28.55" customHeight="1">
      <c r="A151" s="448"/>
      <c r="B151" s="448"/>
      <c r="C151" s="448"/>
      <c r="D151" s="448"/>
      <c r="N151" s="527">
        <f>IFERROR(N150/$H$6,0)</f>
        <v>0</v>
      </c>
      <c r="O151" s="527">
        <f>IFERROR(O150/$H$6,0)</f>
        <v>0</v>
      </c>
      <c r="P151" s="527">
        <f>IFERROR(P150/$H$6,0)</f>
        <v>0</v>
      </c>
      <c r="Q151" s="527">
        <f>IFERROR(Q150/$H$6,0)</f>
        <v>0</v>
      </c>
      <c r="R151" s="527">
        <f>IFERROR(R150/$H$6,0)</f>
        <v>0</v>
      </c>
      <c r="S151" s="527">
        <f t="shared" ref="S151:AB151" si="51">IFERROR(S150/$H$6,0)</f>
        <v>0</v>
      </c>
      <c r="T151" s="527">
        <f t="shared" si="51"/>
        <v>0</v>
      </c>
      <c r="U151" s="527">
        <f t="shared" si="51"/>
        <v>0</v>
      </c>
      <c r="V151" s="527">
        <f t="shared" si="51"/>
        <v>0</v>
      </c>
      <c r="W151" s="527">
        <f t="shared" si="51"/>
        <v>0</v>
      </c>
      <c r="X151" s="527">
        <f t="shared" si="51"/>
        <v>0</v>
      </c>
      <c r="Y151" s="527">
        <f t="shared" si="51"/>
        <v>0</v>
      </c>
      <c r="Z151" s="527">
        <f t="shared" si="51"/>
        <v>0</v>
      </c>
      <c r="AA151" s="527">
        <f t="shared" si="51"/>
        <v>0</v>
      </c>
      <c r="AB151" s="527">
        <f t="shared" si="51"/>
        <v>0</v>
      </c>
      <c r="AC151" s="525">
        <f>IFERROR(AC150/$H$6,0)</f>
        <v>0</v>
      </c>
      <c r="AD151" s="529" t="s">
        <v>579</v>
      </c>
    </row>
    <row r="152" spans="1:30">
      <c r="A152" s="448"/>
      <c r="B152" s="448"/>
      <c r="C152" s="448"/>
      <c r="D152" s="448"/>
      <c r="N152" s="543"/>
      <c r="O152" s="543"/>
      <c r="P152" s="543"/>
      <c r="Q152" s="543"/>
      <c r="R152" s="543"/>
      <c r="S152" s="544"/>
      <c r="T152" s="545"/>
      <c r="U152" s="545"/>
      <c r="V152" s="545"/>
      <c r="W152" s="545"/>
      <c r="X152" s="545"/>
      <c r="Y152" s="545"/>
      <c r="Z152" s="545"/>
      <c r="AA152" s="545"/>
      <c r="AB152" s="546"/>
      <c r="AC152" s="543"/>
      <c r="AD152" s="542"/>
    </row>
    <row r="153" spans="1:30">
      <c r="L153" s="517"/>
      <c r="N153" s="480"/>
      <c r="O153" s="480"/>
      <c r="P153" s="480"/>
      <c r="Q153" s="480"/>
      <c r="R153" s="480"/>
      <c r="AC153" s="480"/>
    </row>
    <row r="154" spans="1:30">
      <c r="L154" s="517"/>
      <c r="N154" s="480"/>
      <c r="O154" s="480"/>
      <c r="P154" s="480"/>
      <c r="Q154" s="480"/>
      <c r="R154" s="480"/>
      <c r="AC154" s="480"/>
    </row>
    <row r="155" spans="1:30">
      <c r="N155" s="480"/>
      <c r="O155" s="480"/>
      <c r="P155" s="480"/>
      <c r="Q155" s="480"/>
      <c r="R155" s="480"/>
      <c r="AC155" s="480"/>
    </row>
    <row r="156" spans="1:30">
      <c r="N156" s="480"/>
      <c r="O156" s="480"/>
      <c r="P156" s="480"/>
      <c r="Q156" s="480"/>
      <c r="R156" s="480"/>
      <c r="AC156" s="480"/>
    </row>
    <row r="157" spans="1:30">
      <c r="N157" s="480"/>
      <c r="O157" s="480"/>
      <c r="P157" s="480"/>
      <c r="Q157" s="480"/>
      <c r="R157" s="480"/>
      <c r="AC157" s="480"/>
    </row>
    <row r="158" spans="1:30">
      <c r="N158" s="480"/>
      <c r="O158" s="480"/>
      <c r="P158" s="480"/>
      <c r="Q158" s="480"/>
      <c r="R158" s="480"/>
      <c r="AC158" s="480"/>
    </row>
    <row r="159" spans="1:30">
      <c r="N159" s="480"/>
      <c r="O159" s="480"/>
      <c r="P159" s="480"/>
      <c r="Q159" s="480"/>
      <c r="R159" s="480"/>
      <c r="AC159" s="480"/>
    </row>
    <row r="160" spans="1:30">
      <c r="N160" s="480"/>
      <c r="O160" s="480"/>
      <c r="P160" s="480"/>
      <c r="Q160" s="480"/>
      <c r="R160" s="480"/>
      <c r="AC160" s="480"/>
    </row>
    <row r="161" spans="14:29">
      <c r="N161" s="480"/>
      <c r="O161" s="480"/>
      <c r="P161" s="480"/>
      <c r="Q161" s="480"/>
      <c r="R161" s="480"/>
      <c r="AC161" s="480"/>
    </row>
    <row r="162" spans="14:29">
      <c r="N162" s="480"/>
      <c r="O162" s="480"/>
      <c r="P162" s="480"/>
      <c r="Q162" s="480"/>
      <c r="R162" s="480"/>
      <c r="AC162" s="480"/>
    </row>
    <row r="163" spans="14:29">
      <c r="N163" s="480"/>
      <c r="O163" s="480"/>
      <c r="P163" s="480"/>
      <c r="Q163" s="480"/>
      <c r="R163" s="480"/>
      <c r="AC163" s="480"/>
    </row>
    <row r="164" spans="14:29">
      <c r="N164" s="480"/>
      <c r="O164" s="480"/>
      <c r="P164" s="480"/>
      <c r="Q164" s="480"/>
      <c r="R164" s="480"/>
      <c r="AC164" s="480"/>
    </row>
    <row r="165" spans="14:29">
      <c r="N165" s="480"/>
      <c r="O165" s="480"/>
      <c r="P165" s="480"/>
      <c r="Q165" s="480"/>
      <c r="R165" s="480"/>
      <c r="AC165" s="480"/>
    </row>
    <row r="166" spans="14:29">
      <c r="N166" s="480"/>
      <c r="O166" s="480"/>
      <c r="P166" s="480"/>
      <c r="Q166" s="480"/>
      <c r="R166" s="480"/>
      <c r="AC166" s="480"/>
    </row>
    <row r="167" spans="14:29">
      <c r="N167" s="480"/>
      <c r="O167" s="480"/>
      <c r="P167" s="480"/>
      <c r="Q167" s="480"/>
      <c r="R167" s="480"/>
      <c r="AC167" s="480"/>
    </row>
    <row r="168" spans="14:29">
      <c r="N168" s="480"/>
      <c r="O168" s="480"/>
      <c r="P168" s="480"/>
      <c r="Q168" s="480"/>
      <c r="R168" s="480"/>
      <c r="AC168" s="480"/>
    </row>
    <row r="169" spans="14:29">
      <c r="N169" s="480"/>
      <c r="O169" s="480"/>
      <c r="P169" s="480"/>
      <c r="Q169" s="480"/>
      <c r="R169" s="480"/>
      <c r="AC169" s="480"/>
    </row>
    <row r="170" spans="14:29">
      <c r="N170" s="480"/>
      <c r="O170" s="480"/>
      <c r="P170" s="480"/>
      <c r="Q170" s="480"/>
      <c r="R170" s="480"/>
      <c r="AC170" s="480"/>
    </row>
    <row r="171" spans="14:29">
      <c r="N171" s="480"/>
      <c r="O171" s="480"/>
      <c r="P171" s="480"/>
      <c r="Q171" s="480"/>
      <c r="R171" s="480"/>
      <c r="AC171" s="480"/>
    </row>
    <row r="172" spans="14:29">
      <c r="N172" s="480"/>
      <c r="O172" s="480"/>
      <c r="P172" s="480"/>
      <c r="Q172" s="480"/>
      <c r="R172" s="480"/>
      <c r="AC172" s="480"/>
    </row>
    <row r="173" spans="14:29">
      <c r="N173" s="480"/>
      <c r="O173" s="480"/>
      <c r="P173" s="480"/>
      <c r="Q173" s="480"/>
      <c r="R173" s="480"/>
      <c r="AC173" s="480"/>
    </row>
    <row r="174" spans="14:29">
      <c r="N174" s="480"/>
      <c r="O174" s="480"/>
      <c r="P174" s="480"/>
      <c r="Q174" s="480"/>
      <c r="R174" s="480"/>
      <c r="AC174" s="480"/>
    </row>
    <row r="175" spans="14:29">
      <c r="N175" s="480"/>
      <c r="O175" s="480"/>
      <c r="P175" s="480"/>
      <c r="Q175" s="480"/>
      <c r="R175" s="480"/>
      <c r="AC175" s="480"/>
    </row>
    <row r="176" spans="14:29">
      <c r="N176" s="480"/>
      <c r="O176" s="480"/>
      <c r="P176" s="480"/>
      <c r="Q176" s="480"/>
      <c r="R176" s="480"/>
      <c r="AC176" s="480"/>
    </row>
    <row r="177" spans="14:18">
      <c r="N177" s="480"/>
      <c r="O177" s="480"/>
      <c r="P177" s="480"/>
      <c r="Q177" s="480"/>
      <c r="R177" s="480"/>
    </row>
    <row r="178" spans="14:18">
      <c r="N178" s="480"/>
      <c r="O178" s="480"/>
      <c r="P178" s="480"/>
      <c r="Q178" s="480"/>
      <c r="R178" s="480"/>
    </row>
    <row r="179" spans="14:18">
      <c r="N179" s="480"/>
      <c r="O179" s="480"/>
      <c r="P179" s="480"/>
      <c r="Q179" s="480"/>
      <c r="R179" s="480"/>
    </row>
    <row r="180" spans="14:18">
      <c r="N180" s="480"/>
      <c r="O180" s="480"/>
      <c r="P180" s="480"/>
      <c r="Q180" s="480"/>
      <c r="R180" s="480"/>
    </row>
  </sheetData>
  <mergeCells count="62">
    <mergeCell ref="E46:G46"/>
    <mergeCell ref="H46:J46"/>
    <mergeCell ref="N46:AC46"/>
    <mergeCell ref="J27:J28"/>
    <mergeCell ref="K27:K28"/>
    <mergeCell ref="H35:H41"/>
    <mergeCell ref="B44:J44"/>
    <mergeCell ref="M44:AE44"/>
    <mergeCell ref="C32:I32"/>
    <mergeCell ref="A27:A28"/>
    <mergeCell ref="B27:B28"/>
    <mergeCell ref="C27:C28"/>
    <mergeCell ref="D27:D28"/>
    <mergeCell ref="E27:E28"/>
    <mergeCell ref="F27:F28"/>
    <mergeCell ref="G27:G28"/>
    <mergeCell ref="H27:H28"/>
    <mergeCell ref="I27:I28"/>
    <mergeCell ref="F25:F26"/>
    <mergeCell ref="G25:G26"/>
    <mergeCell ref="H25:H26"/>
    <mergeCell ref="I25:I26"/>
    <mergeCell ref="J25:J26"/>
    <mergeCell ref="K25:K26"/>
    <mergeCell ref="G23:G24"/>
    <mergeCell ref="H23:H24"/>
    <mergeCell ref="I23:I24"/>
    <mergeCell ref="J23:J24"/>
    <mergeCell ref="K23:K24"/>
    <mergeCell ref="A25:A26"/>
    <mergeCell ref="B25:B26"/>
    <mergeCell ref="C25:C26"/>
    <mergeCell ref="D25:D26"/>
    <mergeCell ref="E25:E26"/>
    <mergeCell ref="A23:A24"/>
    <mergeCell ref="B23:B24"/>
    <mergeCell ref="C23:C24"/>
    <mergeCell ref="D23:D24"/>
    <mergeCell ref="E23:E24"/>
    <mergeCell ref="F23:F24"/>
    <mergeCell ref="F21:F22"/>
    <mergeCell ref="G21:G22"/>
    <mergeCell ref="H21:H22"/>
    <mergeCell ref="I21:I22"/>
    <mergeCell ref="J21:J22"/>
    <mergeCell ref="K21:K22"/>
    <mergeCell ref="C17:K17"/>
    <mergeCell ref="M17:AE18"/>
    <mergeCell ref="C19:E19"/>
    <mergeCell ref="G19:I19"/>
    <mergeCell ref="E21:E22"/>
    <mergeCell ref="A20:B20"/>
    <mergeCell ref="A21:A22"/>
    <mergeCell ref="B21:B22"/>
    <mergeCell ref="C21:C22"/>
    <mergeCell ref="D21:D22"/>
    <mergeCell ref="C3:H3"/>
    <mergeCell ref="M3:AE3"/>
    <mergeCell ref="D6:E6"/>
    <mergeCell ref="C8:C13"/>
    <mergeCell ref="C14:C15"/>
    <mergeCell ref="D14:D15"/>
  </mergeCells>
  <conditionalFormatting sqref="B48:B59 B93:B104 B108:B119 B122:B134 B138:B149">
    <cfRule type="cellIs" dxfId="993" priority="118" operator="equal">
      <formula>"P4"</formula>
    </cfRule>
    <cfRule type="cellIs" dxfId="992" priority="119" operator="equal">
      <formula>"P3"</formula>
    </cfRule>
    <cfRule type="cellIs" dxfId="991" priority="120" operator="equal">
      <formula>"P2"</formula>
    </cfRule>
    <cfRule type="cellIs" dxfId="990" priority="121" operator="equal">
      <formula>"P1"</formula>
    </cfRule>
  </conditionalFormatting>
  <conditionalFormatting sqref="B48:B59 B93:B104 B108:B119 B123:B134 B138:B149">
    <cfRule type="cellIs" dxfId="989" priority="117" operator="equal">
      <formula>"P5"</formula>
    </cfRule>
  </conditionalFormatting>
  <conditionalFormatting sqref="B63:B74">
    <cfRule type="cellIs" dxfId="988" priority="68" operator="equal">
      <formula>"P5"</formula>
    </cfRule>
    <cfRule type="cellIs" dxfId="987" priority="69" operator="equal">
      <formula>"P4"</formula>
    </cfRule>
    <cfRule type="cellIs" dxfId="986" priority="70" operator="equal">
      <formula>"P3"</formula>
    </cfRule>
    <cfRule type="cellIs" dxfId="985" priority="71" operator="equal">
      <formula>"P2"</formula>
    </cfRule>
    <cfRule type="cellIs" dxfId="984" priority="72" operator="equal">
      <formula>"P1"</formula>
    </cfRule>
  </conditionalFormatting>
  <conditionalFormatting sqref="B78:B89">
    <cfRule type="cellIs" dxfId="983" priority="74" operator="equal">
      <formula>"P5"</formula>
    </cfRule>
    <cfRule type="cellIs" dxfId="982" priority="75" operator="equal">
      <formula>"P4"</formula>
    </cfRule>
    <cfRule type="cellIs" dxfId="981" priority="76" operator="equal">
      <formula>"P3"</formula>
    </cfRule>
    <cfRule type="cellIs" dxfId="980" priority="77" operator="equal">
      <formula>"P2"</formula>
    </cfRule>
    <cfRule type="cellIs" dxfId="979" priority="78" operator="equal">
      <formula>"P1"</formula>
    </cfRule>
  </conditionalFormatting>
  <conditionalFormatting sqref="C48:C59 C93:C104 C108:C119 C123:C134 C138:C149 G151:G186">
    <cfRule type="cellIs" dxfId="978" priority="126" operator="equal">
      <formula>0</formula>
    </cfRule>
  </conditionalFormatting>
  <conditionalFormatting sqref="C63:C74">
    <cfRule type="cellIs" dxfId="976" priority="81" operator="equal">
      <formula>0</formula>
    </cfRule>
  </conditionalFormatting>
  <conditionalFormatting sqref="C78:C89">
    <cfRule type="cellIs" dxfId="975" priority="80" operator="equal">
      <formula>0</formula>
    </cfRule>
  </conditionalFormatting>
  <conditionalFormatting sqref="C35:G41">
    <cfRule type="cellIs" dxfId="974" priority="21" operator="equal">
      <formula>0</formula>
    </cfRule>
  </conditionalFormatting>
  <conditionalFormatting sqref="D48:D60">
    <cfRule type="expression" dxfId="973" priority="67">
      <formula>$D$48=0</formula>
    </cfRule>
  </conditionalFormatting>
  <conditionalFormatting sqref="D49:D59">
    <cfRule type="cellIs" dxfId="972" priority="66" operator="equal">
      <formula>0</formula>
    </cfRule>
  </conditionalFormatting>
  <conditionalFormatting sqref="D63:D75">
    <cfRule type="expression" dxfId="971" priority="65">
      <formula>$D$48=0</formula>
    </cfRule>
  </conditionalFormatting>
  <conditionalFormatting sqref="D64:D74">
    <cfRule type="cellIs" dxfId="970" priority="64" operator="equal">
      <formula>0</formula>
    </cfRule>
  </conditionalFormatting>
  <conditionalFormatting sqref="D78:D90">
    <cfRule type="expression" dxfId="969" priority="63">
      <formula>$D$48=0</formula>
    </cfRule>
  </conditionalFormatting>
  <conditionalFormatting sqref="D79:D89">
    <cfRule type="cellIs" dxfId="968" priority="62" operator="equal">
      <formula>0</formula>
    </cfRule>
  </conditionalFormatting>
  <conditionalFormatting sqref="D93:D105">
    <cfRule type="expression" dxfId="967" priority="61">
      <formula>$D$48=0</formula>
    </cfRule>
  </conditionalFormatting>
  <conditionalFormatting sqref="D94:D104">
    <cfRule type="cellIs" dxfId="966" priority="60" operator="equal">
      <formula>0</formula>
    </cfRule>
  </conditionalFormatting>
  <conditionalFormatting sqref="D108:D120">
    <cfRule type="expression" dxfId="965" priority="59">
      <formula>$D$48=0</formula>
    </cfRule>
  </conditionalFormatting>
  <conditionalFormatting sqref="D109:D119">
    <cfRule type="cellIs" dxfId="964" priority="58" operator="equal">
      <formula>0</formula>
    </cfRule>
  </conditionalFormatting>
  <conditionalFormatting sqref="D123:D135">
    <cfRule type="expression" dxfId="963" priority="57">
      <formula>$D$48=0</formula>
    </cfRule>
  </conditionalFormatting>
  <conditionalFormatting sqref="D124:D134">
    <cfRule type="cellIs" dxfId="962" priority="56" operator="equal">
      <formula>0</formula>
    </cfRule>
  </conditionalFormatting>
  <conditionalFormatting sqref="D138:D150">
    <cfRule type="expression" dxfId="961" priority="55">
      <formula>$D$48=0</formula>
    </cfRule>
  </conditionalFormatting>
  <conditionalFormatting sqref="D139:D149">
    <cfRule type="cellIs" dxfId="960" priority="54" operator="equal">
      <formula>0</formula>
    </cfRule>
  </conditionalFormatting>
  <conditionalFormatting sqref="E48:E59">
    <cfRule type="expression" dxfId="959" priority="13">
      <formula>$B48=""</formula>
    </cfRule>
  </conditionalFormatting>
  <conditionalFormatting sqref="E63:E74">
    <cfRule type="expression" dxfId="958" priority="6">
      <formula>$B63=""</formula>
    </cfRule>
  </conditionalFormatting>
  <conditionalFormatting sqref="E78:E89">
    <cfRule type="expression" dxfId="957" priority="5">
      <formula>$B78=""</formula>
    </cfRule>
  </conditionalFormatting>
  <conditionalFormatting sqref="E93:E104">
    <cfRule type="expression" dxfId="956" priority="106">
      <formula>$B93=""</formula>
    </cfRule>
  </conditionalFormatting>
  <conditionalFormatting sqref="E108:E119">
    <cfRule type="expression" dxfId="955" priority="102">
      <formula>$B108=""</formula>
    </cfRule>
  </conditionalFormatting>
  <conditionalFormatting sqref="E123:E134">
    <cfRule type="expression" dxfId="954" priority="98">
      <formula>$B123=""</formula>
    </cfRule>
  </conditionalFormatting>
  <conditionalFormatting sqref="E138:E149">
    <cfRule type="expression" dxfId="953" priority="93">
      <formula>$B138=""</formula>
    </cfRule>
  </conditionalFormatting>
  <conditionalFormatting sqref="F35:F41">
    <cfRule type="cellIs" dxfId="952" priority="22" operator="notEqual">
      <formula>0</formula>
    </cfRule>
  </conditionalFormatting>
  <conditionalFormatting sqref="F48:F150">
    <cfRule type="cellIs" dxfId="951" priority="95" operator="equal">
      <formula>0</formula>
    </cfRule>
  </conditionalFormatting>
  <conditionalFormatting sqref="G48:H59">
    <cfRule type="expression" dxfId="950" priority="12">
      <formula>$B48=""</formula>
    </cfRule>
  </conditionalFormatting>
  <conditionalFormatting sqref="G63:H74">
    <cfRule type="expression" dxfId="949" priority="10">
      <formula>$B63=""</formula>
    </cfRule>
  </conditionalFormatting>
  <conditionalFormatting sqref="G78:H89">
    <cfRule type="expression" dxfId="948" priority="9">
      <formula>$B78=""</formula>
    </cfRule>
  </conditionalFormatting>
  <conditionalFormatting sqref="G93:H104">
    <cfRule type="expression" dxfId="947" priority="105">
      <formula>$B93=""</formula>
    </cfRule>
  </conditionalFormatting>
  <conditionalFormatting sqref="G108:H119">
    <cfRule type="expression" dxfId="946" priority="101">
      <formula>$B108=""</formula>
    </cfRule>
  </conditionalFormatting>
  <conditionalFormatting sqref="G123:H134">
    <cfRule type="expression" dxfId="945" priority="97">
      <formula>$B123=""</formula>
    </cfRule>
  </conditionalFormatting>
  <conditionalFormatting sqref="G138:H149">
    <cfRule type="expression" dxfId="944" priority="92">
      <formula>$B138=""</formula>
    </cfRule>
  </conditionalFormatting>
  <conditionalFormatting sqref="H21 K21 K23 K25 K27 H29">
    <cfRule type="cellIs" dxfId="943" priority="20" operator="notEqual">
      <formula>0</formula>
    </cfRule>
  </conditionalFormatting>
  <conditionalFormatting sqref="H23">
    <cfRule type="cellIs" dxfId="942" priority="18" operator="notEqual">
      <formula>0</formula>
    </cfRule>
  </conditionalFormatting>
  <conditionalFormatting sqref="H25">
    <cfRule type="cellIs" dxfId="941" priority="17" operator="notEqual">
      <formula>0</formula>
    </cfRule>
  </conditionalFormatting>
  <conditionalFormatting sqref="H27">
    <cfRule type="cellIs" dxfId="940" priority="16" operator="notEqual">
      <formula>0</formula>
    </cfRule>
  </conditionalFormatting>
  <conditionalFormatting sqref="H35:H41">
    <cfRule type="expression" dxfId="939" priority="73">
      <formula>$D14="yes"</formula>
    </cfRule>
  </conditionalFormatting>
  <conditionalFormatting sqref="H62">
    <cfRule type="cellIs" dxfId="938" priority="115" operator="equal">
      <formula>0</formula>
    </cfRule>
  </conditionalFormatting>
  <conditionalFormatting sqref="H77">
    <cfRule type="cellIs" dxfId="937" priority="114" operator="equal">
      <formula>0</formula>
    </cfRule>
  </conditionalFormatting>
  <conditionalFormatting sqref="H92">
    <cfRule type="cellIs" dxfId="936" priority="113" operator="equal">
      <formula>0</formula>
    </cfRule>
  </conditionalFormatting>
  <conditionalFormatting sqref="H107">
    <cfRule type="cellIs" dxfId="935" priority="112" operator="equal">
      <formula>0</formula>
    </cfRule>
  </conditionalFormatting>
  <conditionalFormatting sqref="H122">
    <cfRule type="cellIs" dxfId="934" priority="111" operator="equal">
      <formula>0</formula>
    </cfRule>
  </conditionalFormatting>
  <conditionalFormatting sqref="H137">
    <cfRule type="cellIs" dxfId="933" priority="110" operator="equal">
      <formula>0</formula>
    </cfRule>
  </conditionalFormatting>
  <conditionalFormatting sqref="I48:I60">
    <cfRule type="cellIs" dxfId="932" priority="116" operator="equal">
      <formula>0</formula>
    </cfRule>
  </conditionalFormatting>
  <conditionalFormatting sqref="I63:I75">
    <cfRule type="cellIs" dxfId="931" priority="109" operator="equal">
      <formula>0</formula>
    </cfRule>
  </conditionalFormatting>
  <conditionalFormatting sqref="I78:I90">
    <cfRule type="cellIs" dxfId="930" priority="108" operator="equal">
      <formula>0</formula>
    </cfRule>
  </conditionalFormatting>
  <conditionalFormatting sqref="I93:I105">
    <cfRule type="cellIs" dxfId="929" priority="107" operator="equal">
      <formula>0</formula>
    </cfRule>
  </conditionalFormatting>
  <conditionalFormatting sqref="I108:I120">
    <cfRule type="cellIs" dxfId="928" priority="103" operator="equal">
      <formula>0</formula>
    </cfRule>
  </conditionalFormatting>
  <conditionalFormatting sqref="I123:I135">
    <cfRule type="cellIs" dxfId="927" priority="99" operator="equal">
      <formula>0</formula>
    </cfRule>
  </conditionalFormatting>
  <conditionalFormatting sqref="I138:I150">
    <cfRule type="cellIs" dxfId="926" priority="94" operator="equal">
      <formula>0</formula>
    </cfRule>
  </conditionalFormatting>
  <conditionalFormatting sqref="I42:J42">
    <cfRule type="cellIs" dxfId="925" priority="122" operator="equal">
      <formula>0</formula>
    </cfRule>
  </conditionalFormatting>
  <conditionalFormatting sqref="I43:J43">
    <cfRule type="cellIs" dxfId="924" priority="123" operator="notEqual">
      <formula>0</formula>
    </cfRule>
  </conditionalFormatting>
  <conditionalFormatting sqref="J30">
    <cfRule type="cellIs" dxfId="923" priority="127" operator="notEqual">
      <formula>0</formula>
    </cfRule>
  </conditionalFormatting>
  <conditionalFormatting sqref="J48:J59">
    <cfRule type="expression" dxfId="922" priority="11">
      <formula>$B48=""</formula>
    </cfRule>
  </conditionalFormatting>
  <conditionalFormatting sqref="J63:J74">
    <cfRule type="expression" dxfId="921" priority="4">
      <formula>$B63=""</formula>
    </cfRule>
  </conditionalFormatting>
  <conditionalFormatting sqref="J78:J89">
    <cfRule type="expression" dxfId="920" priority="3">
      <formula>$B78=""</formula>
    </cfRule>
  </conditionalFormatting>
  <conditionalFormatting sqref="J93:J104">
    <cfRule type="expression" dxfId="919" priority="104">
      <formula>$B93=""</formula>
    </cfRule>
  </conditionalFormatting>
  <conditionalFormatting sqref="J108:J119">
    <cfRule type="expression" dxfId="918" priority="100">
      <formula>$B108=""</formula>
    </cfRule>
  </conditionalFormatting>
  <conditionalFormatting sqref="J123:J134">
    <cfRule type="expression" dxfId="917" priority="96">
      <formula>$B123=""</formula>
    </cfRule>
  </conditionalFormatting>
  <conditionalFormatting sqref="J138:J149">
    <cfRule type="expression" dxfId="916" priority="91">
      <formula>$B138=""</formula>
    </cfRule>
  </conditionalFormatting>
  <conditionalFormatting sqref="K29:K31">
    <cfRule type="cellIs" dxfId="915" priority="19" operator="notEqual">
      <formula>0</formula>
    </cfRule>
  </conditionalFormatting>
  <conditionalFormatting sqref="M48:M60">
    <cfRule type="expression" dxfId="914" priority="35">
      <formula>$D$48=0</formula>
    </cfRule>
  </conditionalFormatting>
  <conditionalFormatting sqref="M49:M59">
    <cfRule type="cellIs" dxfId="913" priority="53" operator="equal">
      <formula>0</formula>
    </cfRule>
  </conditionalFormatting>
  <conditionalFormatting sqref="M63:M75">
    <cfRule type="expression" dxfId="912" priority="34">
      <formula>$D$48=0</formula>
    </cfRule>
  </conditionalFormatting>
  <conditionalFormatting sqref="M64:M74">
    <cfRule type="cellIs" dxfId="911" priority="33" operator="equal">
      <formula>0</formula>
    </cfRule>
  </conditionalFormatting>
  <conditionalFormatting sqref="M78:M90">
    <cfRule type="expression" dxfId="910" priority="32">
      <formula>$D$48=0</formula>
    </cfRule>
  </conditionalFormatting>
  <conditionalFormatting sqref="M79:M89">
    <cfRule type="cellIs" dxfId="909" priority="31" operator="equal">
      <formula>0</formula>
    </cfRule>
  </conditionalFormatting>
  <conditionalFormatting sqref="M93:M105">
    <cfRule type="expression" dxfId="908" priority="30">
      <formula>$D$48=0</formula>
    </cfRule>
  </conditionalFormatting>
  <conditionalFormatting sqref="M94:M104">
    <cfRule type="cellIs" dxfId="907" priority="29" operator="equal">
      <formula>0</formula>
    </cfRule>
  </conditionalFormatting>
  <conditionalFormatting sqref="M108:M120">
    <cfRule type="expression" dxfId="906" priority="28">
      <formula>$D$48=0</formula>
    </cfRule>
  </conditionalFormatting>
  <conditionalFormatting sqref="M109:M119">
    <cfRule type="cellIs" dxfId="905" priority="27" operator="equal">
      <formula>0</formula>
    </cfRule>
  </conditionalFormatting>
  <conditionalFormatting sqref="M123:M135">
    <cfRule type="expression" dxfId="904" priority="26">
      <formula>$D$48=0</formula>
    </cfRule>
  </conditionalFormatting>
  <conditionalFormatting sqref="M124:M134">
    <cfRule type="cellIs" dxfId="903" priority="25" operator="equal">
      <formula>0</formula>
    </cfRule>
  </conditionalFormatting>
  <conditionalFormatting sqref="M138:M150">
    <cfRule type="expression" dxfId="902" priority="24">
      <formula>$D$48=0</formula>
    </cfRule>
  </conditionalFormatting>
  <conditionalFormatting sqref="M139:M149">
    <cfRule type="cellIs" dxfId="901" priority="23" operator="equal">
      <formula>0</formula>
    </cfRule>
  </conditionalFormatting>
  <conditionalFormatting sqref="N6">
    <cfRule type="cellIs" dxfId="900" priority="89" operator="equal">
      <formula>0</formula>
    </cfRule>
  </conditionalFormatting>
  <conditionalFormatting sqref="N11:R14 AD11:AD14">
    <cfRule type="cellIs" dxfId="895" priority="90" operator="equal">
      <formula>0</formula>
    </cfRule>
  </conditionalFormatting>
  <conditionalFormatting sqref="N6:AB14">
    <cfRule type="cellIs" dxfId="894" priority="88" operator="equal">
      <formula>0</formula>
    </cfRule>
  </conditionalFormatting>
  <conditionalFormatting sqref="N21:AC29">
    <cfRule type="cellIs" dxfId="893" priority="15" operator="equal">
      <formula>0</formula>
    </cfRule>
  </conditionalFormatting>
  <conditionalFormatting sqref="N60:AC61 N62:S62 N75:AC76 N77:S77 N90:AC91 N92:S92 N105:AC106 N107:S107 N120:AC121 N122:S122 N135:AC136 N137:S137 N150:AC151">
    <cfRule type="cellIs" dxfId="892" priority="37" operator="equal">
      <formula>0</formula>
    </cfRule>
  </conditionalFormatting>
  <conditionalFormatting sqref="U62:AC62 AC63:AC74 U77:AC77 AC78:AC89 U92:AC92 AC93:AC104 U107:AC107 AC108:AC119 U122:AC122 AC123:AC134 U137:AC137 AC138:AC149">
    <cfRule type="cellIs" dxfId="877" priority="36" operator="equal">
      <formula>0</formula>
    </cfRule>
  </conditionalFormatting>
  <conditionalFormatting sqref="AC6:AC14">
    <cfRule type="cellIs" dxfId="862" priority="14" operator="equal">
      <formula>0</formula>
    </cfRule>
  </conditionalFormatting>
  <conditionalFormatting sqref="AC15:AC16 E42:H43">
    <cfRule type="cellIs" dxfId="861" priority="124" operator="equal">
      <formula>0</formula>
    </cfRule>
  </conditionalFormatting>
  <conditionalFormatting sqref="AC48:AC59">
    <cfRule type="cellIs" dxfId="860" priority="125" operator="equal">
      <formula>0</formula>
    </cfRule>
  </conditionalFormatting>
  <conditionalFormatting sqref="AD21:AD29">
    <cfRule type="cellIs" dxfId="859" priority="82" operator="equal">
      <formula>0</formula>
    </cfRule>
  </conditionalFormatting>
  <conditionalFormatting sqref="AD22 AD24 AD26 AD28">
    <cfRule type="cellIs" dxfId="858" priority="87" operator="equal">
      <formula>0</formula>
    </cfRule>
  </conditionalFormatting>
  <conditionalFormatting sqref="AD6:AE14">
    <cfRule type="cellIs" dxfId="857" priority="1" operator="equal">
      <formula>0</formula>
    </cfRule>
  </conditionalFormatting>
  <conditionalFormatting sqref="AE6:AE14">
    <cfRule type="cellIs" dxfId="856" priority="2" operator="equal">
      <formula>0</formula>
    </cfRule>
  </conditionalFormatting>
  <conditionalFormatting sqref="AE22 AE24 AE26">
    <cfRule type="cellIs" dxfId="855" priority="85" operator="equal">
      <formula>"adjustment needed"</formula>
    </cfRule>
  </conditionalFormatting>
  <conditionalFormatting sqref="AE22:AE26">
    <cfRule type="cellIs" dxfId="854" priority="86" operator="equal">
      <formula>"""adjustment needed"""</formula>
    </cfRule>
  </conditionalFormatting>
  <conditionalFormatting sqref="AE28">
    <cfRule type="cellIs" dxfId="853" priority="83" operator="equal">
      <formula>"adjustment needed"</formula>
    </cfRule>
    <cfRule type="cellIs" dxfId="852" priority="84" operator="equal">
      <formula>"""adjustment needed"""</formula>
    </cfRule>
  </conditionalFormatting>
  <dataValidations count="1">
    <dataValidation type="list" allowBlank="1" showInputMessage="1" showErrorMessage="1" sqref="D14" xr:uid="{BFEE6EA0-2FCE-4907-A652-F1850A041598}">
      <formula1>$AK$5:$AK$6</formula1>
    </dataValidation>
  </dataValidations>
  <pageMargins left="0.25" right="0.25" top="0.75" bottom="0.75" header="0.3" footer="0.3"/>
  <pageSetup paperSize="9" scale="30" orientation="landscape" r:id="rId1"/>
  <extLst>
    <ext xmlns:x14="http://schemas.microsoft.com/office/spreadsheetml/2009/9/main" uri="{78C0D931-6437-407d-A8EE-F0AAD7539E65}">
      <x14:conditionalFormattings>
        <x14:conditionalFormatting xmlns:xm="http://schemas.microsoft.com/office/excel/2006/main">
          <x14:cfRule type="cellIs" priority="79" operator="greaterThan" id="{A45485BE-C80A-4150-B877-A778A0598891}">
            <xm:f>'Project basic information'!$C$7</xm:f>
            <x14:dxf>
              <font>
                <color rgb="FFF2F2F2"/>
              </font>
            </x14:dxf>
          </x14:cfRule>
          <xm:sqref>C48:C149</xm:sqref>
        </x14:conditionalFormatting>
        <x14:conditionalFormatting xmlns:xm="http://schemas.microsoft.com/office/excel/2006/main">
          <x14:cfRule type="expression" priority="128" id="{8ECCDA56-7AD8-4CF0-84FF-2E4230570308}">
            <xm:f>AND($D48&gt;='Project basic information'!$D$20,$D48&lt;='Project basic information'!$E$20,'Project basic information'!$F$20="x")</xm:f>
            <x14:dxf>
              <fill>
                <patternFill patternType="solid">
                  <fgColor indexed="26"/>
                  <bgColor indexed="26"/>
                </patternFill>
              </fill>
            </x14:dxf>
          </x14:cfRule>
          <xm:sqref>N48:N59 N108:N119 N123:N134 N138:N149</xm:sqref>
        </x14:conditionalFormatting>
        <x14:conditionalFormatting xmlns:xm="http://schemas.microsoft.com/office/excel/2006/main">
          <x14:cfRule type="expression" priority="8" id="{FA0D35CB-F1F2-436F-AD9E-A8EE8C54B03C}">
            <xm:f>AND($D63&gt;='Project basic information'!$D$20,$D63&lt;='Project basic information'!$E$20,'Project basic information'!$F$20="x")</xm:f>
            <x14:dxf>
              <fill>
                <patternFill patternType="solid">
                  <fgColor indexed="26"/>
                  <bgColor indexed="26"/>
                </patternFill>
              </fill>
            </x14:dxf>
          </x14:cfRule>
          <xm:sqref>N63:N74</xm:sqref>
        </x14:conditionalFormatting>
        <x14:conditionalFormatting xmlns:xm="http://schemas.microsoft.com/office/excel/2006/main">
          <x14:cfRule type="expression" priority="7" id="{5748C8E5-7A8B-457F-9BB0-01B48B0B6021}">
            <xm:f>AND($D78&gt;='Project basic information'!$D$20,$D78&lt;='Project basic information'!$E$20,'Project basic information'!$F$20="x")</xm:f>
            <x14:dxf>
              <fill>
                <patternFill patternType="solid">
                  <fgColor indexed="26"/>
                  <bgColor indexed="26"/>
                </patternFill>
              </fill>
            </x14:dxf>
          </x14:cfRule>
          <xm:sqref>N78:N89</xm:sqref>
        </x14:conditionalFormatting>
        <x14:conditionalFormatting xmlns:xm="http://schemas.microsoft.com/office/excel/2006/main">
          <x14:cfRule type="expression" priority="38" id="{A3ADDAFE-0C22-458B-B1C3-E188ECB0D169}">
            <xm:f>AND($D93&gt;='Project basic information'!$D$20,$D93&lt;='Project basic information'!$E$20,'Project basic information'!$F$20="x")</xm:f>
            <x14:dxf>
              <fill>
                <patternFill patternType="solid">
                  <fgColor indexed="26"/>
                  <bgColor indexed="26"/>
                </patternFill>
              </fill>
            </x14:dxf>
          </x14:cfRule>
          <xm:sqref>N93:N104</xm:sqref>
        </x14:conditionalFormatting>
        <x14:conditionalFormatting xmlns:xm="http://schemas.microsoft.com/office/excel/2006/main">
          <x14:cfRule type="expression" priority="129" id="{D6DE582C-83E4-4FA6-A18D-84A22EB5145A}">
            <xm:f>AND($D48&gt;='Project basic information'!$D$21,$D48&lt;='Project basic information'!$E$21,'Project basic information'!$F$21="x")</xm:f>
            <x14:dxf>
              <fill>
                <patternFill patternType="solid">
                  <fgColor indexed="26"/>
                  <bgColor indexed="26"/>
                </patternFill>
              </fill>
            </x14:dxf>
          </x14:cfRule>
          <xm:sqref>O48:O59 O78:O89 O93:O104 O108:O119 O123:O134 O138:O149</xm:sqref>
        </x14:conditionalFormatting>
        <x14:conditionalFormatting xmlns:xm="http://schemas.microsoft.com/office/excel/2006/main">
          <x14:cfRule type="expression" priority="39" id="{23FFEC5A-EE05-4682-96DA-709A97332D87}">
            <xm:f>AND($D63&gt;='Project basic information'!$D$21,$D63&lt;='Project basic information'!$E$21,'Project basic information'!$F$21="x")</xm:f>
            <x14:dxf>
              <fill>
                <patternFill patternType="solid">
                  <fgColor indexed="26"/>
                  <bgColor indexed="26"/>
                </patternFill>
              </fill>
            </x14:dxf>
          </x14:cfRule>
          <xm:sqref>O63:O74</xm:sqref>
        </x14:conditionalFormatting>
        <x14:conditionalFormatting xmlns:xm="http://schemas.microsoft.com/office/excel/2006/main">
          <x14:cfRule type="expression" priority="130" id="{296664CD-441C-45AE-B50B-FF20CDC7CE2B}">
            <xm:f>AND($D48&gt;='Project basic information'!$D$22,$D48&lt;='Project basic information'!$E$22,'Project basic information'!$F$22="x")</xm:f>
            <x14:dxf>
              <fill>
                <patternFill patternType="solid">
                  <fgColor indexed="26"/>
                  <bgColor indexed="26"/>
                </patternFill>
              </fill>
            </x14:dxf>
          </x14:cfRule>
          <xm:sqref>P48:P59 P78:P89 P93:P104 P108:P119 P123:P134 P138:P149</xm:sqref>
        </x14:conditionalFormatting>
        <x14:conditionalFormatting xmlns:xm="http://schemas.microsoft.com/office/excel/2006/main">
          <x14:cfRule type="expression" priority="40" id="{A9423B8A-B88B-4682-9F72-46B3618DD286}">
            <xm:f>AND($D63&gt;='Project basic information'!$D$22,$D63&lt;='Project basic information'!$E$22,'Project basic information'!$F$22="x")</xm:f>
            <x14:dxf>
              <fill>
                <patternFill patternType="solid">
                  <fgColor indexed="26"/>
                  <bgColor indexed="26"/>
                </patternFill>
              </fill>
            </x14:dxf>
          </x14:cfRule>
          <xm:sqref>P63:P74</xm:sqref>
        </x14:conditionalFormatting>
        <x14:conditionalFormatting xmlns:xm="http://schemas.microsoft.com/office/excel/2006/main">
          <x14:cfRule type="expression" priority="131" id="{00894BF4-1C7E-41B7-9D31-393B2E8BF0E4}">
            <xm:f>AND($D48&gt;='Project basic information'!$D$23,$D48&lt;='Project basic information'!$E$23,'Project basic information'!$F$23="x")</xm:f>
            <x14:dxf>
              <fill>
                <patternFill patternType="solid">
                  <fgColor indexed="26"/>
                  <bgColor indexed="26"/>
                </patternFill>
              </fill>
            </x14:dxf>
          </x14:cfRule>
          <xm:sqref>Q48:Q59 Q78:Q89 Q93:Q104 Q108:Q119 Q123:Q134 Q138:Q149</xm:sqref>
        </x14:conditionalFormatting>
        <x14:conditionalFormatting xmlns:xm="http://schemas.microsoft.com/office/excel/2006/main">
          <x14:cfRule type="expression" priority="41" id="{91E08DAA-B5C5-4E0F-8EBC-9B7D673BE131}">
            <xm:f>AND($D63&gt;='Project basic information'!$D$23,$D63&lt;='Project basic information'!$E$23,'Project basic information'!$F$23="x")</xm:f>
            <x14:dxf>
              <fill>
                <patternFill patternType="solid">
                  <fgColor indexed="26"/>
                  <bgColor indexed="26"/>
                </patternFill>
              </fill>
            </x14:dxf>
          </x14:cfRule>
          <xm:sqref>Q63:Q74</xm:sqref>
        </x14:conditionalFormatting>
        <x14:conditionalFormatting xmlns:xm="http://schemas.microsoft.com/office/excel/2006/main">
          <x14:cfRule type="expression" priority="132" id="{09991AFC-859A-466A-BFAF-FA5C1A1C4D3E}">
            <xm:f>AND($D48&gt;='Project basic information'!$D$24,$D48&lt;='Project basic information'!$E$24,'Project basic information'!$F$24="x")</xm:f>
            <x14:dxf>
              <fill>
                <patternFill patternType="solid">
                  <fgColor indexed="26"/>
                  <bgColor indexed="26"/>
                </patternFill>
              </fill>
            </x14:dxf>
          </x14:cfRule>
          <xm:sqref>R48:R59 R78:R89 R93:R104 R108:R119 R123:R134 R138:R149</xm:sqref>
        </x14:conditionalFormatting>
        <x14:conditionalFormatting xmlns:xm="http://schemas.microsoft.com/office/excel/2006/main">
          <x14:cfRule type="expression" priority="42" id="{3CED3BC9-0A0A-46E0-8434-91EA8764D383}">
            <xm:f>AND($D63&gt;='Project basic information'!$D$24,$D63&lt;='Project basic information'!$E$24,'Project basic information'!$F$24="x")</xm:f>
            <x14:dxf>
              <fill>
                <patternFill patternType="solid">
                  <fgColor indexed="26"/>
                  <bgColor indexed="26"/>
                </patternFill>
              </fill>
            </x14:dxf>
          </x14:cfRule>
          <xm:sqref>R63:R74</xm:sqref>
        </x14:conditionalFormatting>
        <x14:conditionalFormatting xmlns:xm="http://schemas.microsoft.com/office/excel/2006/main">
          <x14:cfRule type="expression" priority="133" id="{7B021E4D-B38C-4D2F-9D12-F7665C9DD1FD}">
            <xm:f>AND($D48&gt;='Project basic information'!$D$25,$D48&lt;='Project basic information'!$E$25,'Project basic information'!$F$25="x")</xm:f>
            <x14:dxf>
              <fill>
                <patternFill patternType="solid">
                  <fgColor indexed="26"/>
                  <bgColor indexed="26"/>
                </patternFill>
              </fill>
            </x14:dxf>
          </x14:cfRule>
          <xm:sqref>S48:S59 S78:S89 S93:S104 S108:S119 S123:S134 S138:S149</xm:sqref>
        </x14:conditionalFormatting>
        <x14:conditionalFormatting xmlns:xm="http://schemas.microsoft.com/office/excel/2006/main">
          <x14:cfRule type="expression" priority="43" id="{8C0B0A36-7DB8-43A8-9A07-35C7543C04DD}">
            <xm:f>AND($D63&gt;='Project basic information'!$D$25,$D63&lt;='Project basic information'!$E$25,'Project basic information'!$F$25="x")</xm:f>
            <x14:dxf>
              <fill>
                <patternFill patternType="solid">
                  <fgColor indexed="26"/>
                  <bgColor indexed="26"/>
                </patternFill>
              </fill>
            </x14:dxf>
          </x14:cfRule>
          <xm:sqref>S63:S74</xm:sqref>
        </x14:conditionalFormatting>
        <x14:conditionalFormatting xmlns:xm="http://schemas.microsoft.com/office/excel/2006/main">
          <x14:cfRule type="expression" priority="134" id="{5761FECF-54EE-4936-8B60-84E443602439}">
            <xm:f>AND($D48&gt;='Project basic information'!$D$26,$D48&lt;='Project basic information'!$E$26,'Project basic information'!$F$26="x")</xm:f>
            <x14:dxf>
              <fill>
                <patternFill patternType="solid">
                  <fgColor indexed="26"/>
                  <bgColor indexed="26"/>
                </patternFill>
              </fill>
            </x14:dxf>
          </x14:cfRule>
          <xm:sqref>T48:T59 T78:T89 T93:T104 T108:T119 T123:T134 T138:T149</xm:sqref>
        </x14:conditionalFormatting>
        <x14:conditionalFormatting xmlns:xm="http://schemas.microsoft.com/office/excel/2006/main">
          <x14:cfRule type="expression" priority="44" id="{B811AAD7-DA82-4DA9-8043-35C5AEF46B7B}">
            <xm:f>AND($D63&gt;='Project basic information'!$D$26,$D63&lt;='Project basic information'!$E$26,'Project basic information'!$F$26="x")</xm:f>
            <x14:dxf>
              <fill>
                <patternFill patternType="solid">
                  <fgColor indexed="26"/>
                  <bgColor indexed="26"/>
                </patternFill>
              </fill>
            </x14:dxf>
          </x14:cfRule>
          <xm:sqref>T63:T74</xm:sqref>
        </x14:conditionalFormatting>
        <x14:conditionalFormatting xmlns:xm="http://schemas.microsoft.com/office/excel/2006/main">
          <x14:cfRule type="expression" priority="135" id="{803BB57E-BEAC-486D-B538-656177F0BB0C}">
            <xm:f>AND(D48&gt;='Project basic information'!$D$27,D48&lt;='Project basic information'!$E$27,'Project basic information'!$F$27="x")</xm:f>
            <x14:dxf>
              <fill>
                <patternFill patternType="solid">
                  <fgColor indexed="26"/>
                  <bgColor indexed="26"/>
                </patternFill>
              </fill>
            </x14:dxf>
          </x14:cfRule>
          <xm:sqref>U48:U59 U78:U89 U93:U104 U108:U119 U123:U134 U138:U149</xm:sqref>
        </x14:conditionalFormatting>
        <x14:conditionalFormatting xmlns:xm="http://schemas.microsoft.com/office/excel/2006/main">
          <x14:cfRule type="expression" priority="45" id="{CED48433-71EB-42B3-9210-49A283FC7DCC}">
            <xm:f>AND(D63&gt;='Project basic information'!$D$27,D63&lt;='Project basic information'!$E$27,'Project basic information'!$F$27="x")</xm:f>
            <x14:dxf>
              <fill>
                <patternFill patternType="solid">
                  <fgColor indexed="26"/>
                  <bgColor indexed="26"/>
                </patternFill>
              </fill>
            </x14:dxf>
          </x14:cfRule>
          <xm:sqref>U63:U74</xm:sqref>
        </x14:conditionalFormatting>
        <x14:conditionalFormatting xmlns:xm="http://schemas.microsoft.com/office/excel/2006/main">
          <x14:cfRule type="expression" priority="136" id="{62D18A8E-BF29-434A-8273-46FE1D864AB2}">
            <xm:f>AND($D48&gt;='Project basic information'!$D$28,$D48&lt;='Project basic information'!$E$28,'Project basic information'!$F$28="x")</xm:f>
            <x14:dxf>
              <fill>
                <patternFill patternType="solid">
                  <fgColor indexed="26"/>
                  <bgColor indexed="26"/>
                </patternFill>
              </fill>
            </x14:dxf>
          </x14:cfRule>
          <xm:sqref>V48:V59 V78:V89 V93:V104 V108:V119 V123:V134 V138:V149</xm:sqref>
        </x14:conditionalFormatting>
        <x14:conditionalFormatting xmlns:xm="http://schemas.microsoft.com/office/excel/2006/main">
          <x14:cfRule type="expression" priority="46" id="{AADD4338-596D-4B90-AB2A-D038CF6A59B3}">
            <xm:f>AND($D63&gt;='Project basic information'!$D$28,$D63&lt;='Project basic information'!$E$28,'Project basic information'!$F$28="x")</xm:f>
            <x14:dxf>
              <fill>
                <patternFill patternType="solid">
                  <fgColor indexed="26"/>
                  <bgColor indexed="26"/>
                </patternFill>
              </fill>
            </x14:dxf>
          </x14:cfRule>
          <xm:sqref>V63:V74</xm:sqref>
        </x14:conditionalFormatting>
        <x14:conditionalFormatting xmlns:xm="http://schemas.microsoft.com/office/excel/2006/main">
          <x14:cfRule type="expression" priority="137" id="{9B14BDF7-8BBC-473B-AC10-8024B1037611}">
            <xm:f>AND($D48&gt;='Project basic information'!$D$29,$D48&lt;='Project basic information'!$E$29,'Project basic information'!$F$29="x")</xm:f>
            <x14:dxf>
              <fill>
                <patternFill patternType="solid">
                  <fgColor indexed="26"/>
                  <bgColor indexed="26"/>
                </patternFill>
              </fill>
            </x14:dxf>
          </x14:cfRule>
          <xm:sqref>W48:W59 W78:W89 W93:W104 W108:W119 W123:W134 W138:W149</xm:sqref>
        </x14:conditionalFormatting>
        <x14:conditionalFormatting xmlns:xm="http://schemas.microsoft.com/office/excel/2006/main">
          <x14:cfRule type="expression" priority="47" id="{39873B82-A8A2-42A1-BCC4-6F5C984E6E29}">
            <xm:f>AND($D63&gt;='Project basic information'!$D$29,$D63&lt;='Project basic information'!$E$29,'Project basic information'!$F$29="x")</xm:f>
            <x14:dxf>
              <fill>
                <patternFill patternType="solid">
                  <fgColor indexed="26"/>
                  <bgColor indexed="26"/>
                </patternFill>
              </fill>
            </x14:dxf>
          </x14:cfRule>
          <xm:sqref>W63:W74</xm:sqref>
        </x14:conditionalFormatting>
        <x14:conditionalFormatting xmlns:xm="http://schemas.microsoft.com/office/excel/2006/main">
          <x14:cfRule type="expression" priority="138" id="{B116588D-44C2-4441-9A74-AE51BB36CE13}">
            <xm:f>AND($D48&gt;='Project basic information'!$D$30,$D48&lt;='Project basic information'!$E$30,'Project basic information'!$F$30="x")</xm:f>
            <x14:dxf>
              <fill>
                <patternFill patternType="solid">
                  <fgColor indexed="26"/>
                  <bgColor indexed="26"/>
                </patternFill>
              </fill>
            </x14:dxf>
          </x14:cfRule>
          <xm:sqref>X48:X59 X78:X89 X93:X104 X108:X119 X123:X134 X138:X149</xm:sqref>
        </x14:conditionalFormatting>
        <x14:conditionalFormatting xmlns:xm="http://schemas.microsoft.com/office/excel/2006/main">
          <x14:cfRule type="expression" priority="48" id="{87C54C0E-D8ED-4B38-983C-45BFCD7C7B42}">
            <xm:f>AND($D63&gt;='Project basic information'!$D$30,$D63&lt;='Project basic information'!$E$30,'Project basic information'!$F$30="x")</xm:f>
            <x14:dxf>
              <fill>
                <patternFill patternType="solid">
                  <fgColor indexed="26"/>
                  <bgColor indexed="26"/>
                </patternFill>
              </fill>
            </x14:dxf>
          </x14:cfRule>
          <xm:sqref>X63:X74</xm:sqref>
        </x14:conditionalFormatting>
        <x14:conditionalFormatting xmlns:xm="http://schemas.microsoft.com/office/excel/2006/main">
          <x14:cfRule type="expression" priority="139" id="{E88DE91B-E021-4297-BE9B-BCFE77F7DE2A}">
            <xm:f>AND($D48&gt;='Project basic information'!$D$31,$D48&lt;='Project basic information'!$E$31,'Project basic information'!$F$31="x")</xm:f>
            <x14:dxf>
              <fill>
                <patternFill patternType="solid">
                  <fgColor indexed="26"/>
                  <bgColor indexed="26"/>
                </patternFill>
              </fill>
            </x14:dxf>
          </x14:cfRule>
          <xm:sqref>Y48:Y59 Y78:Y89 Y93:Y104 Y108:Y119 Y123:Y134 Y138:Y149</xm:sqref>
        </x14:conditionalFormatting>
        <x14:conditionalFormatting xmlns:xm="http://schemas.microsoft.com/office/excel/2006/main">
          <x14:cfRule type="expression" priority="49" id="{D7338740-0CED-4264-8CEB-507DBCC3C6BA}">
            <xm:f>AND($D63&gt;='Project basic information'!$D$31,$D63&lt;='Project basic information'!$E$31,'Project basic information'!$F$31="x")</xm:f>
            <x14:dxf>
              <fill>
                <patternFill patternType="solid">
                  <fgColor indexed="26"/>
                  <bgColor indexed="26"/>
                </patternFill>
              </fill>
            </x14:dxf>
          </x14:cfRule>
          <xm:sqref>Y63:Y74</xm:sqref>
        </x14:conditionalFormatting>
        <x14:conditionalFormatting xmlns:xm="http://schemas.microsoft.com/office/excel/2006/main">
          <x14:cfRule type="expression" priority="140" id="{467676A7-862A-4D4E-BCB9-365C7D51EFC8}">
            <xm:f>AND($D48&gt;='Project basic information'!$D$32,$D48&lt;='Project basic information'!$E$32,'Project basic information'!$F$32="x")</xm:f>
            <x14:dxf>
              <fill>
                <patternFill patternType="solid">
                  <fgColor indexed="26"/>
                  <bgColor indexed="26"/>
                </patternFill>
              </fill>
            </x14:dxf>
          </x14:cfRule>
          <xm:sqref>Z48:Z59 Z78:Z89 Z93:Z104 Z108:Z119 Z123:Z134 Z138:Z149</xm:sqref>
        </x14:conditionalFormatting>
        <x14:conditionalFormatting xmlns:xm="http://schemas.microsoft.com/office/excel/2006/main">
          <x14:cfRule type="expression" priority="50" id="{2BE40746-B54D-41BA-8F50-1A1CE9B447A4}">
            <xm:f>AND($D63&gt;='Project basic information'!$D$32,$D63&lt;='Project basic information'!$E$32,'Project basic information'!$F$32="x")</xm:f>
            <x14:dxf>
              <fill>
                <patternFill patternType="solid">
                  <fgColor indexed="26"/>
                  <bgColor indexed="26"/>
                </patternFill>
              </fill>
            </x14:dxf>
          </x14:cfRule>
          <xm:sqref>Z63:Z74</xm:sqref>
        </x14:conditionalFormatting>
        <x14:conditionalFormatting xmlns:xm="http://schemas.microsoft.com/office/excel/2006/main">
          <x14:cfRule type="expression" priority="141" id="{FAFDFD04-F353-44E5-95EE-FA9803FE0C06}">
            <xm:f>AND($D48&gt;='Project basic information'!$D$33,$D48&lt;='Project basic information'!$E$33,'Project basic information'!$F$33="x")</xm:f>
            <x14:dxf>
              <fill>
                <patternFill patternType="solid">
                  <fgColor indexed="26"/>
                  <bgColor indexed="26"/>
                </patternFill>
              </fill>
            </x14:dxf>
          </x14:cfRule>
          <xm:sqref>AA48:AA59 AA78:AA89 AA93:AA104 AA108:AA119 AA123:AA134 AA138:AA149</xm:sqref>
        </x14:conditionalFormatting>
        <x14:conditionalFormatting xmlns:xm="http://schemas.microsoft.com/office/excel/2006/main">
          <x14:cfRule type="expression" priority="51" id="{7D8DF8CD-5DFA-48C4-BA7C-0395EAC583DD}">
            <xm:f>AND($D63&gt;='Project basic information'!$D$33,$D63&lt;='Project basic information'!$E$33,'Project basic information'!$F$33="x")</xm:f>
            <x14:dxf>
              <fill>
                <patternFill patternType="solid">
                  <fgColor indexed="26"/>
                  <bgColor indexed="26"/>
                </patternFill>
              </fill>
            </x14:dxf>
          </x14:cfRule>
          <xm:sqref>AA63:AA74</xm:sqref>
        </x14:conditionalFormatting>
        <x14:conditionalFormatting xmlns:xm="http://schemas.microsoft.com/office/excel/2006/main">
          <x14:cfRule type="expression" priority="142" id="{F8E56B4E-1171-42B6-BFAD-45D6946DDF7C}">
            <xm:f>AND($D48&gt;='Project basic information'!$D$34,$D48&lt;='Project basic information'!$E$34,'Project basic information'!$F$34="x")</xm:f>
            <x14:dxf>
              <fill>
                <patternFill patternType="solid">
                  <fgColor indexed="26"/>
                  <bgColor indexed="26"/>
                </patternFill>
              </fill>
            </x14:dxf>
          </x14:cfRule>
          <xm:sqref>AB48:AB59 AB78:AB89 AB93:AB104 AB108:AB119 AB123:AB134 AB138:AB149</xm:sqref>
        </x14:conditionalFormatting>
        <x14:conditionalFormatting xmlns:xm="http://schemas.microsoft.com/office/excel/2006/main">
          <x14:cfRule type="expression" priority="52" id="{6C813B6B-0884-47DA-B6CD-015432648FFB}">
            <xm:f>AND($D63&gt;='Project basic information'!$D$34,$D63&lt;='Project basic information'!$E$34,'Project basic information'!$F$34="x")</xm:f>
            <x14:dxf>
              <fill>
                <patternFill patternType="solid">
                  <fgColor indexed="26"/>
                  <bgColor indexed="26"/>
                </patternFill>
              </fill>
            </x14:dxf>
          </x14:cfRule>
          <xm:sqref>AB63:AB74</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xr:uid="{0A545555-B31D-4E35-809F-EB545510DAC7}">
          <x14:formula1>
            <xm:f>'Overview reports'!$A$3:$A$8</xm:f>
          </x14:formula1>
          <xm:sqref>H5</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969F1-B32F-4D98-9B71-6C4BE0993AEF}">
  <sheetPr>
    <tabColor rgb="FFFF0000"/>
  </sheetPr>
  <dimension ref="A3:AL180"/>
  <sheetViews>
    <sheetView showGridLines="0" zoomScaleNormal="100" workbookViewId="0">
      <selection activeCell="C17" sqref="C17:K17"/>
    </sheetView>
  </sheetViews>
  <sheetFormatPr defaultColWidth="13" defaultRowHeight="14.3" outlineLevelRow="1" outlineLevelCol="1"/>
  <cols>
    <col min="1" max="2" width="12.5" style="299" customWidth="1"/>
    <col min="3" max="3" width="16.25" style="299" customWidth="1"/>
    <col min="4" max="4" width="16.5" style="299" customWidth="1"/>
    <col min="5" max="5" width="13.375" style="299" customWidth="1"/>
    <col min="6" max="6" width="20.375" style="299" customWidth="1"/>
    <col min="7" max="7" width="16.75" style="299" customWidth="1"/>
    <col min="8" max="8" width="15.125" style="299" customWidth="1"/>
    <col min="9" max="9" width="14.125" style="299" customWidth="1"/>
    <col min="10" max="10" width="15.25" style="299" customWidth="1"/>
    <col min="11" max="11" width="16.75" style="299" customWidth="1"/>
    <col min="12" max="12" width="5.375" style="299" customWidth="1"/>
    <col min="13" max="13" width="10.75" style="299" customWidth="1"/>
    <col min="14" max="14" width="11.25" style="299" customWidth="1"/>
    <col min="15" max="15" width="11.875" style="299" customWidth="1"/>
    <col min="16" max="18" width="11.625" style="299" customWidth="1"/>
    <col min="19" max="28" width="11.625" style="299" hidden="1" customWidth="1" outlineLevel="1"/>
    <col min="29" max="29" width="11.5" style="299" bestFit="1" customWidth="1" collapsed="1"/>
    <col min="30" max="30" width="22" style="299" bestFit="1" customWidth="1"/>
    <col min="31" max="31" width="20.125" style="299" customWidth="1"/>
    <col min="32" max="36" width="13" style="299"/>
    <col min="37" max="37" width="0" style="299" hidden="1" customWidth="1"/>
    <col min="38" max="16384" width="13" style="299"/>
  </cols>
  <sheetData>
    <row r="3" spans="3:38" ht="60.8" customHeight="1">
      <c r="C3" s="617" t="s">
        <v>245</v>
      </c>
      <c r="D3" s="617"/>
      <c r="E3" s="617"/>
      <c r="F3" s="617"/>
      <c r="G3" s="617"/>
      <c r="H3" s="617"/>
      <c r="M3" s="618" t="s">
        <v>506</v>
      </c>
      <c r="N3" s="618"/>
      <c r="O3" s="618"/>
      <c r="P3" s="618"/>
      <c r="Q3" s="618"/>
      <c r="R3" s="618"/>
      <c r="S3" s="618"/>
      <c r="T3" s="618"/>
      <c r="U3" s="618"/>
      <c r="V3" s="618"/>
      <c r="W3" s="618"/>
      <c r="X3" s="618"/>
      <c r="Y3" s="618"/>
      <c r="Z3" s="618"/>
      <c r="AA3" s="618"/>
      <c r="AB3" s="618"/>
      <c r="AC3" s="618"/>
      <c r="AD3" s="618"/>
      <c r="AE3" s="618"/>
      <c r="AF3" s="409"/>
      <c r="AG3" s="409"/>
      <c r="AH3" s="409"/>
      <c r="AI3" s="409"/>
      <c r="AJ3" s="409"/>
      <c r="AK3" s="409"/>
      <c r="AL3" s="409"/>
    </row>
    <row r="4" spans="3:38" ht="15" thickBot="1">
      <c r="K4" s="410"/>
      <c r="N4" s="411"/>
    </row>
    <row r="5" spans="3:38" ht="37.450000000000003" customHeight="1">
      <c r="C5" s="412" t="s">
        <v>507</v>
      </c>
      <c r="D5" s="413"/>
      <c r="E5" s="414"/>
      <c r="F5" s="415"/>
      <c r="G5" s="416" t="s">
        <v>508</v>
      </c>
      <c r="H5" s="417"/>
      <c r="N5" s="418" t="s">
        <v>509</v>
      </c>
      <c r="O5" s="418" t="s">
        <v>510</v>
      </c>
      <c r="P5" s="418" t="s">
        <v>511</v>
      </c>
      <c r="Q5" s="418" t="s">
        <v>512</v>
      </c>
      <c r="R5" s="418" t="s">
        <v>513</v>
      </c>
      <c r="S5" s="418" t="s">
        <v>514</v>
      </c>
      <c r="T5" s="418" t="s">
        <v>515</v>
      </c>
      <c r="U5" s="418" t="s">
        <v>516</v>
      </c>
      <c r="V5" s="418" t="s">
        <v>517</v>
      </c>
      <c r="W5" s="418" t="s">
        <v>518</v>
      </c>
      <c r="X5" s="418" t="s">
        <v>519</v>
      </c>
      <c r="Y5" s="418" t="s">
        <v>520</v>
      </c>
      <c r="Z5" s="418" t="s">
        <v>521</v>
      </c>
      <c r="AA5" s="418" t="s">
        <v>522</v>
      </c>
      <c r="AB5" s="418" t="s">
        <v>501</v>
      </c>
      <c r="AC5" s="419" t="s">
        <v>502</v>
      </c>
      <c r="AD5" s="420" t="s">
        <v>523</v>
      </c>
      <c r="AE5" s="421" t="s">
        <v>524</v>
      </c>
      <c r="AK5" s="299" t="s">
        <v>525</v>
      </c>
    </row>
    <row r="6" spans="3:38" ht="18.55" outlineLevel="1">
      <c r="C6" s="422" t="s">
        <v>526</v>
      </c>
      <c r="D6" s="619"/>
      <c r="E6" s="620"/>
      <c r="G6" s="416" t="s">
        <v>527</v>
      </c>
      <c r="H6" s="423"/>
      <c r="M6" s="361" t="s">
        <v>275</v>
      </c>
      <c r="N6" s="424"/>
      <c r="O6" s="425"/>
      <c r="P6" s="425"/>
      <c r="Q6" s="425"/>
      <c r="R6" s="425"/>
      <c r="S6" s="425"/>
      <c r="T6" s="425"/>
      <c r="U6" s="425"/>
      <c r="V6" s="425"/>
      <c r="W6" s="425"/>
      <c r="X6" s="425"/>
      <c r="Y6" s="425"/>
      <c r="Z6" s="425"/>
      <c r="AA6" s="425"/>
      <c r="AB6" s="425"/>
      <c r="AC6" s="426">
        <f t="shared" ref="AC6:AC14" si="0">SUM(N6:AB6)</f>
        <v>0</v>
      </c>
      <c r="AD6" s="427"/>
      <c r="AE6" s="428"/>
      <c r="AK6" s="299" t="s">
        <v>528</v>
      </c>
    </row>
    <row r="7" spans="3:38" ht="18.55" outlineLevel="1">
      <c r="C7" s="429"/>
      <c r="H7" s="430"/>
      <c r="M7" s="365" t="s">
        <v>344</v>
      </c>
      <c r="N7" s="425"/>
      <c r="O7" s="425"/>
      <c r="P7" s="425"/>
      <c r="Q7" s="425"/>
      <c r="R7" s="425"/>
      <c r="S7" s="425"/>
      <c r="T7" s="425"/>
      <c r="U7" s="425"/>
      <c r="V7" s="425"/>
      <c r="W7" s="425"/>
      <c r="X7" s="425"/>
      <c r="Y7" s="425"/>
      <c r="Z7" s="425"/>
      <c r="AA7" s="425"/>
      <c r="AB7" s="425"/>
      <c r="AC7" s="426">
        <f t="shared" si="0"/>
        <v>0</v>
      </c>
      <c r="AD7" s="427"/>
      <c r="AE7" s="428"/>
    </row>
    <row r="8" spans="3:38" ht="18.75" customHeight="1" outlineLevel="1">
      <c r="C8" s="621" t="s">
        <v>529</v>
      </c>
      <c r="D8" s="431" t="s">
        <v>283</v>
      </c>
      <c r="E8" s="431" t="s">
        <v>284</v>
      </c>
      <c r="F8" s="431" t="s">
        <v>530</v>
      </c>
      <c r="G8" s="431" t="s">
        <v>531</v>
      </c>
      <c r="H8" s="431" t="s">
        <v>532</v>
      </c>
      <c r="M8" s="366" t="s">
        <v>276</v>
      </c>
      <c r="N8" s="425"/>
      <c r="O8" s="425"/>
      <c r="P8" s="425"/>
      <c r="Q8" s="425"/>
      <c r="R8" s="425"/>
      <c r="S8" s="425"/>
      <c r="T8" s="425"/>
      <c r="U8" s="425"/>
      <c r="V8" s="425"/>
      <c r="W8" s="425"/>
      <c r="X8" s="425"/>
      <c r="Y8" s="425"/>
      <c r="Z8" s="425"/>
      <c r="AA8" s="425"/>
      <c r="AB8" s="425"/>
      <c r="AC8" s="426">
        <f t="shared" si="0"/>
        <v>0</v>
      </c>
      <c r="AD8" s="427"/>
      <c r="AE8" s="428"/>
    </row>
    <row r="9" spans="3:38" ht="18.55" outlineLevel="1">
      <c r="C9" s="622"/>
      <c r="D9" s="432"/>
      <c r="E9" s="432"/>
      <c r="F9" s="433"/>
      <c r="G9" s="434"/>
      <c r="H9" s="434"/>
      <c r="M9" s="367" t="s">
        <v>380</v>
      </c>
      <c r="N9" s="425"/>
      <c r="O9" s="425"/>
      <c r="P9" s="425"/>
      <c r="Q9" s="425"/>
      <c r="R9" s="425"/>
      <c r="S9" s="425"/>
      <c r="T9" s="425"/>
      <c r="U9" s="425"/>
      <c r="V9" s="425"/>
      <c r="W9" s="425"/>
      <c r="X9" s="425"/>
      <c r="Y9" s="425"/>
      <c r="Z9" s="425"/>
      <c r="AA9" s="425"/>
      <c r="AB9" s="425"/>
      <c r="AC9" s="426">
        <f t="shared" si="0"/>
        <v>0</v>
      </c>
      <c r="AD9" s="427"/>
      <c r="AE9" s="428"/>
    </row>
    <row r="10" spans="3:38" ht="18.55" outlineLevel="1">
      <c r="C10" s="622"/>
      <c r="D10" s="432"/>
      <c r="E10" s="432"/>
      <c r="F10" s="433"/>
      <c r="G10" s="434"/>
      <c r="H10" s="434"/>
      <c r="M10" s="368" t="s">
        <v>277</v>
      </c>
      <c r="N10" s="425"/>
      <c r="O10" s="425"/>
      <c r="P10" s="425"/>
      <c r="Q10" s="425"/>
      <c r="R10" s="425"/>
      <c r="S10" s="425"/>
      <c r="T10" s="425"/>
      <c r="U10" s="425"/>
      <c r="V10" s="425"/>
      <c r="W10" s="425"/>
      <c r="X10" s="425"/>
      <c r="Y10" s="425"/>
      <c r="Z10" s="425"/>
      <c r="AA10" s="425"/>
      <c r="AB10" s="425"/>
      <c r="AC10" s="426">
        <f t="shared" si="0"/>
        <v>0</v>
      </c>
      <c r="AD10" s="427"/>
      <c r="AE10" s="428"/>
    </row>
    <row r="11" spans="3:38" ht="18.55" outlineLevel="1">
      <c r="C11" s="622"/>
      <c r="D11" s="432"/>
      <c r="E11" s="432"/>
      <c r="F11" s="435"/>
      <c r="G11" s="434"/>
      <c r="H11" s="434"/>
      <c r="M11" s="369" t="s">
        <v>416</v>
      </c>
      <c r="N11" s="425"/>
      <c r="O11" s="425"/>
      <c r="P11" s="425"/>
      <c r="Q11" s="425"/>
      <c r="R11" s="425"/>
      <c r="S11" s="425"/>
      <c r="T11" s="425"/>
      <c r="U11" s="425"/>
      <c r="V11" s="425"/>
      <c r="W11" s="425"/>
      <c r="X11" s="425"/>
      <c r="Y11" s="425"/>
      <c r="Z11" s="425"/>
      <c r="AA11" s="425"/>
      <c r="AB11" s="425"/>
      <c r="AC11" s="426">
        <f t="shared" si="0"/>
        <v>0</v>
      </c>
      <c r="AD11" s="427"/>
      <c r="AE11" s="428"/>
    </row>
    <row r="12" spans="3:38" ht="18.55" outlineLevel="1">
      <c r="C12" s="622"/>
      <c r="D12" s="434"/>
      <c r="E12" s="434"/>
      <c r="F12" s="435"/>
      <c r="G12" s="434"/>
      <c r="H12" s="434"/>
      <c r="M12" s="370" t="s">
        <v>278</v>
      </c>
      <c r="N12" s="425"/>
      <c r="O12" s="425"/>
      <c r="P12" s="425"/>
      <c r="Q12" s="425"/>
      <c r="R12" s="425"/>
      <c r="S12" s="425"/>
      <c r="T12" s="425"/>
      <c r="U12" s="425"/>
      <c r="V12" s="425"/>
      <c r="W12" s="425"/>
      <c r="X12" s="425"/>
      <c r="Y12" s="425"/>
      <c r="Z12" s="425"/>
      <c r="AA12" s="425"/>
      <c r="AB12" s="425"/>
      <c r="AC12" s="426">
        <f t="shared" si="0"/>
        <v>0</v>
      </c>
      <c r="AD12" s="427"/>
      <c r="AE12" s="428"/>
    </row>
    <row r="13" spans="3:38" ht="18.55" outlineLevel="1">
      <c r="C13" s="623"/>
      <c r="D13" s="434"/>
      <c r="E13" s="434"/>
      <c r="F13" s="435"/>
      <c r="G13" s="434"/>
      <c r="H13" s="434"/>
      <c r="M13" s="370" t="s">
        <v>452</v>
      </c>
      <c r="N13" s="425"/>
      <c r="O13" s="425"/>
      <c r="P13" s="425"/>
      <c r="Q13" s="425"/>
      <c r="R13" s="425"/>
      <c r="S13" s="425"/>
      <c r="T13" s="425"/>
      <c r="U13" s="425"/>
      <c r="V13" s="425"/>
      <c r="W13" s="425"/>
      <c r="X13" s="425"/>
      <c r="Y13" s="425"/>
      <c r="Z13" s="425"/>
      <c r="AA13" s="425"/>
      <c r="AB13" s="425"/>
      <c r="AC13" s="426">
        <f t="shared" si="0"/>
        <v>0</v>
      </c>
      <c r="AD13" s="427"/>
      <c r="AE13" s="428"/>
    </row>
    <row r="14" spans="3:38" ht="18.75" customHeight="1" outlineLevel="1" thickBot="1">
      <c r="C14" s="624" t="s">
        <v>533</v>
      </c>
      <c r="D14" s="625" t="s">
        <v>528</v>
      </c>
      <c r="E14" s="436"/>
      <c r="F14" s="437"/>
      <c r="G14" s="436"/>
      <c r="H14" s="436"/>
      <c r="M14" s="371" t="s">
        <v>279</v>
      </c>
      <c r="N14" s="425"/>
      <c r="O14" s="425"/>
      <c r="P14" s="425"/>
      <c r="Q14" s="425"/>
      <c r="R14" s="425"/>
      <c r="S14" s="425"/>
      <c r="T14" s="425"/>
      <c r="U14" s="425"/>
      <c r="V14" s="425"/>
      <c r="W14" s="425"/>
      <c r="X14" s="425"/>
      <c r="Y14" s="425"/>
      <c r="Z14" s="425"/>
      <c r="AA14" s="425"/>
      <c r="AB14" s="425"/>
      <c r="AC14" s="426">
        <f t="shared" si="0"/>
        <v>0</v>
      </c>
      <c r="AD14" s="438"/>
      <c r="AE14" s="428"/>
    </row>
    <row r="15" spans="3:38" outlineLevel="1">
      <c r="C15" s="624"/>
      <c r="D15" s="625"/>
      <c r="E15" s="439"/>
      <c r="F15" s="326"/>
      <c r="G15" s="326"/>
      <c r="H15" s="440"/>
      <c r="I15" s="326"/>
      <c r="J15" s="326"/>
      <c r="K15" s="326"/>
      <c r="M15" s="441"/>
      <c r="N15" s="442"/>
      <c r="O15" s="442"/>
      <c r="P15" s="442"/>
      <c r="Q15" s="442"/>
      <c r="R15" s="442"/>
      <c r="S15" s="443"/>
      <c r="T15" s="443"/>
      <c r="U15" s="443"/>
      <c r="V15" s="443"/>
      <c r="W15" s="443"/>
      <c r="X15" s="443"/>
      <c r="Y15" s="443"/>
      <c r="Z15" s="443"/>
      <c r="AA15" s="443"/>
      <c r="AB15" s="443"/>
      <c r="AC15" s="444"/>
      <c r="AD15" s="445"/>
      <c r="AE15" s="446"/>
    </row>
    <row r="16" spans="3:38" outlineLevel="1">
      <c r="E16" s="439"/>
      <c r="F16" s="326"/>
      <c r="G16" s="326"/>
      <c r="H16" s="440"/>
      <c r="I16" s="326"/>
      <c r="J16" s="326"/>
      <c r="K16" s="326"/>
      <c r="M16" s="441"/>
      <c r="N16" s="442"/>
      <c r="O16" s="442"/>
      <c r="P16" s="442"/>
      <c r="Q16" s="442"/>
      <c r="R16" s="442"/>
      <c r="S16" s="443"/>
      <c r="T16" s="443"/>
      <c r="U16" s="443"/>
      <c r="V16" s="443"/>
      <c r="W16" s="443"/>
      <c r="X16" s="443"/>
      <c r="Y16" s="443"/>
      <c r="Z16" s="443"/>
      <c r="AA16" s="443"/>
      <c r="AB16" s="443"/>
      <c r="AC16" s="444"/>
      <c r="AD16" s="445"/>
      <c r="AE16" s="446"/>
    </row>
    <row r="17" spans="1:31" ht="29.95" customHeight="1" outlineLevel="1">
      <c r="B17" s="447"/>
      <c r="C17" s="639" t="s">
        <v>534</v>
      </c>
      <c r="D17" s="639"/>
      <c r="E17" s="639"/>
      <c r="F17" s="639"/>
      <c r="G17" s="639"/>
      <c r="H17" s="639"/>
      <c r="I17" s="639"/>
      <c r="J17" s="639"/>
      <c r="K17" s="639"/>
      <c r="M17" s="618" t="s">
        <v>535</v>
      </c>
      <c r="N17" s="618"/>
      <c r="O17" s="618"/>
      <c r="P17" s="618"/>
      <c r="Q17" s="618"/>
      <c r="R17" s="618"/>
      <c r="S17" s="618"/>
      <c r="T17" s="618"/>
      <c r="U17" s="618"/>
      <c r="V17" s="618"/>
      <c r="W17" s="618"/>
      <c r="X17" s="618"/>
      <c r="Y17" s="618"/>
      <c r="Z17" s="618"/>
      <c r="AA17" s="618"/>
      <c r="AB17" s="618"/>
      <c r="AC17" s="618"/>
      <c r="AD17" s="618"/>
      <c r="AE17" s="618"/>
    </row>
    <row r="18" spans="1:31" ht="33" customHeight="1" thickBot="1">
      <c r="E18" s="448"/>
      <c r="K18" s="410"/>
      <c r="M18" s="618"/>
      <c r="N18" s="618"/>
      <c r="O18" s="618"/>
      <c r="P18" s="618"/>
      <c r="Q18" s="618"/>
      <c r="R18" s="618"/>
      <c r="S18" s="618"/>
      <c r="T18" s="618"/>
      <c r="U18" s="618"/>
      <c r="V18" s="618"/>
      <c r="W18" s="618"/>
      <c r="X18" s="618"/>
      <c r="Y18" s="618"/>
      <c r="Z18" s="618"/>
      <c r="AA18" s="618"/>
      <c r="AB18" s="618"/>
      <c r="AC18" s="618"/>
      <c r="AD18" s="618"/>
      <c r="AE18" s="618"/>
    </row>
    <row r="19" spans="1:31">
      <c r="C19" s="640" t="s">
        <v>536</v>
      </c>
      <c r="D19" s="641"/>
      <c r="E19" s="642"/>
      <c r="G19" s="643" t="s">
        <v>537</v>
      </c>
      <c r="H19" s="644"/>
      <c r="I19" s="645"/>
      <c r="K19" s="410"/>
      <c r="N19" s="411"/>
    </row>
    <row r="20" spans="1:31" ht="60.25" customHeight="1">
      <c r="A20" s="626" t="s">
        <v>538</v>
      </c>
      <c r="B20" s="627"/>
      <c r="C20" s="449" t="s">
        <v>539</v>
      </c>
      <c r="D20" s="450" t="s">
        <v>540</v>
      </c>
      <c r="E20" s="451" t="s">
        <v>541</v>
      </c>
      <c r="F20" s="452" t="s">
        <v>542</v>
      </c>
      <c r="G20" s="453" t="s">
        <v>543</v>
      </c>
      <c r="H20" s="450" t="s">
        <v>544</v>
      </c>
      <c r="I20" s="451" t="s">
        <v>545</v>
      </c>
      <c r="J20" s="454" t="s">
        <v>546</v>
      </c>
      <c r="K20" s="450" t="s">
        <v>547</v>
      </c>
      <c r="N20" s="344" t="s">
        <v>509</v>
      </c>
      <c r="O20" s="344" t="s">
        <v>510</v>
      </c>
      <c r="P20" s="344" t="s">
        <v>511</v>
      </c>
      <c r="Q20" s="344" t="s">
        <v>512</v>
      </c>
      <c r="R20" s="344" t="s">
        <v>513</v>
      </c>
      <c r="S20" s="344" t="s">
        <v>514</v>
      </c>
      <c r="T20" s="344" t="s">
        <v>515</v>
      </c>
      <c r="U20" s="344" t="s">
        <v>516</v>
      </c>
      <c r="V20" s="344" t="s">
        <v>517</v>
      </c>
      <c r="W20" s="344" t="s">
        <v>518</v>
      </c>
      <c r="X20" s="344" t="s">
        <v>519</v>
      </c>
      <c r="Y20" s="344" t="s">
        <v>520</v>
      </c>
      <c r="Z20" s="344" t="s">
        <v>521</v>
      </c>
      <c r="AA20" s="344" t="s">
        <v>522</v>
      </c>
      <c r="AB20" s="344" t="s">
        <v>501</v>
      </c>
      <c r="AC20" s="455" t="s">
        <v>502</v>
      </c>
      <c r="AD20" s="344" t="s">
        <v>548</v>
      </c>
    </row>
    <row r="21" spans="1:31" ht="19.45" customHeight="1" outlineLevel="1">
      <c r="A21" s="628" t="str">
        <f>'Project basic information'!D12</f>
        <v/>
      </c>
      <c r="B21" s="630" t="str">
        <f>'Project basic information'!E12</f>
        <v/>
      </c>
      <c r="C21" s="632">
        <f>IFERROR(SUMIF(B:B,M21,G:G),0)</f>
        <v>0</v>
      </c>
      <c r="D21" s="634">
        <f>MROUND(SUMIF(B:B,M21,F:F),0.5)</f>
        <v>0</v>
      </c>
      <c r="E21" s="646">
        <f>IFERROR(C21/D21,0)</f>
        <v>0</v>
      </c>
      <c r="F21" s="648">
        <f>E21*MROUND(J21,0.5)</f>
        <v>0</v>
      </c>
      <c r="G21" s="650">
        <f>SUMIF(B:B,M21,J:J)</f>
        <v>0</v>
      </c>
      <c r="H21" s="652">
        <f>IFERROR(G21-F21,0)</f>
        <v>0</v>
      </c>
      <c r="I21" s="654">
        <f>(SUMIF(B:B,M21,I:I))</f>
        <v>0</v>
      </c>
      <c r="J21" s="636">
        <f>IFERROR(((SUMIF(B:B,M21,AC:AC))/$H$6),0)</f>
        <v>0</v>
      </c>
      <c r="K21" s="634">
        <f>D21-J21</f>
        <v>0</v>
      </c>
      <c r="M21" s="361" t="s">
        <v>275</v>
      </c>
      <c r="N21" s="458">
        <f>IFERROR(IF(($I21&lt;$J21),(SUMIF($B:$B,$M21,N:N)/SUMIF($B:$B,$M21,$AC:$AC)*$I21),(SUMIF($B:$B,$M21,N:N)/SUMIF($B:$B,$M21,$AC:$AC)*$J21)),0)</f>
        <v>0</v>
      </c>
      <c r="O21" s="458">
        <f t="shared" ref="O21:AB29" si="1">IFERROR(IF(($I21&lt;$J21),(SUMIF($B:$B,$M21,O:O)/SUMIF($B:$B,$M21,$AC:$AC)*$I21),(SUMIF($B:$B,$M21,O:O)/SUMIF($B:$B,$M21,$AC:$AC)*$J21)),0)</f>
        <v>0</v>
      </c>
      <c r="P21" s="458">
        <f t="shared" si="1"/>
        <v>0</v>
      </c>
      <c r="Q21" s="458">
        <f t="shared" si="1"/>
        <v>0</v>
      </c>
      <c r="R21" s="458">
        <f t="shared" si="1"/>
        <v>0</v>
      </c>
      <c r="S21" s="458">
        <f t="shared" si="1"/>
        <v>0</v>
      </c>
      <c r="T21" s="458">
        <f t="shared" si="1"/>
        <v>0</v>
      </c>
      <c r="U21" s="458">
        <f t="shared" si="1"/>
        <v>0</v>
      </c>
      <c r="V21" s="458">
        <f t="shared" si="1"/>
        <v>0</v>
      </c>
      <c r="W21" s="458">
        <f t="shared" si="1"/>
        <v>0</v>
      </c>
      <c r="X21" s="458">
        <f t="shared" si="1"/>
        <v>0</v>
      </c>
      <c r="Y21" s="458">
        <f t="shared" si="1"/>
        <v>0</v>
      </c>
      <c r="Z21" s="458">
        <f t="shared" si="1"/>
        <v>0</v>
      </c>
      <c r="AA21" s="458">
        <f t="shared" si="1"/>
        <v>0</v>
      </c>
      <c r="AB21" s="458">
        <f t="shared" si="1"/>
        <v>0</v>
      </c>
      <c r="AC21" s="459">
        <f>SUM(N21:AB21)</f>
        <v>0</v>
      </c>
      <c r="AD21" s="460">
        <f>ROUND(IF(F21&gt;G21,G21,F21),2)</f>
        <v>0</v>
      </c>
    </row>
    <row r="22" spans="1:31" ht="19.45" customHeight="1" outlineLevel="1">
      <c r="A22" s="629"/>
      <c r="B22" s="631"/>
      <c r="C22" s="633"/>
      <c r="D22" s="635"/>
      <c r="E22" s="647"/>
      <c r="F22" s="649"/>
      <c r="G22" s="651"/>
      <c r="H22" s="653"/>
      <c r="I22" s="655"/>
      <c r="J22" s="637"/>
      <c r="K22" s="638"/>
      <c r="M22" s="365" t="s">
        <v>344</v>
      </c>
      <c r="N22" s="461">
        <f>IFERROR(IF(OR((N6+N7)=N21,N6=0),0,N21-N6-N7),"")</f>
        <v>0</v>
      </c>
      <c r="O22" s="461">
        <f t="shared" ref="O22:AC24" si="2">IFERROR(IF(OR((O6+O7)=O21,O6=0),0,O21-O6-O7),"")</f>
        <v>0</v>
      </c>
      <c r="P22" s="461">
        <f t="shared" si="2"/>
        <v>0</v>
      </c>
      <c r="Q22" s="461">
        <f t="shared" si="2"/>
        <v>0</v>
      </c>
      <c r="R22" s="461">
        <f t="shared" si="2"/>
        <v>0</v>
      </c>
      <c r="S22" s="461">
        <f t="shared" si="2"/>
        <v>0</v>
      </c>
      <c r="T22" s="461">
        <f t="shared" si="2"/>
        <v>0</v>
      </c>
      <c r="U22" s="461">
        <f t="shared" si="2"/>
        <v>0</v>
      </c>
      <c r="V22" s="461">
        <f t="shared" si="2"/>
        <v>0</v>
      </c>
      <c r="W22" s="461">
        <f t="shared" si="2"/>
        <v>0</v>
      </c>
      <c r="X22" s="461">
        <f t="shared" si="2"/>
        <v>0</v>
      </c>
      <c r="Y22" s="461">
        <f t="shared" si="2"/>
        <v>0</v>
      </c>
      <c r="Z22" s="461">
        <f t="shared" si="2"/>
        <v>0</v>
      </c>
      <c r="AA22" s="461">
        <f t="shared" si="2"/>
        <v>0</v>
      </c>
      <c r="AB22" s="461">
        <f t="shared" si="2"/>
        <v>0</v>
      </c>
      <c r="AC22" s="459">
        <f t="shared" si="2"/>
        <v>0</v>
      </c>
      <c r="AD22" s="462">
        <f>IFERROR(IF(OR((AD6+AD7)=AD21,AD6=0),0,AD21-AD6-AD7),"")</f>
        <v>0</v>
      </c>
      <c r="AE22" s="463" t="str">
        <f>IF((AD21)=AD6+AD7,"no adjustment needed",IF(AD6=0,"no adjustment needed","adjustment needed"))</f>
        <v>no adjustment needed</v>
      </c>
    </row>
    <row r="23" spans="1:31" ht="19.45" customHeight="1" outlineLevel="1">
      <c r="A23" s="656" t="str">
        <f>'Project basic information'!D13</f>
        <v/>
      </c>
      <c r="B23" s="658" t="str">
        <f>'Project basic information'!E13</f>
        <v/>
      </c>
      <c r="C23" s="632">
        <f>IFERROR(SUMIF(B:B,M23,G:G),0)</f>
        <v>0</v>
      </c>
      <c r="D23" s="634">
        <f>MROUND(SUMIF(B:B,M23,F:F),0.5)</f>
        <v>0</v>
      </c>
      <c r="E23" s="646">
        <f>IFERROR(C23/D23,0)</f>
        <v>0</v>
      </c>
      <c r="F23" s="648">
        <f>E23*MROUND(J23,0.5)</f>
        <v>0</v>
      </c>
      <c r="G23" s="650">
        <f>SUMIF(B:B,M23,J:J)</f>
        <v>0</v>
      </c>
      <c r="H23" s="652">
        <f>IFERROR(G23-F23,0)</f>
        <v>0</v>
      </c>
      <c r="I23" s="664">
        <f t="shared" ref="I23:I29" si="3">(SUMIF(B:B,M23,I:I))</f>
        <v>0</v>
      </c>
      <c r="J23" s="636">
        <f>IFERROR(((SUMIF(B:B,M23,AC:AC))/$H$6),0)</f>
        <v>0</v>
      </c>
      <c r="K23" s="634">
        <f>D23-J23</f>
        <v>0</v>
      </c>
      <c r="M23" s="366" t="s">
        <v>276</v>
      </c>
      <c r="N23" s="458">
        <f>IFERROR(IF(($I23&lt;$J23),(SUMIF($B:$B,$M23,N:N)/SUMIF($B:$B,$M23,$AC:$AC)*$I23),(SUMIF($B:$B,$M23,N:N)/SUMIF($B:$B,$M23,$AC:$AC)*$J23)),0)</f>
        <v>0</v>
      </c>
      <c r="O23" s="458">
        <f t="shared" si="1"/>
        <v>0</v>
      </c>
      <c r="P23" s="458">
        <f t="shared" si="1"/>
        <v>0</v>
      </c>
      <c r="Q23" s="458">
        <f t="shared" si="1"/>
        <v>0</v>
      </c>
      <c r="R23" s="458">
        <f t="shared" si="1"/>
        <v>0</v>
      </c>
      <c r="S23" s="458">
        <f t="shared" si="1"/>
        <v>0</v>
      </c>
      <c r="T23" s="458">
        <f t="shared" si="1"/>
        <v>0</v>
      </c>
      <c r="U23" s="458">
        <f t="shared" si="1"/>
        <v>0</v>
      </c>
      <c r="V23" s="458">
        <f t="shared" si="1"/>
        <v>0</v>
      </c>
      <c r="W23" s="458">
        <f t="shared" si="1"/>
        <v>0</v>
      </c>
      <c r="X23" s="458">
        <f t="shared" si="1"/>
        <v>0</v>
      </c>
      <c r="Y23" s="458">
        <f t="shared" si="1"/>
        <v>0</v>
      </c>
      <c r="Z23" s="458">
        <f t="shared" si="1"/>
        <v>0</v>
      </c>
      <c r="AA23" s="458">
        <f t="shared" si="1"/>
        <v>0</v>
      </c>
      <c r="AB23" s="458">
        <f t="shared" si="1"/>
        <v>0</v>
      </c>
      <c r="AC23" s="459">
        <f>SUM(N23:AB23)</f>
        <v>0</v>
      </c>
      <c r="AD23" s="460">
        <f>ROUND(IF(F23&gt;G23,G23,F23),2)</f>
        <v>0</v>
      </c>
      <c r="AE23" s="464"/>
    </row>
    <row r="24" spans="1:31" ht="19.45" customHeight="1" outlineLevel="1">
      <c r="A24" s="657"/>
      <c r="B24" s="659"/>
      <c r="C24" s="633"/>
      <c r="D24" s="635"/>
      <c r="E24" s="647"/>
      <c r="F24" s="649"/>
      <c r="G24" s="651"/>
      <c r="H24" s="653"/>
      <c r="I24" s="665"/>
      <c r="J24" s="637"/>
      <c r="K24" s="638"/>
      <c r="M24" s="367" t="s">
        <v>380</v>
      </c>
      <c r="N24" s="461">
        <f>IFERROR(IF(OR((N8+N9)=N23,N8=0),0,N23-N8-N9),"")</f>
        <v>0</v>
      </c>
      <c r="O24" s="461">
        <f t="shared" si="2"/>
        <v>0</v>
      </c>
      <c r="P24" s="461">
        <f t="shared" si="2"/>
        <v>0</v>
      </c>
      <c r="Q24" s="461">
        <f t="shared" si="2"/>
        <v>0</v>
      </c>
      <c r="R24" s="461">
        <f t="shared" si="2"/>
        <v>0</v>
      </c>
      <c r="S24" s="461">
        <f t="shared" si="2"/>
        <v>0</v>
      </c>
      <c r="T24" s="461">
        <f t="shared" si="2"/>
        <v>0</v>
      </c>
      <c r="U24" s="461">
        <f t="shared" si="2"/>
        <v>0</v>
      </c>
      <c r="V24" s="461">
        <f t="shared" si="2"/>
        <v>0</v>
      </c>
      <c r="W24" s="461">
        <f t="shared" si="2"/>
        <v>0</v>
      </c>
      <c r="X24" s="461">
        <f t="shared" si="2"/>
        <v>0</v>
      </c>
      <c r="Y24" s="461">
        <f t="shared" si="2"/>
        <v>0</v>
      </c>
      <c r="Z24" s="461">
        <f t="shared" si="2"/>
        <v>0</v>
      </c>
      <c r="AA24" s="461">
        <f t="shared" si="2"/>
        <v>0</v>
      </c>
      <c r="AB24" s="461">
        <f t="shared" si="2"/>
        <v>0</v>
      </c>
      <c r="AC24" s="459">
        <f t="shared" si="2"/>
        <v>0</v>
      </c>
      <c r="AD24" s="462">
        <f>IFERROR(IF(OR((AD8+AD9)=AD23,AD8=0),0,AD23-AD8-AD9),"")</f>
        <v>0</v>
      </c>
      <c r="AE24" s="463" t="str">
        <f>IF((AD23)=AD8+AD9,"no adjustment needed",IF(AD8=0,"no adjustment needed","adjustment needed"))</f>
        <v>no adjustment needed</v>
      </c>
    </row>
    <row r="25" spans="1:31" ht="19.45" customHeight="1" outlineLevel="1">
      <c r="A25" s="660" t="str">
        <f>'Project basic information'!D14</f>
        <v/>
      </c>
      <c r="B25" s="662" t="str">
        <f>'Project basic information'!E14</f>
        <v/>
      </c>
      <c r="C25" s="632">
        <f>IFERROR(SUMIF(B:B,M25,G:G),0)</f>
        <v>0</v>
      </c>
      <c r="D25" s="634">
        <f>MROUND(SUMIF(B:B,M25,F:F),0.5)</f>
        <v>0</v>
      </c>
      <c r="E25" s="646">
        <f>IFERROR(C25/D25,0)</f>
        <v>0</v>
      </c>
      <c r="F25" s="648">
        <f>E25*MROUND(J25,0.5)</f>
        <v>0</v>
      </c>
      <c r="G25" s="650">
        <f>SUMIF(B:B,M25,J:J)</f>
        <v>0</v>
      </c>
      <c r="H25" s="652">
        <f>IFERROR(G25-F25,0)</f>
        <v>0</v>
      </c>
      <c r="I25" s="664">
        <f t="shared" si="3"/>
        <v>0</v>
      </c>
      <c r="J25" s="636">
        <f>IFERROR(((SUMIF(B:B,M25,AC:AC))/$H$6),0)</f>
        <v>0</v>
      </c>
      <c r="K25" s="634">
        <f t="shared" ref="K25:K29" si="4">D25-J25</f>
        <v>0</v>
      </c>
      <c r="M25" s="368" t="s">
        <v>277</v>
      </c>
      <c r="N25" s="458">
        <f>IFERROR(IF(($I25&lt;$J25),(SUMIF($B:$B,$M25,N:N)/SUMIF($B:$B,$M25,$AC:$AC)*$I25),(SUMIF($B:$B,$M25,N:N)/SUMIF($B:$B,$M25,$AC:$AC)*$J25)),0)</f>
        <v>0</v>
      </c>
      <c r="O25" s="458">
        <f t="shared" si="1"/>
        <v>0</v>
      </c>
      <c r="P25" s="458">
        <f t="shared" si="1"/>
        <v>0</v>
      </c>
      <c r="Q25" s="458">
        <f t="shared" si="1"/>
        <v>0</v>
      </c>
      <c r="R25" s="458">
        <f t="shared" si="1"/>
        <v>0</v>
      </c>
      <c r="S25" s="458">
        <f t="shared" si="1"/>
        <v>0</v>
      </c>
      <c r="T25" s="458">
        <f t="shared" si="1"/>
        <v>0</v>
      </c>
      <c r="U25" s="458">
        <f t="shared" si="1"/>
        <v>0</v>
      </c>
      <c r="V25" s="458">
        <f t="shared" si="1"/>
        <v>0</v>
      </c>
      <c r="W25" s="458">
        <f t="shared" si="1"/>
        <v>0</v>
      </c>
      <c r="X25" s="458">
        <f t="shared" si="1"/>
        <v>0</v>
      </c>
      <c r="Y25" s="458">
        <f t="shared" si="1"/>
        <v>0</v>
      </c>
      <c r="Z25" s="458">
        <f t="shared" si="1"/>
        <v>0</v>
      </c>
      <c r="AA25" s="458">
        <f t="shared" si="1"/>
        <v>0</v>
      </c>
      <c r="AB25" s="458">
        <f t="shared" si="1"/>
        <v>0</v>
      </c>
      <c r="AC25" s="459">
        <f t="shared" ref="AC25:AC59" si="5">SUM(N25:AB25)</f>
        <v>0</v>
      </c>
      <c r="AD25" s="460">
        <f>ROUND(IF(F25&gt;G25,G25,F25),2)</f>
        <v>0</v>
      </c>
      <c r="AE25" s="464"/>
    </row>
    <row r="26" spans="1:31" ht="19.45" customHeight="1" outlineLevel="1">
      <c r="A26" s="661"/>
      <c r="B26" s="663"/>
      <c r="C26" s="633"/>
      <c r="D26" s="635"/>
      <c r="E26" s="647"/>
      <c r="F26" s="649"/>
      <c r="G26" s="651"/>
      <c r="H26" s="653"/>
      <c r="I26" s="665"/>
      <c r="J26" s="637"/>
      <c r="K26" s="638"/>
      <c r="M26" s="369" t="s">
        <v>416</v>
      </c>
      <c r="N26" s="461">
        <f>IFERROR(IF(OR((N10+N11)=N25,N10=0),0,N25-N10-N11),"")</f>
        <v>0</v>
      </c>
      <c r="O26" s="461">
        <f t="shared" ref="O26:AC26" si="6">IFERROR(IF(OR((O10+O11)=O25,O10=0),0,O25-O10-O11),"")</f>
        <v>0</v>
      </c>
      <c r="P26" s="461">
        <f t="shared" si="6"/>
        <v>0</v>
      </c>
      <c r="Q26" s="461">
        <f t="shared" si="6"/>
        <v>0</v>
      </c>
      <c r="R26" s="461">
        <f t="shared" si="6"/>
        <v>0</v>
      </c>
      <c r="S26" s="461">
        <f t="shared" si="6"/>
        <v>0</v>
      </c>
      <c r="T26" s="461">
        <f t="shared" si="6"/>
        <v>0</v>
      </c>
      <c r="U26" s="461">
        <f t="shared" si="6"/>
        <v>0</v>
      </c>
      <c r="V26" s="461">
        <f t="shared" si="6"/>
        <v>0</v>
      </c>
      <c r="W26" s="461">
        <f t="shared" si="6"/>
        <v>0</v>
      </c>
      <c r="X26" s="461">
        <f t="shared" si="6"/>
        <v>0</v>
      </c>
      <c r="Y26" s="461">
        <f t="shared" si="6"/>
        <v>0</v>
      </c>
      <c r="Z26" s="461">
        <f t="shared" si="6"/>
        <v>0</v>
      </c>
      <c r="AA26" s="461">
        <f t="shared" si="6"/>
        <v>0</v>
      </c>
      <c r="AB26" s="461">
        <f t="shared" si="6"/>
        <v>0</v>
      </c>
      <c r="AC26" s="459">
        <f t="shared" si="6"/>
        <v>0</v>
      </c>
      <c r="AD26" s="462">
        <f>IFERROR(IF(OR((AD10+AD11)=AD25,AD10=0),0,AD25-AD10-AD11),"")</f>
        <v>0</v>
      </c>
      <c r="AE26" s="463" t="str">
        <f>IF((AD25)=AD10+AD11,"no adjustment needed",IF(AD10=0,"no adjustment needed","adjustment needed"))</f>
        <v>no adjustment needed</v>
      </c>
    </row>
    <row r="27" spans="1:31" ht="19.45" customHeight="1" outlineLevel="1">
      <c r="A27" s="666" t="str">
        <f>'Project basic information'!D15</f>
        <v/>
      </c>
      <c r="B27" s="668" t="str">
        <f>'Project basic information'!E15</f>
        <v/>
      </c>
      <c r="C27" s="632">
        <f>IFERROR(SUMIF(B:B,M27,G:G),0)</f>
        <v>0</v>
      </c>
      <c r="D27" s="634">
        <f>MROUND(SUMIF(B:B,M27,F:F),0.5)</f>
        <v>0</v>
      </c>
      <c r="E27" s="646">
        <f>IFERROR(C27/D27,0)</f>
        <v>0</v>
      </c>
      <c r="F27" s="648">
        <f>E27*MROUND(J27,0.5)</f>
        <v>0</v>
      </c>
      <c r="G27" s="650">
        <f>SUMIF(B:B,M27,J:J)</f>
        <v>0</v>
      </c>
      <c r="H27" s="652">
        <f>IFERROR(G27-F27,0)</f>
        <v>0</v>
      </c>
      <c r="I27" s="664">
        <f t="shared" si="3"/>
        <v>0</v>
      </c>
      <c r="J27" s="636">
        <f>IFERROR(((SUMIF(B:B,M27,AC:AC))/$H$6),0)</f>
        <v>0</v>
      </c>
      <c r="K27" s="634">
        <f t="shared" si="4"/>
        <v>0</v>
      </c>
      <c r="M27" s="370" t="s">
        <v>278</v>
      </c>
      <c r="N27" s="458">
        <f>IFERROR(IF(($I27&lt;$J27),(SUMIF($B:$B,$M27,N:N)/SUMIF($B:$B,$M27,$AC:$AC)*$I27),(SUMIF($B:$B,$M27,N:N)/SUMIF($B:$B,$M27,$AC:$AC)*$J27)),0)</f>
        <v>0</v>
      </c>
      <c r="O27" s="458">
        <f t="shared" si="1"/>
        <v>0</v>
      </c>
      <c r="P27" s="458">
        <f t="shared" si="1"/>
        <v>0</v>
      </c>
      <c r="Q27" s="458">
        <f t="shared" si="1"/>
        <v>0</v>
      </c>
      <c r="R27" s="458">
        <f t="shared" si="1"/>
        <v>0</v>
      </c>
      <c r="S27" s="458">
        <f t="shared" si="1"/>
        <v>0</v>
      </c>
      <c r="T27" s="458">
        <f t="shared" si="1"/>
        <v>0</v>
      </c>
      <c r="U27" s="458">
        <f t="shared" si="1"/>
        <v>0</v>
      </c>
      <c r="V27" s="458">
        <f t="shared" si="1"/>
        <v>0</v>
      </c>
      <c r="W27" s="458">
        <f t="shared" si="1"/>
        <v>0</v>
      </c>
      <c r="X27" s="458">
        <f t="shared" si="1"/>
        <v>0</v>
      </c>
      <c r="Y27" s="458">
        <f t="shared" si="1"/>
        <v>0</v>
      </c>
      <c r="Z27" s="458">
        <f t="shared" si="1"/>
        <v>0</v>
      </c>
      <c r="AA27" s="458">
        <f t="shared" si="1"/>
        <v>0</v>
      </c>
      <c r="AB27" s="458">
        <f t="shared" si="1"/>
        <v>0</v>
      </c>
      <c r="AC27" s="459">
        <f t="shared" si="5"/>
        <v>0</v>
      </c>
      <c r="AD27" s="460">
        <f>ROUND(IF(F27&gt;G27,G27,F27),2)</f>
        <v>0</v>
      </c>
    </row>
    <row r="28" spans="1:31" ht="19.45" customHeight="1" outlineLevel="1">
      <c r="A28" s="667"/>
      <c r="B28" s="669"/>
      <c r="C28" s="633"/>
      <c r="D28" s="635"/>
      <c r="E28" s="647"/>
      <c r="F28" s="649"/>
      <c r="G28" s="651"/>
      <c r="H28" s="653"/>
      <c r="I28" s="665"/>
      <c r="J28" s="637"/>
      <c r="K28" s="638"/>
      <c r="M28" s="370" t="s">
        <v>452</v>
      </c>
      <c r="N28" s="461">
        <f>IFERROR(IF(OR((N12+N13)=N27,N12=0),0,N27-N12-N13),"")</f>
        <v>0</v>
      </c>
      <c r="O28" s="461">
        <f t="shared" ref="O28:AC28" si="7">IFERROR(IF(OR((O12+O13)=O27,O12=0),0,O27-O12-O13),"")</f>
        <v>0</v>
      </c>
      <c r="P28" s="461">
        <f t="shared" si="7"/>
        <v>0</v>
      </c>
      <c r="Q28" s="461">
        <f t="shared" si="7"/>
        <v>0</v>
      </c>
      <c r="R28" s="461">
        <f t="shared" si="7"/>
        <v>0</v>
      </c>
      <c r="S28" s="461">
        <f t="shared" si="7"/>
        <v>0</v>
      </c>
      <c r="T28" s="461">
        <f t="shared" si="7"/>
        <v>0</v>
      </c>
      <c r="U28" s="461">
        <f t="shared" si="7"/>
        <v>0</v>
      </c>
      <c r="V28" s="461">
        <f t="shared" si="7"/>
        <v>0</v>
      </c>
      <c r="W28" s="461">
        <f t="shared" si="7"/>
        <v>0</v>
      </c>
      <c r="X28" s="461">
        <f t="shared" si="7"/>
        <v>0</v>
      </c>
      <c r="Y28" s="461">
        <f t="shared" si="7"/>
        <v>0</v>
      </c>
      <c r="Z28" s="461">
        <f t="shared" si="7"/>
        <v>0</v>
      </c>
      <c r="AA28" s="461">
        <f t="shared" si="7"/>
        <v>0</v>
      </c>
      <c r="AB28" s="461">
        <f t="shared" si="7"/>
        <v>0</v>
      </c>
      <c r="AC28" s="459">
        <f t="shared" si="7"/>
        <v>0</v>
      </c>
      <c r="AD28" s="462">
        <f>IFERROR(IF(OR((AD12+AD13)=AD27,AD12=0),0,AD27-AD12-AD13),"")</f>
        <v>0</v>
      </c>
      <c r="AE28" s="463" t="str">
        <f>IF((AD27)=AD12+AD13,"no adjustment needed",IF(AD12=0,"no adjustment needed","adjustment needed"))</f>
        <v>no adjustment needed</v>
      </c>
    </row>
    <row r="29" spans="1:31" ht="19.45" customHeight="1" outlineLevel="1" thickBot="1">
      <c r="A29" s="465" t="str">
        <f>'Project basic information'!D16</f>
        <v/>
      </c>
      <c r="B29" s="466" t="str">
        <f>'Project basic information'!E16</f>
        <v/>
      </c>
      <c r="C29" s="467">
        <f>IFERROR(SUMIF(B:B,M29,G:G),0)</f>
        <v>0</v>
      </c>
      <c r="D29" s="468">
        <f>MROUND(SUMIF(A:A,M29,G:G),0.5)</f>
        <v>0</v>
      </c>
      <c r="E29" s="469">
        <f>IFERROR(C29/D29,0)</f>
        <v>0</v>
      </c>
      <c r="F29" s="470">
        <f>E29*MROUND(J29,0.5)</f>
        <v>0</v>
      </c>
      <c r="G29" s="471">
        <f>SUMIF(B:B,M29,J:J)</f>
        <v>0</v>
      </c>
      <c r="H29" s="472">
        <f>IFERROR(G29-F29,0)</f>
        <v>0</v>
      </c>
      <c r="I29" s="473">
        <f t="shared" si="3"/>
        <v>0</v>
      </c>
      <c r="J29" s="457">
        <f>IFERROR(((SUMIF(B:B,M29,AC:AC))/$H$6),0)</f>
        <v>0</v>
      </c>
      <c r="K29" s="456">
        <f t="shared" si="4"/>
        <v>0</v>
      </c>
      <c r="M29" s="371" t="s">
        <v>279</v>
      </c>
      <c r="N29" s="458">
        <f>IFERROR(IF(($I29&lt;$J29),(SUMIF($B:$B,$M29,N:N)/SUMIF($B:$B,$M29,$AC:$AC)*$I29),(SUMIF($B:$B,$M29,N:N)/SUMIF($B:$B,$M29,$AC:$AC)*$J29)),0)</f>
        <v>0</v>
      </c>
      <c r="O29" s="458">
        <f t="shared" si="1"/>
        <v>0</v>
      </c>
      <c r="P29" s="458">
        <f t="shared" si="1"/>
        <v>0</v>
      </c>
      <c r="Q29" s="458">
        <f t="shared" si="1"/>
        <v>0</v>
      </c>
      <c r="R29" s="458">
        <f t="shared" si="1"/>
        <v>0</v>
      </c>
      <c r="S29" s="458">
        <f t="shared" si="1"/>
        <v>0</v>
      </c>
      <c r="T29" s="458">
        <f t="shared" si="1"/>
        <v>0</v>
      </c>
      <c r="U29" s="458">
        <f t="shared" si="1"/>
        <v>0</v>
      </c>
      <c r="V29" s="458">
        <f t="shared" si="1"/>
        <v>0</v>
      </c>
      <c r="W29" s="458">
        <f t="shared" si="1"/>
        <v>0</v>
      </c>
      <c r="X29" s="458">
        <f t="shared" si="1"/>
        <v>0</v>
      </c>
      <c r="Y29" s="458">
        <f t="shared" si="1"/>
        <v>0</v>
      </c>
      <c r="Z29" s="458">
        <f t="shared" si="1"/>
        <v>0</v>
      </c>
      <c r="AA29" s="458">
        <f t="shared" si="1"/>
        <v>0</v>
      </c>
      <c r="AB29" s="458">
        <f t="shared" si="1"/>
        <v>0</v>
      </c>
      <c r="AC29" s="459">
        <f t="shared" si="5"/>
        <v>0</v>
      </c>
      <c r="AD29" s="460">
        <f>ROUND(IF(F29&gt;G29,G29,F29),2)</f>
        <v>0</v>
      </c>
    </row>
    <row r="30" spans="1:31" ht="15.7" outlineLevel="1">
      <c r="A30" s="474"/>
      <c r="B30" s="474"/>
      <c r="C30" s="475"/>
      <c r="D30" s="475"/>
      <c r="E30" s="476"/>
      <c r="F30" s="477"/>
      <c r="G30" s="478"/>
      <c r="H30" s="445"/>
      <c r="J30" s="477"/>
      <c r="K30" s="479"/>
      <c r="M30" s="441"/>
      <c r="N30" s="441"/>
      <c r="O30" s="441"/>
      <c r="P30" s="441"/>
      <c r="Q30" s="441"/>
      <c r="R30" s="441"/>
      <c r="S30" s="441"/>
      <c r="T30" s="441"/>
      <c r="U30" s="441"/>
      <c r="V30" s="441"/>
      <c r="W30" s="441"/>
      <c r="X30" s="441"/>
      <c r="Y30" s="441"/>
      <c r="Z30" s="441"/>
      <c r="AA30" s="441"/>
      <c r="AB30" s="441"/>
      <c r="AC30" s="441"/>
      <c r="AD30" s="441"/>
    </row>
    <row r="31" spans="1:31" outlineLevel="1">
      <c r="A31" s="474"/>
      <c r="B31" s="474"/>
      <c r="C31" s="474"/>
      <c r="D31" s="474"/>
      <c r="E31" s="476"/>
      <c r="F31" s="477"/>
      <c r="G31" s="478"/>
      <c r="H31" s="445"/>
      <c r="K31" s="479"/>
      <c r="M31" s="441"/>
      <c r="N31" s="441"/>
      <c r="O31" s="441"/>
      <c r="P31" s="441"/>
      <c r="Q31" s="441"/>
      <c r="R31" s="441"/>
      <c r="S31" s="441"/>
      <c r="T31" s="441"/>
      <c r="U31" s="441"/>
      <c r="V31" s="441"/>
      <c r="W31" s="441"/>
      <c r="X31" s="441"/>
      <c r="Y31" s="441"/>
      <c r="Z31" s="441"/>
      <c r="AA31" s="441"/>
      <c r="AB31" s="441"/>
      <c r="AC31" s="441"/>
      <c r="AD31" s="441"/>
    </row>
    <row r="32" spans="1:31" ht="31.4">
      <c r="C32" s="639" t="s">
        <v>549</v>
      </c>
      <c r="D32" s="639"/>
      <c r="E32" s="639"/>
      <c r="F32" s="639"/>
      <c r="G32" s="639"/>
      <c r="H32" s="639"/>
      <c r="I32" s="639"/>
      <c r="J32" s="480"/>
      <c r="N32" s="411"/>
    </row>
    <row r="33" spans="1:32">
      <c r="N33" s="411"/>
    </row>
    <row r="34" spans="1:32" ht="47.25" customHeight="1">
      <c r="C34" s="344" t="s">
        <v>550</v>
      </c>
      <c r="D34" s="344" t="s">
        <v>551</v>
      </c>
      <c r="E34" s="344" t="s">
        <v>552</v>
      </c>
      <c r="F34" s="344" t="s">
        <v>553</v>
      </c>
      <c r="G34" s="344" t="s">
        <v>554</v>
      </c>
      <c r="H34" s="481"/>
      <c r="I34" s="482"/>
      <c r="J34" s="482"/>
      <c r="M34" s="411"/>
      <c r="AD34" s="340"/>
    </row>
    <row r="35" spans="1:32" ht="15" customHeight="1" outlineLevel="1">
      <c r="C35" s="483">
        <f>IF('Project basic information'!C5=0,0,DATE(YEAR('Project basic information'!C5),1,1))</f>
        <v>0</v>
      </c>
      <c r="D35" s="484">
        <f>F60</f>
        <v>0</v>
      </c>
      <c r="E35" s="485">
        <f>IFERROR(AC61,0)</f>
        <v>0</v>
      </c>
      <c r="F35" s="486">
        <f t="shared" ref="F35:F41" si="8">D35-E35</f>
        <v>0</v>
      </c>
      <c r="G35" s="487">
        <f>INDEX($B$1:B149,SUMPRODUCT(MAX((B48:B59&lt;&gt;"")*ROW(B48:B59))))</f>
        <v>0</v>
      </c>
      <c r="H35" s="670" t="s">
        <v>555</v>
      </c>
      <c r="I35" s="488"/>
      <c r="J35" s="488"/>
      <c r="K35" s="489"/>
      <c r="L35" s="490"/>
      <c r="M35" s="491"/>
      <c r="AF35" s="348"/>
    </row>
    <row r="36" spans="1:32" outlineLevel="1">
      <c r="C36" s="483" t="str">
        <f>IFERROR(IF(EDATE(C35,12)&lt;=(DATE(YEAR('Project basic information'!$C$6),1,1)),EDATE(C35,12),""),"")</f>
        <v/>
      </c>
      <c r="D36" s="484">
        <f>F75</f>
        <v>0</v>
      </c>
      <c r="E36" s="485">
        <f>IFERROR(AC76,0)</f>
        <v>0</v>
      </c>
      <c r="F36" s="486">
        <f t="shared" si="8"/>
        <v>0</v>
      </c>
      <c r="G36" s="487">
        <f>INDEX(B1:B149,SUMPRODUCT(MAX((B63:B74&lt;&gt;"")*ROW(B63:B74))))</f>
        <v>0</v>
      </c>
      <c r="H36" s="670"/>
      <c r="I36" s="488"/>
      <c r="J36" s="488"/>
      <c r="K36" s="489"/>
      <c r="L36" s="489"/>
      <c r="M36" s="411"/>
    </row>
    <row r="37" spans="1:32" ht="15.7" outlineLevel="1">
      <c r="C37" s="483" t="str">
        <f>IFERROR(IF(EDATE(C36,12)&lt;=(DATE(YEAR('Project basic information'!$C$6),1,1)),EDATE(C36,12),""),"")</f>
        <v/>
      </c>
      <c r="D37" s="484">
        <f>F90</f>
        <v>0</v>
      </c>
      <c r="E37" s="485">
        <f>IFERROR(AC91,0)</f>
        <v>0</v>
      </c>
      <c r="F37" s="486">
        <f t="shared" si="8"/>
        <v>0</v>
      </c>
      <c r="G37" s="487">
        <f>INDEX(B1:B149,SUMPRODUCT(MAX((B78:B89&lt;&gt;"")*ROW(B78:B89))))</f>
        <v>0</v>
      </c>
      <c r="H37" s="670"/>
      <c r="M37" s="296"/>
    </row>
    <row r="38" spans="1:32" outlineLevel="1">
      <c r="C38" s="483" t="str">
        <f>IFERROR(IF(EDATE(C37,12)&lt;=(DATE(YEAR('Project basic information'!$C$6),1,1)),EDATE(C37,12),""),"")</f>
        <v/>
      </c>
      <c r="D38" s="484">
        <f>F105</f>
        <v>0</v>
      </c>
      <c r="E38" s="485">
        <f>IFERROR(AC106,0)</f>
        <v>0</v>
      </c>
      <c r="F38" s="486">
        <f t="shared" si="8"/>
        <v>0</v>
      </c>
      <c r="G38" s="487">
        <f>INDEX(B1:B149,SUMPRODUCT(MAX((B93:B104&lt;&gt;"")*ROW(B93:B104))))</f>
        <v>0</v>
      </c>
      <c r="H38" s="670"/>
      <c r="M38" s="411"/>
    </row>
    <row r="39" spans="1:32" outlineLevel="1">
      <c r="C39" s="483" t="str">
        <f>IFERROR(IF(EDATE(C38,12)&lt;=(DATE(YEAR('Project basic information'!$C$6),1,1)),EDATE(C38,12),""),"")</f>
        <v/>
      </c>
      <c r="D39" s="484">
        <f>F120</f>
        <v>0</v>
      </c>
      <c r="E39" s="485">
        <f>IFERROR(AC121,0)</f>
        <v>0</v>
      </c>
      <c r="F39" s="486">
        <f t="shared" si="8"/>
        <v>0</v>
      </c>
      <c r="G39" s="487">
        <f>INDEX(B1:B149,SUMPRODUCT(MAX((B108:B119&lt;&gt;"")*ROW(B108:B119))))</f>
        <v>0</v>
      </c>
      <c r="H39" s="670"/>
      <c r="M39" s="492"/>
    </row>
    <row r="40" spans="1:32" outlineLevel="1">
      <c r="C40" s="483" t="str">
        <f>IFERROR(IF(EDATE(C39,12)&lt;=(DATE(YEAR('Project basic information'!$C$6),1,1)),EDATE(C39,12),""),"")</f>
        <v/>
      </c>
      <c r="D40" s="484">
        <f>F135</f>
        <v>0</v>
      </c>
      <c r="E40" s="485">
        <f>IFERROR(AC136,0)</f>
        <v>0</v>
      </c>
      <c r="F40" s="486">
        <f t="shared" si="8"/>
        <v>0</v>
      </c>
      <c r="G40" s="487">
        <f>INDEX(B1:B149,SUMPRODUCT(MAX((B123:B134&lt;&gt;"")*ROW(B123:B134))))</f>
        <v>0</v>
      </c>
      <c r="H40" s="670"/>
      <c r="M40" s="411"/>
    </row>
    <row r="41" spans="1:32" outlineLevel="1">
      <c r="C41" s="483" t="str">
        <f>IFERROR(IF(EDATE(C40,12)&lt;=(DATE(YEAR('Project basic information'!$C$6),1,1)),EDATE(C40,12),""),"")</f>
        <v/>
      </c>
      <c r="D41" s="484">
        <f>F150</f>
        <v>0</v>
      </c>
      <c r="E41" s="485">
        <f>IFERROR(AC151,0)</f>
        <v>0</v>
      </c>
      <c r="F41" s="486">
        <f t="shared" si="8"/>
        <v>0</v>
      </c>
      <c r="G41" s="487">
        <f>INDEX(B1:B149,SUMPRODUCT(MAX((B138:B149&lt;&gt;"")*ROW(B138:B149))))</f>
        <v>0</v>
      </c>
      <c r="H41" s="670"/>
      <c r="N41" s="411"/>
    </row>
    <row r="42" spans="1:32" outlineLevel="1">
      <c r="E42" s="493"/>
      <c r="F42" s="494"/>
      <c r="G42" s="444"/>
      <c r="H42" s="495"/>
      <c r="I42" s="496"/>
      <c r="J42" s="497"/>
      <c r="O42" s="411"/>
    </row>
    <row r="43" spans="1:32" ht="24.8" customHeight="1" outlineLevel="1">
      <c r="E43" s="493"/>
      <c r="F43" s="494"/>
      <c r="G43" s="444"/>
      <c r="H43" s="495"/>
      <c r="I43" s="498"/>
      <c r="J43" s="498"/>
      <c r="K43" s="497"/>
      <c r="O43" s="411"/>
    </row>
    <row r="44" spans="1:32" ht="33.5">
      <c r="B44" s="639" t="s">
        <v>556</v>
      </c>
      <c r="C44" s="639"/>
      <c r="D44" s="639"/>
      <c r="E44" s="639"/>
      <c r="F44" s="639"/>
      <c r="G44" s="639"/>
      <c r="H44" s="639"/>
      <c r="I44" s="639"/>
      <c r="J44" s="639"/>
      <c r="K44" s="499"/>
      <c r="M44" s="671" t="s">
        <v>251</v>
      </c>
      <c r="N44" s="671"/>
      <c r="O44" s="671"/>
      <c r="P44" s="671"/>
      <c r="Q44" s="671"/>
      <c r="R44" s="671"/>
      <c r="S44" s="671"/>
      <c r="T44" s="671"/>
      <c r="U44" s="671"/>
      <c r="V44" s="671"/>
      <c r="W44" s="671"/>
      <c r="X44" s="671"/>
      <c r="Y44" s="671"/>
      <c r="Z44" s="671"/>
      <c r="AA44" s="671"/>
      <c r="AB44" s="671"/>
      <c r="AC44" s="671"/>
      <c r="AD44" s="671"/>
      <c r="AE44" s="671"/>
    </row>
    <row r="45" spans="1:32" ht="15" thickBot="1">
      <c r="A45" s="343"/>
      <c r="E45" s="343"/>
    </row>
    <row r="46" spans="1:32" ht="15.7" customHeight="1">
      <c r="B46" s="500"/>
      <c r="C46" s="500"/>
      <c r="D46" s="500"/>
      <c r="E46" s="672" t="s">
        <v>536</v>
      </c>
      <c r="F46" s="673"/>
      <c r="G46" s="674"/>
      <c r="H46" s="672" t="s">
        <v>537</v>
      </c>
      <c r="I46" s="673"/>
      <c r="J46" s="674"/>
      <c r="N46" s="675" t="s">
        <v>557</v>
      </c>
      <c r="O46" s="676"/>
      <c r="P46" s="676"/>
      <c r="Q46" s="676"/>
      <c r="R46" s="676"/>
      <c r="S46" s="676"/>
      <c r="T46" s="676"/>
      <c r="U46" s="676"/>
      <c r="V46" s="676"/>
      <c r="W46" s="676"/>
      <c r="X46" s="676"/>
      <c r="Y46" s="676"/>
      <c r="Z46" s="676"/>
      <c r="AA46" s="676"/>
      <c r="AB46" s="676"/>
      <c r="AC46" s="677"/>
    </row>
    <row r="47" spans="1:32" ht="49.55" customHeight="1">
      <c r="B47" s="501" t="s">
        <v>305</v>
      </c>
      <c r="C47" s="501" t="s">
        <v>269</v>
      </c>
      <c r="D47" s="502" t="s">
        <v>558</v>
      </c>
      <c r="E47" s="503" t="s">
        <v>559</v>
      </c>
      <c r="F47" s="329" t="s">
        <v>560</v>
      </c>
      <c r="G47" s="504" t="s">
        <v>561</v>
      </c>
      <c r="H47" s="505" t="s">
        <v>559</v>
      </c>
      <c r="I47" s="329" t="s">
        <v>560</v>
      </c>
      <c r="J47" s="504" t="s">
        <v>562</v>
      </c>
      <c r="M47" s="329" t="s">
        <v>558</v>
      </c>
      <c r="N47" s="506" t="s">
        <v>563</v>
      </c>
      <c r="O47" s="506" t="s">
        <v>564</v>
      </c>
      <c r="P47" s="506" t="s">
        <v>565</v>
      </c>
      <c r="Q47" s="506" t="s">
        <v>566</v>
      </c>
      <c r="R47" s="506" t="s">
        <v>567</v>
      </c>
      <c r="S47" s="329" t="s">
        <v>568</v>
      </c>
      <c r="T47" s="329" t="s">
        <v>569</v>
      </c>
      <c r="U47" s="329" t="s">
        <v>570</v>
      </c>
      <c r="V47" s="329" t="s">
        <v>571</v>
      </c>
      <c r="W47" s="329" t="s">
        <v>572</v>
      </c>
      <c r="X47" s="329" t="s">
        <v>573</v>
      </c>
      <c r="Y47" s="329" t="s">
        <v>574</v>
      </c>
      <c r="Z47" s="329" t="s">
        <v>575</v>
      </c>
      <c r="AA47" s="329" t="s">
        <v>576</v>
      </c>
      <c r="AB47" s="329" t="s">
        <v>577</v>
      </c>
      <c r="AC47" s="506" t="s">
        <v>578</v>
      </c>
      <c r="AE47" s="507"/>
    </row>
    <row r="48" spans="1:32" outlineLevel="1">
      <c r="B48" s="508" t="str">
        <f>IF(C48&gt;0,IFERROR(_xlfn.IFS(D48&lt;=DATE(YEAR('Project basic information'!$E$12),MONTH('Project basic information'!$E$12),1),'Project basic information'!$A$12,D48&lt;=DATE(YEAR('Project basic information'!$E$13),MONTH('Project basic information'!$E$13),1),'Project basic information'!$A$13,D48&lt;=DATE(YEAR('Project basic information'!$E$14),MONTH('Project basic information'!$E$14),1),'Project basic information'!$A$14,D48&lt;=DATE(YEAR('Project basic information'!$E$15),MONTH('Project basic information'!$E$15),1),'Project basic information'!$A$15,D48&lt;=DATE(YEAR('Project basic information'!$E$16),MONTH('Project basic information'!$E$16),1),'Project basic information'!$A$16),""),"")</f>
        <v/>
      </c>
      <c r="C48" s="508">
        <f>IF(DATE(YEAR('Project basic information'!$C$5),MONTH('Project basic information'!$C$5),1)=D48,1,0)</f>
        <v>0</v>
      </c>
      <c r="D48" s="509">
        <f>IF('Project basic information'!C5=0,0,DATE(YEAR('Project basic information'!$C$5),1,1))</f>
        <v>0</v>
      </c>
      <c r="E48" s="510"/>
      <c r="F48" s="458">
        <f t="shared" ref="F48:F59" si="9">215/12*E48</f>
        <v>0</v>
      </c>
      <c r="G48" s="511"/>
      <c r="H48" s="510"/>
      <c r="I48" s="458">
        <f t="shared" ref="I48:I59" si="10">215/12*H48</f>
        <v>0</v>
      </c>
      <c r="J48" s="512"/>
      <c r="M48" s="509">
        <f t="shared" ref="M48:M105" si="11">D48</f>
        <v>0</v>
      </c>
      <c r="N48" s="513"/>
      <c r="O48" s="514"/>
      <c r="P48" s="514"/>
      <c r="Q48" s="514"/>
      <c r="R48" s="514"/>
      <c r="S48" s="513"/>
      <c r="T48" s="513"/>
      <c r="U48" s="513"/>
      <c r="V48" s="513"/>
      <c r="W48" s="513"/>
      <c r="X48" s="513"/>
      <c r="Y48" s="513"/>
      <c r="Z48" s="513"/>
      <c r="AA48" s="513"/>
      <c r="AB48" s="513"/>
      <c r="AC48" s="515">
        <f t="shared" si="5"/>
        <v>0</v>
      </c>
      <c r="AE48" s="507"/>
    </row>
    <row r="49" spans="2:31" outlineLevel="1">
      <c r="B49" s="508" t="str">
        <f>IF(C49&gt;0,IFERROR(_xlfn.IFS(D49&lt;=DATE(YEAR('Project basic information'!$E$12),MONTH('Project basic information'!$E$12),1),'Project basic information'!$A$12,D49&lt;=DATE(YEAR('Project basic information'!$E$13),MONTH('Project basic information'!$E$13),1),'Project basic information'!$A$13,D49&lt;=DATE(YEAR('Project basic information'!$E$14),MONTH('Project basic information'!$E$14),1),'Project basic information'!$A$14,D49&lt;=DATE(YEAR('Project basic information'!$E$15),MONTH('Project basic information'!$E$15),1),'Project basic information'!$A$15,D49&lt;=DATE(YEAR('Project basic information'!$E$16),MONTH('Project basic information'!$E$16),1),'Project basic information'!$A$16),""),"")</f>
        <v/>
      </c>
      <c r="C49" s="508">
        <f>IF(C48&gt;0,C48+1,IF(DATE(YEAR('Project basic information'!$C$5),MONTH('Project basic information'!$C$5),1)=D49,1,0))</f>
        <v>0</v>
      </c>
      <c r="D49" s="509">
        <f t="shared" ref="D49:D59" si="12">DATE(YEAR(D48),MONTH(D48)+1,DAY(D48))</f>
        <v>31</v>
      </c>
      <c r="E49" s="510"/>
      <c r="F49" s="458">
        <f t="shared" si="9"/>
        <v>0</v>
      </c>
      <c r="G49" s="511"/>
      <c r="H49" s="510"/>
      <c r="I49" s="458">
        <f t="shared" si="10"/>
        <v>0</v>
      </c>
      <c r="J49" s="512"/>
      <c r="M49" s="509">
        <f t="shared" si="11"/>
        <v>31</v>
      </c>
      <c r="N49" s="513"/>
      <c r="O49" s="514"/>
      <c r="P49" s="514"/>
      <c r="Q49" s="514"/>
      <c r="R49" s="514"/>
      <c r="S49" s="513"/>
      <c r="T49" s="513"/>
      <c r="U49" s="513"/>
      <c r="V49" s="513"/>
      <c r="W49" s="513"/>
      <c r="X49" s="513"/>
      <c r="Y49" s="513"/>
      <c r="Z49" s="513"/>
      <c r="AA49" s="513"/>
      <c r="AB49" s="513"/>
      <c r="AC49" s="515">
        <f t="shared" si="5"/>
        <v>0</v>
      </c>
      <c r="AE49" s="507"/>
    </row>
    <row r="50" spans="2:31" outlineLevel="1">
      <c r="B50" s="508" t="str">
        <f>IF(C50&gt;0,IFERROR(_xlfn.IFS(D50&lt;=DATE(YEAR('Project basic information'!$E$12),MONTH('Project basic information'!$E$12),1),'Project basic information'!$A$12,D50&lt;=DATE(YEAR('Project basic information'!$E$13),MONTH('Project basic information'!$E$13),1),'Project basic information'!$A$13,D50&lt;=DATE(YEAR('Project basic information'!$E$14),MONTH('Project basic information'!$E$14),1),'Project basic information'!$A$14,D50&lt;=DATE(YEAR('Project basic information'!$E$15),MONTH('Project basic information'!$E$15),1),'Project basic information'!$A$15,D50&lt;=DATE(YEAR('Project basic information'!$E$16),MONTH('Project basic information'!$E$16),1),'Project basic information'!$A$16),""),"")</f>
        <v/>
      </c>
      <c r="C50" s="508">
        <f>IF(C49&gt;0,C49+1,IF(DATE(YEAR('Project basic information'!$C$5),MONTH('Project basic information'!$C$5),1)=D50,1,0))</f>
        <v>0</v>
      </c>
      <c r="D50" s="509">
        <f t="shared" si="12"/>
        <v>62</v>
      </c>
      <c r="E50" s="510"/>
      <c r="F50" s="458">
        <f t="shared" si="9"/>
        <v>0</v>
      </c>
      <c r="G50" s="511"/>
      <c r="H50" s="510"/>
      <c r="I50" s="458">
        <f t="shared" si="10"/>
        <v>0</v>
      </c>
      <c r="J50" s="512"/>
      <c r="M50" s="509">
        <f t="shared" si="11"/>
        <v>62</v>
      </c>
      <c r="N50" s="513"/>
      <c r="O50" s="514"/>
      <c r="P50" s="514"/>
      <c r="Q50" s="514"/>
      <c r="R50" s="514"/>
      <c r="S50" s="513"/>
      <c r="T50" s="513"/>
      <c r="U50" s="513"/>
      <c r="V50" s="513"/>
      <c r="W50" s="513"/>
      <c r="X50" s="513"/>
      <c r="Y50" s="513"/>
      <c r="Z50" s="513"/>
      <c r="AA50" s="513"/>
      <c r="AB50" s="513"/>
      <c r="AC50" s="515">
        <f t="shared" si="5"/>
        <v>0</v>
      </c>
      <c r="AE50" s="507"/>
    </row>
    <row r="51" spans="2:31" outlineLevel="1">
      <c r="B51" s="508" t="str">
        <f>IF(C51&gt;0,IFERROR(_xlfn.IFS(D51&lt;=DATE(YEAR('Project basic information'!$E$12),MONTH('Project basic information'!$E$12),1),'Project basic information'!$A$12,D51&lt;=DATE(YEAR('Project basic information'!$E$13),MONTH('Project basic information'!$E$13),1),'Project basic information'!$A$13,D51&lt;=DATE(YEAR('Project basic information'!$E$14),MONTH('Project basic information'!$E$14),1),'Project basic information'!$A$14,D51&lt;=DATE(YEAR('Project basic information'!$E$15),MONTH('Project basic information'!$E$15),1),'Project basic information'!$A$15,D51&lt;=DATE(YEAR('Project basic information'!$E$16),MONTH('Project basic information'!$E$16),1),'Project basic information'!$A$16),""),"")</f>
        <v/>
      </c>
      <c r="C51" s="508">
        <f>IF(C50&gt;0,C50+1,IF(DATE(YEAR('Project basic information'!$C$5),MONTH('Project basic information'!$C$5),1)=D51,1,0))</f>
        <v>0</v>
      </c>
      <c r="D51" s="509">
        <f t="shared" si="12"/>
        <v>93</v>
      </c>
      <c r="E51" s="510"/>
      <c r="F51" s="458">
        <f t="shared" si="9"/>
        <v>0</v>
      </c>
      <c r="G51" s="511"/>
      <c r="H51" s="510"/>
      <c r="I51" s="458">
        <f t="shared" si="10"/>
        <v>0</v>
      </c>
      <c r="J51" s="512"/>
      <c r="M51" s="509">
        <f t="shared" si="11"/>
        <v>93</v>
      </c>
      <c r="N51" s="513"/>
      <c r="O51" s="514"/>
      <c r="P51" s="514"/>
      <c r="Q51" s="514"/>
      <c r="R51" s="514"/>
      <c r="S51" s="513"/>
      <c r="T51" s="513"/>
      <c r="U51" s="513"/>
      <c r="V51" s="513"/>
      <c r="W51" s="513"/>
      <c r="X51" s="513"/>
      <c r="Y51" s="513"/>
      <c r="Z51" s="513"/>
      <c r="AA51" s="513"/>
      <c r="AB51" s="513"/>
      <c r="AC51" s="515">
        <f t="shared" si="5"/>
        <v>0</v>
      </c>
      <c r="AD51" s="516"/>
    </row>
    <row r="52" spans="2:31" outlineLevel="1">
      <c r="B52" s="508" t="str">
        <f>IF(C52&gt;0,IFERROR(_xlfn.IFS(D52&lt;=DATE(YEAR('Project basic information'!$E$12),MONTH('Project basic information'!$E$12),1),'Project basic information'!$A$12,D52&lt;=DATE(YEAR('Project basic information'!$E$13),MONTH('Project basic information'!$E$13),1),'Project basic information'!$A$13,D52&lt;=DATE(YEAR('Project basic information'!$E$14),MONTH('Project basic information'!$E$14),1),'Project basic information'!$A$14,D52&lt;=DATE(YEAR('Project basic information'!$E$15),MONTH('Project basic information'!$E$15),1),'Project basic information'!$A$15,D52&lt;=DATE(YEAR('Project basic information'!$E$16),MONTH('Project basic information'!$E$16),1),'Project basic information'!$A$16),""),"")</f>
        <v/>
      </c>
      <c r="C52" s="508">
        <f>IF(C51&gt;0,C51+1,IF(DATE(YEAR('Project basic information'!$C$5),MONTH('Project basic information'!$C$5),1)=D52,1,0))</f>
        <v>0</v>
      </c>
      <c r="D52" s="509">
        <f t="shared" si="12"/>
        <v>123</v>
      </c>
      <c r="E52" s="510"/>
      <c r="F52" s="458">
        <f t="shared" si="9"/>
        <v>0</v>
      </c>
      <c r="G52" s="511"/>
      <c r="H52" s="510"/>
      <c r="I52" s="458">
        <f t="shared" si="10"/>
        <v>0</v>
      </c>
      <c r="J52" s="512"/>
      <c r="M52" s="509">
        <f t="shared" si="11"/>
        <v>123</v>
      </c>
      <c r="N52" s="513"/>
      <c r="O52" s="514"/>
      <c r="P52" s="514"/>
      <c r="Q52" s="514"/>
      <c r="R52" s="514"/>
      <c r="S52" s="513"/>
      <c r="T52" s="513"/>
      <c r="U52" s="513"/>
      <c r="V52" s="513"/>
      <c r="W52" s="513"/>
      <c r="X52" s="513"/>
      <c r="Y52" s="513"/>
      <c r="Z52" s="513"/>
      <c r="AA52" s="513"/>
      <c r="AB52" s="513"/>
      <c r="AC52" s="515">
        <f t="shared" si="5"/>
        <v>0</v>
      </c>
      <c r="AD52" s="516"/>
      <c r="AE52" s="507"/>
    </row>
    <row r="53" spans="2:31" outlineLevel="1">
      <c r="B53" s="508" t="str">
        <f>IF(C53&gt;0,IFERROR(_xlfn.IFS(D53&lt;=DATE(YEAR('Project basic information'!$E$12),MONTH('Project basic information'!$E$12),1),'Project basic information'!$A$12,D53&lt;=DATE(YEAR('Project basic information'!$E$13),MONTH('Project basic information'!$E$13),1),'Project basic information'!$A$13,D53&lt;=DATE(YEAR('Project basic information'!$E$14),MONTH('Project basic information'!$E$14),1),'Project basic information'!$A$14,D53&lt;=DATE(YEAR('Project basic information'!$E$15),MONTH('Project basic information'!$E$15),1),'Project basic information'!$A$15,D53&lt;=DATE(YEAR('Project basic information'!$E$16),MONTH('Project basic information'!$E$16),1),'Project basic information'!$A$16),""),"")</f>
        <v/>
      </c>
      <c r="C53" s="508">
        <f>IF(C52&gt;0,C52+1,IF(DATE(YEAR('Project basic information'!$C$5),MONTH('Project basic information'!$C$5),1)=D53,1,0))</f>
        <v>0</v>
      </c>
      <c r="D53" s="509">
        <f t="shared" si="12"/>
        <v>154</v>
      </c>
      <c r="E53" s="510"/>
      <c r="F53" s="458">
        <f t="shared" si="9"/>
        <v>0</v>
      </c>
      <c r="G53" s="511"/>
      <c r="H53" s="510"/>
      <c r="I53" s="458">
        <f t="shared" si="10"/>
        <v>0</v>
      </c>
      <c r="J53" s="512"/>
      <c r="M53" s="509">
        <f t="shared" si="11"/>
        <v>154</v>
      </c>
      <c r="N53" s="513"/>
      <c r="O53" s="514"/>
      <c r="P53" s="514"/>
      <c r="Q53" s="514"/>
      <c r="R53" s="514"/>
      <c r="S53" s="513"/>
      <c r="T53" s="513"/>
      <c r="U53" s="513"/>
      <c r="V53" s="513"/>
      <c r="W53" s="513"/>
      <c r="X53" s="513"/>
      <c r="Y53" s="513"/>
      <c r="Z53" s="513"/>
      <c r="AA53" s="513"/>
      <c r="AB53" s="513"/>
      <c r="AC53" s="515">
        <f t="shared" si="5"/>
        <v>0</v>
      </c>
      <c r="AD53" s="516"/>
      <c r="AE53" s="507"/>
    </row>
    <row r="54" spans="2:31" outlineLevel="1">
      <c r="B54" s="508" t="str">
        <f>IF(C54&gt;0,IFERROR(_xlfn.IFS(D54&lt;=DATE(YEAR('Project basic information'!$E$12),MONTH('Project basic information'!$E$12),1),'Project basic information'!$A$12,D54&lt;=DATE(YEAR('Project basic information'!$E$13),MONTH('Project basic information'!$E$13),1),'Project basic information'!$A$13,D54&lt;=DATE(YEAR('Project basic information'!$E$14),MONTH('Project basic information'!$E$14),1),'Project basic information'!$A$14,D54&lt;=DATE(YEAR('Project basic information'!$E$15),MONTH('Project basic information'!$E$15),1),'Project basic information'!$A$15,D54&lt;=DATE(YEAR('Project basic information'!$E$16),MONTH('Project basic information'!$E$16),1),'Project basic information'!$A$16),""),"")</f>
        <v/>
      </c>
      <c r="C54" s="508">
        <f>IF(C53&gt;0,C53+1,IF(DATE(YEAR('Project basic information'!$C$5),MONTH('Project basic information'!$C$5),1)=D54,1,0))</f>
        <v>0</v>
      </c>
      <c r="D54" s="509">
        <f t="shared" si="12"/>
        <v>184</v>
      </c>
      <c r="E54" s="510"/>
      <c r="F54" s="458">
        <f t="shared" si="9"/>
        <v>0</v>
      </c>
      <c r="G54" s="511"/>
      <c r="H54" s="510"/>
      <c r="I54" s="458">
        <f t="shared" si="10"/>
        <v>0</v>
      </c>
      <c r="J54" s="512"/>
      <c r="M54" s="509">
        <f t="shared" si="11"/>
        <v>184</v>
      </c>
      <c r="N54" s="513"/>
      <c r="O54" s="514"/>
      <c r="P54" s="514"/>
      <c r="Q54" s="514"/>
      <c r="R54" s="514"/>
      <c r="S54" s="513"/>
      <c r="T54" s="513"/>
      <c r="U54" s="513"/>
      <c r="V54" s="513"/>
      <c r="W54" s="513"/>
      <c r="X54" s="513"/>
      <c r="Y54" s="513"/>
      <c r="Z54" s="513"/>
      <c r="AA54" s="513"/>
      <c r="AB54" s="513"/>
      <c r="AC54" s="515">
        <f t="shared" si="5"/>
        <v>0</v>
      </c>
      <c r="AD54" s="516"/>
      <c r="AE54" s="499"/>
    </row>
    <row r="55" spans="2:31" outlineLevel="1">
      <c r="B55" s="508" t="str">
        <f>IF(C55&gt;0,IFERROR(_xlfn.IFS(D55&lt;=DATE(YEAR('Project basic information'!$E$12),MONTH('Project basic information'!$E$12),1),'Project basic information'!$A$12,D55&lt;=DATE(YEAR('Project basic information'!$E$13),MONTH('Project basic information'!$E$13),1),'Project basic information'!$A$13,D55&lt;=DATE(YEAR('Project basic information'!$E$14),MONTH('Project basic information'!$E$14),1),'Project basic information'!$A$14,D55&lt;=DATE(YEAR('Project basic information'!$E$15),MONTH('Project basic information'!$E$15),1),'Project basic information'!$A$15,D55&lt;=DATE(YEAR('Project basic information'!$E$16),MONTH('Project basic information'!$E$16),1),'Project basic information'!$A$16),""),"")</f>
        <v/>
      </c>
      <c r="C55" s="508">
        <f>IF(C54&gt;0,C54+1,IF(DATE(YEAR('Project basic information'!$C$5),MONTH('Project basic information'!$C$5),1)=D55,1,0))</f>
        <v>0</v>
      </c>
      <c r="D55" s="509">
        <f t="shared" si="12"/>
        <v>215</v>
      </c>
      <c r="E55" s="510"/>
      <c r="F55" s="458">
        <f t="shared" si="9"/>
        <v>0</v>
      </c>
      <c r="G55" s="511"/>
      <c r="H55" s="510"/>
      <c r="I55" s="458">
        <f t="shared" si="10"/>
        <v>0</v>
      </c>
      <c r="J55" s="512"/>
      <c r="M55" s="509">
        <f t="shared" si="11"/>
        <v>215</v>
      </c>
      <c r="N55" s="513"/>
      <c r="O55" s="514"/>
      <c r="P55" s="514"/>
      <c r="Q55" s="514"/>
      <c r="R55" s="514"/>
      <c r="S55" s="513"/>
      <c r="T55" s="513"/>
      <c r="U55" s="513"/>
      <c r="V55" s="513"/>
      <c r="W55" s="513"/>
      <c r="X55" s="513"/>
      <c r="Y55" s="513"/>
      <c r="Z55" s="513"/>
      <c r="AA55" s="513"/>
      <c r="AB55" s="513"/>
      <c r="AC55" s="515">
        <f t="shared" si="5"/>
        <v>0</v>
      </c>
      <c r="AD55" s="516"/>
      <c r="AE55" s="499"/>
    </row>
    <row r="56" spans="2:31" outlineLevel="1">
      <c r="B56" s="508" t="str">
        <f>IF(C56&gt;0,IFERROR(_xlfn.IFS(D56&lt;=DATE(YEAR('Project basic information'!$E$12),MONTH('Project basic information'!$E$12),1),'Project basic information'!$A$12,D56&lt;=DATE(YEAR('Project basic information'!$E$13),MONTH('Project basic information'!$E$13),1),'Project basic information'!$A$13,D56&lt;=DATE(YEAR('Project basic information'!$E$14),MONTH('Project basic information'!$E$14),1),'Project basic information'!$A$14,D56&lt;=DATE(YEAR('Project basic information'!$E$15),MONTH('Project basic information'!$E$15),1),'Project basic information'!$A$15,D56&lt;=DATE(YEAR('Project basic information'!$E$16),MONTH('Project basic information'!$E$16),1),'Project basic information'!$A$16),""),"")</f>
        <v/>
      </c>
      <c r="C56" s="508">
        <f>IF(C55&gt;0,C55+1,IF(DATE(YEAR('Project basic information'!$C$5),MONTH('Project basic information'!$C$5),1)=D56,1,0))</f>
        <v>0</v>
      </c>
      <c r="D56" s="509">
        <f t="shared" si="12"/>
        <v>246</v>
      </c>
      <c r="E56" s="510"/>
      <c r="F56" s="458">
        <f t="shared" si="9"/>
        <v>0</v>
      </c>
      <c r="G56" s="511"/>
      <c r="H56" s="510"/>
      <c r="I56" s="458">
        <f t="shared" si="10"/>
        <v>0</v>
      </c>
      <c r="J56" s="512"/>
      <c r="M56" s="509">
        <f t="shared" si="11"/>
        <v>246</v>
      </c>
      <c r="N56" s="513"/>
      <c r="O56" s="514"/>
      <c r="P56" s="514"/>
      <c r="Q56" s="514"/>
      <c r="R56" s="514"/>
      <c r="S56" s="513"/>
      <c r="T56" s="513"/>
      <c r="U56" s="513"/>
      <c r="V56" s="513"/>
      <c r="W56" s="513"/>
      <c r="X56" s="513"/>
      <c r="Y56" s="513"/>
      <c r="Z56" s="513"/>
      <c r="AA56" s="513"/>
      <c r="AB56" s="513"/>
      <c r="AC56" s="515">
        <f t="shared" si="5"/>
        <v>0</v>
      </c>
      <c r="AD56" s="516"/>
    </row>
    <row r="57" spans="2:31" outlineLevel="1">
      <c r="B57" s="508" t="str">
        <f>IF(C57&gt;0,IFERROR(_xlfn.IFS(D57&lt;=DATE(YEAR('Project basic information'!$E$12),MONTH('Project basic information'!$E$12),1),'Project basic information'!$A$12,D57&lt;=DATE(YEAR('Project basic information'!$E$13),MONTH('Project basic information'!$E$13),1),'Project basic information'!$A$13,D57&lt;=DATE(YEAR('Project basic information'!$E$14),MONTH('Project basic information'!$E$14),1),'Project basic information'!$A$14,D57&lt;=DATE(YEAR('Project basic information'!$E$15),MONTH('Project basic information'!$E$15),1),'Project basic information'!$A$15,D57&lt;=DATE(YEAR('Project basic information'!$E$16),MONTH('Project basic information'!$E$16),1),'Project basic information'!$A$16),""),"")</f>
        <v/>
      </c>
      <c r="C57" s="508">
        <f>IF(C56&gt;0,C56+1,IF(DATE(YEAR('Project basic information'!$C$5),MONTH('Project basic information'!$C$5),1)=D57,1,0))</f>
        <v>0</v>
      </c>
      <c r="D57" s="509">
        <f t="shared" si="12"/>
        <v>276</v>
      </c>
      <c r="E57" s="510"/>
      <c r="F57" s="458">
        <f t="shared" si="9"/>
        <v>0</v>
      </c>
      <c r="G57" s="511"/>
      <c r="H57" s="510"/>
      <c r="I57" s="458">
        <f t="shared" si="10"/>
        <v>0</v>
      </c>
      <c r="J57" s="512"/>
      <c r="M57" s="509">
        <f t="shared" si="11"/>
        <v>276</v>
      </c>
      <c r="N57" s="513"/>
      <c r="O57" s="514"/>
      <c r="P57" s="514"/>
      <c r="Q57" s="514"/>
      <c r="R57" s="514"/>
      <c r="S57" s="513"/>
      <c r="T57" s="513"/>
      <c r="U57" s="513"/>
      <c r="V57" s="513"/>
      <c r="W57" s="513"/>
      <c r="X57" s="513"/>
      <c r="Y57" s="513"/>
      <c r="Z57" s="513"/>
      <c r="AA57" s="513"/>
      <c r="AB57" s="513"/>
      <c r="AC57" s="515">
        <f t="shared" si="5"/>
        <v>0</v>
      </c>
      <c r="AD57" s="516"/>
      <c r="AE57" s="517"/>
    </row>
    <row r="58" spans="2:31" outlineLevel="1">
      <c r="B58" s="508" t="str">
        <f>IF(C58&gt;0,IFERROR(_xlfn.IFS(D58&lt;=DATE(YEAR('Project basic information'!$E$12),MONTH('Project basic information'!$E$12),1),'Project basic information'!$A$12,D58&lt;=DATE(YEAR('Project basic information'!$E$13),MONTH('Project basic information'!$E$13),1),'Project basic information'!$A$13,D58&lt;=DATE(YEAR('Project basic information'!$E$14),MONTH('Project basic information'!$E$14),1),'Project basic information'!$A$14,D58&lt;=DATE(YEAR('Project basic information'!$E$15),MONTH('Project basic information'!$E$15),1),'Project basic information'!$A$15,D58&lt;=DATE(YEAR('Project basic information'!$E$16),MONTH('Project basic information'!$E$16),1),'Project basic information'!$A$16),""),"")</f>
        <v/>
      </c>
      <c r="C58" s="508">
        <f>IF(C57&gt;0,C57+1,IF(DATE(YEAR('Project basic information'!$C$5),MONTH('Project basic information'!$C$5),1)=D58,1,0))</f>
        <v>0</v>
      </c>
      <c r="D58" s="509">
        <f t="shared" si="12"/>
        <v>307</v>
      </c>
      <c r="E58" s="510"/>
      <c r="F58" s="458">
        <f t="shared" si="9"/>
        <v>0</v>
      </c>
      <c r="G58" s="511"/>
      <c r="H58" s="510"/>
      <c r="I58" s="458">
        <f t="shared" si="10"/>
        <v>0</v>
      </c>
      <c r="J58" s="512"/>
      <c r="M58" s="509">
        <f t="shared" si="11"/>
        <v>307</v>
      </c>
      <c r="N58" s="513"/>
      <c r="O58" s="514"/>
      <c r="P58" s="514"/>
      <c r="Q58" s="514"/>
      <c r="R58" s="514"/>
      <c r="S58" s="513"/>
      <c r="T58" s="513"/>
      <c r="U58" s="513"/>
      <c r="V58" s="513"/>
      <c r="W58" s="513"/>
      <c r="X58" s="513"/>
      <c r="Y58" s="513"/>
      <c r="Z58" s="513"/>
      <c r="AA58" s="513"/>
      <c r="AB58" s="513"/>
      <c r="AC58" s="515">
        <f t="shared" si="5"/>
        <v>0</v>
      </c>
      <c r="AD58" s="516"/>
    </row>
    <row r="59" spans="2:31" outlineLevel="1">
      <c r="B59" s="508" t="str">
        <f>IF(C59&gt;0,IFERROR(_xlfn.IFS(D59&lt;=DATE(YEAR('Project basic information'!$E$12),MONTH('Project basic information'!$E$12),1),'Project basic information'!$A$12,D59&lt;=DATE(YEAR('Project basic information'!$E$13),MONTH('Project basic information'!$E$13),1),'Project basic information'!$A$13,D59&lt;=DATE(YEAR('Project basic information'!$E$14),MONTH('Project basic information'!$E$14),1),'Project basic information'!$A$14,D59&lt;=DATE(YEAR('Project basic information'!$E$15),MONTH('Project basic information'!$E$15),1),'Project basic information'!$A$15,D59&lt;=DATE(YEAR('Project basic information'!$E$16),MONTH('Project basic information'!$E$16),1),'Project basic information'!$A$16),""),"")</f>
        <v/>
      </c>
      <c r="C59" s="508">
        <f>IF(C58&gt;0,C58+1,IF(DATE(YEAR('Project basic information'!$C$5),MONTH('Project basic information'!$C$5),1)=D59,1,0))</f>
        <v>0</v>
      </c>
      <c r="D59" s="509">
        <f t="shared" si="12"/>
        <v>337</v>
      </c>
      <c r="E59" s="510"/>
      <c r="F59" s="458">
        <f t="shared" si="9"/>
        <v>0</v>
      </c>
      <c r="G59" s="511"/>
      <c r="H59" s="510"/>
      <c r="I59" s="458">
        <f t="shared" si="10"/>
        <v>0</v>
      </c>
      <c r="J59" s="512"/>
      <c r="M59" s="509">
        <f t="shared" si="11"/>
        <v>337</v>
      </c>
      <c r="N59" s="513"/>
      <c r="O59" s="514"/>
      <c r="P59" s="514"/>
      <c r="Q59" s="514"/>
      <c r="R59" s="514"/>
      <c r="S59" s="513"/>
      <c r="T59" s="513"/>
      <c r="U59" s="513"/>
      <c r="V59" s="513"/>
      <c r="W59" s="513"/>
      <c r="X59" s="513"/>
      <c r="Y59" s="513"/>
      <c r="Z59" s="513"/>
      <c r="AA59" s="513"/>
      <c r="AB59" s="513"/>
      <c r="AC59" s="515">
        <f t="shared" si="5"/>
        <v>0</v>
      </c>
      <c r="AD59" s="516"/>
    </row>
    <row r="60" spans="2:31" ht="15" thickBot="1">
      <c r="B60" s="518"/>
      <c r="C60" s="519"/>
      <c r="D60" s="520">
        <f>D59</f>
        <v>337</v>
      </c>
      <c r="E60" s="521"/>
      <c r="F60" s="522">
        <f>SUM(F48:F59)</f>
        <v>0</v>
      </c>
      <c r="G60" s="523">
        <f>SUM(G48:G59)</f>
        <v>0</v>
      </c>
      <c r="H60" s="524"/>
      <c r="I60" s="522">
        <f>SUM(I48:I59)</f>
        <v>0</v>
      </c>
      <c r="J60" s="523">
        <f>SUM(J48:J59)</f>
        <v>0</v>
      </c>
      <c r="M60" s="520">
        <f t="shared" si="11"/>
        <v>337</v>
      </c>
      <c r="N60" s="525">
        <f>SUM(N48:N59)</f>
        <v>0</v>
      </c>
      <c r="O60" s="526">
        <f>SUM(O48:O59)</f>
        <v>0</v>
      </c>
      <c r="P60" s="527">
        <f>SUM(P48:P59)</f>
        <v>0</v>
      </c>
      <c r="Q60" s="526">
        <f>SUM(Q48:Q59)</f>
        <v>0</v>
      </c>
      <c r="R60" s="526">
        <f>SUM(R48:R59)</f>
        <v>0</v>
      </c>
      <c r="S60" s="528">
        <f t="shared" ref="S60:AB60" si="13">SUM(S48:S59)</f>
        <v>0</v>
      </c>
      <c r="T60" s="528">
        <f t="shared" si="13"/>
        <v>0</v>
      </c>
      <c r="U60" s="528">
        <f t="shared" si="13"/>
        <v>0</v>
      </c>
      <c r="V60" s="528">
        <f t="shared" si="13"/>
        <v>0</v>
      </c>
      <c r="W60" s="528">
        <f t="shared" si="13"/>
        <v>0</v>
      </c>
      <c r="X60" s="528">
        <f t="shared" si="13"/>
        <v>0</v>
      </c>
      <c r="Y60" s="528">
        <f t="shared" si="13"/>
        <v>0</v>
      </c>
      <c r="Z60" s="528">
        <f t="shared" si="13"/>
        <v>0</v>
      </c>
      <c r="AA60" s="528">
        <f t="shared" si="13"/>
        <v>0</v>
      </c>
      <c r="AB60" s="528">
        <f t="shared" si="13"/>
        <v>0</v>
      </c>
      <c r="AC60" s="528">
        <f>SUM(AC48:AC59)</f>
        <v>0</v>
      </c>
      <c r="AD60" s="516"/>
    </row>
    <row r="61" spans="2:31" ht="28.55" customHeight="1">
      <c r="B61" s="448"/>
      <c r="C61" s="448"/>
      <c r="N61" s="527">
        <f>IFERROR(N60/$H$6,0)</f>
        <v>0</v>
      </c>
      <c r="O61" s="527">
        <f>IFERROR(O60/$H$6,0)</f>
        <v>0</v>
      </c>
      <c r="P61" s="527">
        <f>IFERROR(P60/$H$6,0)</f>
        <v>0</v>
      </c>
      <c r="Q61" s="527">
        <f>IFERROR(Q60/$H$6,0)</f>
        <v>0</v>
      </c>
      <c r="R61" s="527">
        <f>IFERROR(R60/$H$6,0)</f>
        <v>0</v>
      </c>
      <c r="S61" s="527">
        <f t="shared" ref="S61:AB61" si="14">IFERROR(S60/$H$6,0)</f>
        <v>0</v>
      </c>
      <c r="T61" s="527">
        <f t="shared" si="14"/>
        <v>0</v>
      </c>
      <c r="U61" s="527">
        <f t="shared" si="14"/>
        <v>0</v>
      </c>
      <c r="V61" s="527">
        <f t="shared" si="14"/>
        <v>0</v>
      </c>
      <c r="W61" s="527">
        <f t="shared" si="14"/>
        <v>0</v>
      </c>
      <c r="X61" s="527">
        <f t="shared" si="14"/>
        <v>0</v>
      </c>
      <c r="Y61" s="527">
        <f t="shared" si="14"/>
        <v>0</v>
      </c>
      <c r="Z61" s="527">
        <f t="shared" si="14"/>
        <v>0</v>
      </c>
      <c r="AA61" s="527">
        <f t="shared" si="14"/>
        <v>0</v>
      </c>
      <c r="AB61" s="527">
        <f t="shared" si="14"/>
        <v>0</v>
      </c>
      <c r="AC61" s="525">
        <f>IFERROR(AC60/$H$6,0)</f>
        <v>0</v>
      </c>
      <c r="AD61" s="529" t="s">
        <v>579</v>
      </c>
    </row>
    <row r="62" spans="2:31" ht="15" thickBot="1">
      <c r="B62" s="448"/>
      <c r="C62" s="448"/>
      <c r="N62" s="530"/>
      <c r="O62" s="530"/>
      <c r="P62" s="530"/>
      <c r="Q62" s="530"/>
      <c r="R62" s="530"/>
      <c r="S62" s="531"/>
      <c r="T62" s="532"/>
      <c r="U62" s="533"/>
      <c r="V62" s="533"/>
      <c r="W62" s="533"/>
      <c r="X62" s="533"/>
      <c r="Y62" s="533"/>
      <c r="Z62" s="533"/>
      <c r="AA62" s="533"/>
      <c r="AB62" s="534"/>
      <c r="AC62" s="535"/>
      <c r="AD62" s="536"/>
    </row>
    <row r="63" spans="2:31" outlineLevel="1">
      <c r="B63" s="508" t="str">
        <f>IF(C63&gt;0,IFERROR(_xlfn.IFS(D63&lt;=DATE(YEAR('Project basic information'!$E$12),MONTH('Project basic information'!$E$12),1),'Project basic information'!$A$12,D63&lt;=DATE(YEAR('Project basic information'!$E$13),MONTH('Project basic information'!$E$13),1),'Project basic information'!$A$13,D63&lt;=DATE(YEAR('Project basic information'!$E$14),MONTH('Project basic information'!$E$14),1),'Project basic information'!$A$14,D63&lt;=DATE(YEAR('Project basic information'!$E$15),MONTH('Project basic information'!$E$15),1),'Project basic information'!$A$15,D63&lt;=DATE(YEAR('Project basic information'!$E$16),MONTH('Project basic information'!$E$16),1),'Project basic information'!$A$16),""),"")</f>
        <v/>
      </c>
      <c r="C63" s="508">
        <f>IF(C59&gt;0,C59+1,IF(DATE(YEAR('Project basic information'!$C$5),MONTH('Project basic information'!$C$5),1)=D63,1,0))</f>
        <v>0</v>
      </c>
      <c r="D63" s="509">
        <f>DATE(YEAR(D59),MONTH(D59)+1,DAY(D59))</f>
        <v>368</v>
      </c>
      <c r="E63" s="510"/>
      <c r="F63" s="537">
        <f t="shared" ref="F63:F74" si="15">215/12*E63</f>
        <v>0</v>
      </c>
      <c r="G63" s="511"/>
      <c r="H63" s="510"/>
      <c r="I63" s="537">
        <f t="shared" ref="I63:I74" si="16">215/12*H63</f>
        <v>0</v>
      </c>
      <c r="J63" s="512"/>
      <c r="M63" s="509">
        <f t="shared" si="11"/>
        <v>368</v>
      </c>
      <c r="N63" s="513"/>
      <c r="O63" s="514"/>
      <c r="P63" s="514"/>
      <c r="Q63" s="514"/>
      <c r="R63" s="514"/>
      <c r="S63" s="513"/>
      <c r="T63" s="513"/>
      <c r="U63" s="513"/>
      <c r="V63" s="513"/>
      <c r="W63" s="513"/>
      <c r="X63" s="513"/>
      <c r="Y63" s="513"/>
      <c r="Z63" s="513"/>
      <c r="AA63" s="513"/>
      <c r="AB63" s="513"/>
      <c r="AC63" s="515">
        <f t="shared" ref="AC63:AC74" si="17">SUM(N63:AB63)</f>
        <v>0</v>
      </c>
      <c r="AD63" s="516"/>
      <c r="AE63" s="517"/>
    </row>
    <row r="64" spans="2:31" outlineLevel="1">
      <c r="B64" s="508" t="str">
        <f>IF(C64&gt;0,IFERROR(_xlfn.IFS(D64&lt;=DATE(YEAR('Project basic information'!$E$12),MONTH('Project basic information'!$E$12),1),'Project basic information'!$A$12,D64&lt;=DATE(YEAR('Project basic information'!$E$13),MONTH('Project basic information'!$E$13),1),'Project basic information'!$A$13,D64&lt;=DATE(YEAR('Project basic information'!$E$14),MONTH('Project basic information'!$E$14),1),'Project basic information'!$A$14,D64&lt;=DATE(YEAR('Project basic information'!$E$15),MONTH('Project basic information'!$E$15),1),'Project basic information'!$A$15,D64&lt;=DATE(YEAR('Project basic information'!$E$16),MONTH('Project basic information'!$E$16),1),'Project basic information'!$A$16),""),"")</f>
        <v/>
      </c>
      <c r="C64" s="508">
        <f>IF(C63&gt;0,C63+1,IF(DATE(YEAR('Project basic information'!$C$5),MONTH('Project basic information'!$C$5),1)=D64,1,0))</f>
        <v>0</v>
      </c>
      <c r="D64" s="509">
        <f t="shared" ref="D64:D74" si="18">DATE(YEAR(D63),MONTH(D63)+1,DAY(D63))</f>
        <v>399</v>
      </c>
      <c r="E64" s="510"/>
      <c r="F64" s="458">
        <f t="shared" si="15"/>
        <v>0</v>
      </c>
      <c r="G64" s="511"/>
      <c r="H64" s="510"/>
      <c r="I64" s="458">
        <f t="shared" si="16"/>
        <v>0</v>
      </c>
      <c r="J64" s="512"/>
      <c r="M64" s="509">
        <f t="shared" si="11"/>
        <v>399</v>
      </c>
      <c r="N64" s="513"/>
      <c r="O64" s="514"/>
      <c r="P64" s="514"/>
      <c r="Q64" s="514"/>
      <c r="R64" s="514"/>
      <c r="S64" s="513"/>
      <c r="T64" s="513"/>
      <c r="U64" s="513"/>
      <c r="V64" s="513"/>
      <c r="W64" s="513"/>
      <c r="X64" s="513"/>
      <c r="Y64" s="513"/>
      <c r="Z64" s="513"/>
      <c r="AA64" s="513"/>
      <c r="AB64" s="513"/>
      <c r="AC64" s="515">
        <f t="shared" si="17"/>
        <v>0</v>
      </c>
      <c r="AD64" s="516"/>
    </row>
    <row r="65" spans="2:30" outlineLevel="1">
      <c r="B65" s="508" t="str">
        <f>IF(C65&gt;0,IFERROR(_xlfn.IFS(D65&lt;=DATE(YEAR('Project basic information'!$E$12),MONTH('Project basic information'!$E$12),1),'Project basic information'!$A$12,D65&lt;=DATE(YEAR('Project basic information'!$E$13),MONTH('Project basic information'!$E$13),1),'Project basic information'!$A$13,D65&lt;=DATE(YEAR('Project basic information'!$E$14),MONTH('Project basic information'!$E$14),1),'Project basic information'!$A$14,D65&lt;=DATE(YEAR('Project basic information'!$E$15),MONTH('Project basic information'!$E$15),1),'Project basic information'!$A$15,D65&lt;=DATE(YEAR('Project basic information'!$E$16),MONTH('Project basic information'!$E$16),1),'Project basic information'!$A$16),""),"")</f>
        <v/>
      </c>
      <c r="C65" s="508">
        <f>IF(C64&gt;0,C64+1,IF(DATE(YEAR('Project basic information'!$C$5),MONTH('Project basic information'!$C$5),1)=D65,1,0))</f>
        <v>0</v>
      </c>
      <c r="D65" s="509">
        <f t="shared" si="18"/>
        <v>427</v>
      </c>
      <c r="E65" s="510"/>
      <c r="F65" s="458">
        <f t="shared" si="15"/>
        <v>0</v>
      </c>
      <c r="G65" s="511"/>
      <c r="H65" s="510"/>
      <c r="I65" s="458">
        <f t="shared" si="16"/>
        <v>0</v>
      </c>
      <c r="J65" s="512"/>
      <c r="M65" s="509">
        <f t="shared" si="11"/>
        <v>427</v>
      </c>
      <c r="N65" s="513"/>
      <c r="O65" s="514"/>
      <c r="P65" s="514"/>
      <c r="Q65" s="514"/>
      <c r="R65" s="514"/>
      <c r="S65" s="513"/>
      <c r="T65" s="513"/>
      <c r="U65" s="513"/>
      <c r="V65" s="513"/>
      <c r="W65" s="513"/>
      <c r="X65" s="513"/>
      <c r="Y65" s="513"/>
      <c r="Z65" s="513"/>
      <c r="AA65" s="513"/>
      <c r="AB65" s="513"/>
      <c r="AC65" s="515">
        <f t="shared" si="17"/>
        <v>0</v>
      </c>
      <c r="AD65" s="516"/>
    </row>
    <row r="66" spans="2:30" outlineLevel="1">
      <c r="B66" s="508" t="str">
        <f>IF(C66&gt;0,IFERROR(_xlfn.IFS(D66&lt;=DATE(YEAR('Project basic information'!$E$12),MONTH('Project basic information'!$E$12),1),'Project basic information'!$A$12,D66&lt;=DATE(YEAR('Project basic information'!$E$13),MONTH('Project basic information'!$E$13),1),'Project basic information'!$A$13,D66&lt;=DATE(YEAR('Project basic information'!$E$14),MONTH('Project basic information'!$E$14),1),'Project basic information'!$A$14,D66&lt;=DATE(YEAR('Project basic information'!$E$15),MONTH('Project basic information'!$E$15),1),'Project basic information'!$A$15,D66&lt;=DATE(YEAR('Project basic information'!$E$16),MONTH('Project basic information'!$E$16),1),'Project basic information'!$A$16),""),"")</f>
        <v/>
      </c>
      <c r="C66" s="508">
        <f>IF(C65&gt;0,C65+1,IF(DATE(YEAR('Project basic information'!$C$5),MONTH('Project basic information'!$C$5),1)=D66,1,0))</f>
        <v>0</v>
      </c>
      <c r="D66" s="509">
        <f t="shared" si="18"/>
        <v>458</v>
      </c>
      <c r="E66" s="510"/>
      <c r="F66" s="458">
        <f t="shared" si="15"/>
        <v>0</v>
      </c>
      <c r="G66" s="511"/>
      <c r="H66" s="510"/>
      <c r="I66" s="458">
        <f t="shared" si="16"/>
        <v>0</v>
      </c>
      <c r="J66" s="512"/>
      <c r="M66" s="509">
        <f t="shared" si="11"/>
        <v>458</v>
      </c>
      <c r="N66" s="513"/>
      <c r="O66" s="514"/>
      <c r="P66" s="514"/>
      <c r="Q66" s="514"/>
      <c r="R66" s="514"/>
      <c r="S66" s="513"/>
      <c r="T66" s="513"/>
      <c r="U66" s="513"/>
      <c r="V66" s="513"/>
      <c r="W66" s="513"/>
      <c r="X66" s="513"/>
      <c r="Y66" s="513"/>
      <c r="Z66" s="513"/>
      <c r="AA66" s="513"/>
      <c r="AB66" s="513"/>
      <c r="AC66" s="515">
        <f t="shared" si="17"/>
        <v>0</v>
      </c>
      <c r="AD66" s="516"/>
    </row>
    <row r="67" spans="2:30" outlineLevel="1">
      <c r="B67" s="508" t="str">
        <f>IF(C67&gt;0,IFERROR(_xlfn.IFS(D67&lt;=DATE(YEAR('Project basic information'!$E$12),MONTH('Project basic information'!$E$12),1),'Project basic information'!$A$12,D67&lt;=DATE(YEAR('Project basic information'!$E$13),MONTH('Project basic information'!$E$13),1),'Project basic information'!$A$13,D67&lt;=DATE(YEAR('Project basic information'!$E$14),MONTH('Project basic information'!$E$14),1),'Project basic information'!$A$14,D67&lt;=DATE(YEAR('Project basic information'!$E$15),MONTH('Project basic information'!$E$15),1),'Project basic information'!$A$15,D67&lt;=DATE(YEAR('Project basic information'!$E$16),MONTH('Project basic information'!$E$16),1),'Project basic information'!$A$16),""),"")</f>
        <v/>
      </c>
      <c r="C67" s="508">
        <f>IF(C66&gt;0,C66+1,IF(DATE(YEAR('Project basic information'!$C$5),MONTH('Project basic information'!$C$5),1)=D67,1,0))</f>
        <v>0</v>
      </c>
      <c r="D67" s="509">
        <f t="shared" si="18"/>
        <v>488</v>
      </c>
      <c r="E67" s="510"/>
      <c r="F67" s="458">
        <f t="shared" si="15"/>
        <v>0</v>
      </c>
      <c r="G67" s="511"/>
      <c r="H67" s="510"/>
      <c r="I67" s="458">
        <f t="shared" si="16"/>
        <v>0</v>
      </c>
      <c r="J67" s="512"/>
      <c r="M67" s="509">
        <f t="shared" si="11"/>
        <v>488</v>
      </c>
      <c r="N67" s="513"/>
      <c r="O67" s="514"/>
      <c r="P67" s="514"/>
      <c r="Q67" s="514"/>
      <c r="R67" s="514"/>
      <c r="S67" s="513"/>
      <c r="T67" s="513"/>
      <c r="U67" s="513"/>
      <c r="V67" s="513"/>
      <c r="W67" s="513"/>
      <c r="X67" s="513"/>
      <c r="Y67" s="513"/>
      <c r="Z67" s="513"/>
      <c r="AA67" s="513"/>
      <c r="AB67" s="513"/>
      <c r="AC67" s="515">
        <f t="shared" si="17"/>
        <v>0</v>
      </c>
      <c r="AD67" s="516"/>
    </row>
    <row r="68" spans="2:30" outlineLevel="1">
      <c r="B68" s="508" t="str">
        <f>IF(C68&gt;0,IFERROR(_xlfn.IFS(D68&lt;=DATE(YEAR('Project basic information'!$E$12),MONTH('Project basic information'!$E$12),1),'Project basic information'!$A$12,D68&lt;=DATE(YEAR('Project basic information'!$E$13),MONTH('Project basic information'!$E$13),1),'Project basic information'!$A$13,D68&lt;=DATE(YEAR('Project basic information'!$E$14),MONTH('Project basic information'!$E$14),1),'Project basic information'!$A$14,D68&lt;=DATE(YEAR('Project basic information'!$E$15),MONTH('Project basic information'!$E$15),1),'Project basic information'!$A$15,D68&lt;=DATE(YEAR('Project basic information'!$E$16),MONTH('Project basic information'!$E$16),1),'Project basic information'!$A$16),""),"")</f>
        <v/>
      </c>
      <c r="C68" s="508">
        <f>IF(C67&gt;0,C67+1,IF(DATE(YEAR('Project basic information'!$C$5),MONTH('Project basic information'!$C$5),1)=D68,1,0))</f>
        <v>0</v>
      </c>
      <c r="D68" s="509">
        <f t="shared" si="18"/>
        <v>519</v>
      </c>
      <c r="E68" s="510"/>
      <c r="F68" s="458">
        <f t="shared" si="15"/>
        <v>0</v>
      </c>
      <c r="G68" s="511"/>
      <c r="H68" s="510"/>
      <c r="I68" s="458">
        <f t="shared" si="16"/>
        <v>0</v>
      </c>
      <c r="J68" s="512"/>
      <c r="M68" s="509">
        <f t="shared" si="11"/>
        <v>519</v>
      </c>
      <c r="N68" s="513"/>
      <c r="O68" s="514"/>
      <c r="P68" s="514"/>
      <c r="Q68" s="514"/>
      <c r="R68" s="514"/>
      <c r="S68" s="513"/>
      <c r="T68" s="513"/>
      <c r="U68" s="513"/>
      <c r="V68" s="513"/>
      <c r="W68" s="513"/>
      <c r="X68" s="513"/>
      <c r="Y68" s="513"/>
      <c r="Z68" s="513"/>
      <c r="AA68" s="513"/>
      <c r="AB68" s="513"/>
      <c r="AC68" s="515">
        <f t="shared" si="17"/>
        <v>0</v>
      </c>
      <c r="AD68" s="516"/>
    </row>
    <row r="69" spans="2:30" outlineLevel="1">
      <c r="B69" s="508" t="str">
        <f>IF(C69&gt;0,IFERROR(_xlfn.IFS(D69&lt;=DATE(YEAR('Project basic information'!$E$12),MONTH('Project basic information'!$E$12),1),'Project basic information'!$A$12,D69&lt;=DATE(YEAR('Project basic information'!$E$13),MONTH('Project basic information'!$E$13),1),'Project basic information'!$A$13,D69&lt;=DATE(YEAR('Project basic information'!$E$14),MONTH('Project basic information'!$E$14),1),'Project basic information'!$A$14,D69&lt;=DATE(YEAR('Project basic information'!$E$15),MONTH('Project basic information'!$E$15),1),'Project basic information'!$A$15,D69&lt;=DATE(YEAR('Project basic information'!$E$16),MONTH('Project basic information'!$E$16),1),'Project basic information'!$A$16),""),"")</f>
        <v/>
      </c>
      <c r="C69" s="508">
        <f>IF(C68&gt;0,C68+1,IF(DATE(YEAR('Project basic information'!$C$5),MONTH('Project basic information'!$C$5),1)=D69,1,0))</f>
        <v>0</v>
      </c>
      <c r="D69" s="509">
        <f t="shared" si="18"/>
        <v>549</v>
      </c>
      <c r="E69" s="510"/>
      <c r="F69" s="458">
        <f t="shared" si="15"/>
        <v>0</v>
      </c>
      <c r="G69" s="511"/>
      <c r="H69" s="510"/>
      <c r="I69" s="458">
        <f t="shared" si="16"/>
        <v>0</v>
      </c>
      <c r="J69" s="512"/>
      <c r="M69" s="509">
        <f t="shared" si="11"/>
        <v>549</v>
      </c>
      <c r="N69" s="513"/>
      <c r="O69" s="514"/>
      <c r="P69" s="514"/>
      <c r="Q69" s="514"/>
      <c r="R69" s="514"/>
      <c r="S69" s="513"/>
      <c r="T69" s="513"/>
      <c r="U69" s="513"/>
      <c r="V69" s="513"/>
      <c r="W69" s="513"/>
      <c r="X69" s="513"/>
      <c r="Y69" s="513"/>
      <c r="Z69" s="513"/>
      <c r="AA69" s="513"/>
      <c r="AB69" s="513"/>
      <c r="AC69" s="515">
        <f t="shared" si="17"/>
        <v>0</v>
      </c>
      <c r="AD69" s="516"/>
    </row>
    <row r="70" spans="2:30" outlineLevel="1">
      <c r="B70" s="508" t="str">
        <f>IF(C70&gt;0,IFERROR(_xlfn.IFS(D70&lt;=DATE(YEAR('Project basic information'!$E$12),MONTH('Project basic information'!$E$12),1),'Project basic information'!$A$12,D70&lt;=DATE(YEAR('Project basic information'!$E$13),MONTH('Project basic information'!$E$13),1),'Project basic information'!$A$13,D70&lt;=DATE(YEAR('Project basic information'!$E$14),MONTH('Project basic information'!$E$14),1),'Project basic information'!$A$14,D70&lt;=DATE(YEAR('Project basic information'!$E$15),MONTH('Project basic information'!$E$15),1),'Project basic information'!$A$15,D70&lt;=DATE(YEAR('Project basic information'!$E$16),MONTH('Project basic information'!$E$16),1),'Project basic information'!$A$16),""),"")</f>
        <v/>
      </c>
      <c r="C70" s="508">
        <f>IF(C69&gt;0,C69+1,IF(DATE(YEAR('Project basic information'!$C$5),MONTH('Project basic information'!$C$5),1)=D70,1,0))</f>
        <v>0</v>
      </c>
      <c r="D70" s="509">
        <f t="shared" si="18"/>
        <v>580</v>
      </c>
      <c r="E70" s="510"/>
      <c r="F70" s="458">
        <f t="shared" si="15"/>
        <v>0</v>
      </c>
      <c r="G70" s="511"/>
      <c r="H70" s="510"/>
      <c r="I70" s="458">
        <f t="shared" si="16"/>
        <v>0</v>
      </c>
      <c r="J70" s="512"/>
      <c r="M70" s="509">
        <f t="shared" si="11"/>
        <v>580</v>
      </c>
      <c r="N70" s="513"/>
      <c r="O70" s="514"/>
      <c r="P70" s="514"/>
      <c r="Q70" s="514"/>
      <c r="R70" s="514"/>
      <c r="S70" s="513"/>
      <c r="T70" s="513"/>
      <c r="U70" s="513"/>
      <c r="V70" s="513"/>
      <c r="W70" s="513"/>
      <c r="X70" s="513"/>
      <c r="Y70" s="513"/>
      <c r="Z70" s="513"/>
      <c r="AA70" s="513"/>
      <c r="AB70" s="513"/>
      <c r="AC70" s="515">
        <f t="shared" si="17"/>
        <v>0</v>
      </c>
      <c r="AD70" s="516"/>
    </row>
    <row r="71" spans="2:30" outlineLevel="1">
      <c r="B71" s="508" t="str">
        <f>IF(C71&gt;0,IFERROR(_xlfn.IFS(D71&lt;=DATE(YEAR('Project basic information'!$E$12),MONTH('Project basic information'!$E$12),1),'Project basic information'!$A$12,D71&lt;=DATE(YEAR('Project basic information'!$E$13),MONTH('Project basic information'!$E$13),1),'Project basic information'!$A$13,D71&lt;=DATE(YEAR('Project basic information'!$E$14),MONTH('Project basic information'!$E$14),1),'Project basic information'!$A$14,D71&lt;=DATE(YEAR('Project basic information'!$E$15),MONTH('Project basic information'!$E$15),1),'Project basic information'!$A$15,D71&lt;=DATE(YEAR('Project basic information'!$E$16),MONTH('Project basic information'!$E$16),1),'Project basic information'!$A$16),""),"")</f>
        <v/>
      </c>
      <c r="C71" s="508">
        <f>IF(C70&gt;0,C70+1,IF(DATE(YEAR('Project basic information'!$C$5),MONTH('Project basic information'!$C$5),1)=D71,1,0))</f>
        <v>0</v>
      </c>
      <c r="D71" s="509">
        <f t="shared" si="18"/>
        <v>611</v>
      </c>
      <c r="E71" s="510"/>
      <c r="F71" s="458">
        <f t="shared" si="15"/>
        <v>0</v>
      </c>
      <c r="G71" s="511"/>
      <c r="H71" s="510"/>
      <c r="I71" s="458">
        <f t="shared" si="16"/>
        <v>0</v>
      </c>
      <c r="J71" s="512"/>
      <c r="M71" s="509">
        <f t="shared" si="11"/>
        <v>611</v>
      </c>
      <c r="N71" s="513"/>
      <c r="O71" s="514"/>
      <c r="P71" s="514"/>
      <c r="Q71" s="514"/>
      <c r="R71" s="514"/>
      <c r="S71" s="513"/>
      <c r="T71" s="513"/>
      <c r="U71" s="513"/>
      <c r="V71" s="513"/>
      <c r="W71" s="513"/>
      <c r="X71" s="513"/>
      <c r="Y71" s="513"/>
      <c r="Z71" s="513"/>
      <c r="AA71" s="513"/>
      <c r="AB71" s="513"/>
      <c r="AC71" s="515">
        <f t="shared" si="17"/>
        <v>0</v>
      </c>
      <c r="AD71" s="516"/>
    </row>
    <row r="72" spans="2:30" outlineLevel="1">
      <c r="B72" s="508" t="str">
        <f>IF(C72&gt;0,IFERROR(_xlfn.IFS(D72&lt;=DATE(YEAR('Project basic information'!$E$12),MONTH('Project basic information'!$E$12),1),'Project basic information'!$A$12,D72&lt;=DATE(YEAR('Project basic information'!$E$13),MONTH('Project basic information'!$E$13),1),'Project basic information'!$A$13,D72&lt;=DATE(YEAR('Project basic information'!$E$14),MONTH('Project basic information'!$E$14),1),'Project basic information'!$A$14,D72&lt;=DATE(YEAR('Project basic information'!$E$15),MONTH('Project basic information'!$E$15),1),'Project basic information'!$A$15,D72&lt;=DATE(YEAR('Project basic information'!$E$16),MONTH('Project basic information'!$E$16),1),'Project basic information'!$A$16),""),"")</f>
        <v/>
      </c>
      <c r="C72" s="508">
        <f>IF(C71&gt;0,C71+1,IF(DATE(YEAR('Project basic information'!$C$5),MONTH('Project basic information'!$C$5),1)=D72,1,0))</f>
        <v>0</v>
      </c>
      <c r="D72" s="509">
        <f t="shared" si="18"/>
        <v>641</v>
      </c>
      <c r="E72" s="510"/>
      <c r="F72" s="458">
        <f t="shared" si="15"/>
        <v>0</v>
      </c>
      <c r="G72" s="511"/>
      <c r="H72" s="510"/>
      <c r="I72" s="458">
        <f t="shared" si="16"/>
        <v>0</v>
      </c>
      <c r="J72" s="512"/>
      <c r="M72" s="509">
        <f t="shared" si="11"/>
        <v>641</v>
      </c>
      <c r="N72" s="513"/>
      <c r="O72" s="514"/>
      <c r="P72" s="514"/>
      <c r="Q72" s="514"/>
      <c r="R72" s="514"/>
      <c r="S72" s="513"/>
      <c r="T72" s="513"/>
      <c r="U72" s="513"/>
      <c r="V72" s="513"/>
      <c r="W72" s="513"/>
      <c r="X72" s="513"/>
      <c r="Y72" s="513"/>
      <c r="Z72" s="513"/>
      <c r="AA72" s="513"/>
      <c r="AB72" s="513"/>
      <c r="AC72" s="515">
        <f t="shared" si="17"/>
        <v>0</v>
      </c>
      <c r="AD72" s="516"/>
    </row>
    <row r="73" spans="2:30" outlineLevel="1">
      <c r="B73" s="508" t="str">
        <f>IF(C73&gt;0,IFERROR(_xlfn.IFS(D73&lt;=DATE(YEAR('Project basic information'!$E$12),MONTH('Project basic information'!$E$12),1),'Project basic information'!$A$12,D73&lt;=DATE(YEAR('Project basic information'!$E$13),MONTH('Project basic information'!$E$13),1),'Project basic information'!$A$13,D73&lt;=DATE(YEAR('Project basic information'!$E$14),MONTH('Project basic information'!$E$14),1),'Project basic information'!$A$14,D73&lt;=DATE(YEAR('Project basic information'!$E$15),MONTH('Project basic information'!$E$15),1),'Project basic information'!$A$15,D73&lt;=DATE(YEAR('Project basic information'!$E$16),MONTH('Project basic information'!$E$16),1),'Project basic information'!$A$16),""),"")</f>
        <v/>
      </c>
      <c r="C73" s="508">
        <f>IF(C72&gt;0,C72+1,IF(DATE(YEAR('Project basic information'!$C$5),MONTH('Project basic information'!$C$5),1)=D73,1,0))</f>
        <v>0</v>
      </c>
      <c r="D73" s="509">
        <f t="shared" si="18"/>
        <v>672</v>
      </c>
      <c r="E73" s="510"/>
      <c r="F73" s="458">
        <f t="shared" si="15"/>
        <v>0</v>
      </c>
      <c r="G73" s="511"/>
      <c r="H73" s="510"/>
      <c r="I73" s="458">
        <f t="shared" si="16"/>
        <v>0</v>
      </c>
      <c r="J73" s="512"/>
      <c r="M73" s="509">
        <f t="shared" si="11"/>
        <v>672</v>
      </c>
      <c r="N73" s="513"/>
      <c r="O73" s="514"/>
      <c r="P73" s="514"/>
      <c r="Q73" s="514"/>
      <c r="R73" s="514"/>
      <c r="S73" s="513"/>
      <c r="T73" s="513"/>
      <c r="U73" s="513"/>
      <c r="V73" s="513"/>
      <c r="W73" s="513"/>
      <c r="X73" s="513"/>
      <c r="Y73" s="513"/>
      <c r="Z73" s="513"/>
      <c r="AA73" s="513"/>
      <c r="AB73" s="513"/>
      <c r="AC73" s="515">
        <f t="shared" si="17"/>
        <v>0</v>
      </c>
      <c r="AD73" s="516"/>
    </row>
    <row r="74" spans="2:30" outlineLevel="1">
      <c r="B74" s="508" t="str">
        <f>IF(C74&gt;0,IFERROR(_xlfn.IFS(D74&lt;=DATE(YEAR('Project basic information'!$E$12),MONTH('Project basic information'!$E$12),1),'Project basic information'!$A$12,D74&lt;=DATE(YEAR('Project basic information'!$E$13),MONTH('Project basic information'!$E$13),1),'Project basic information'!$A$13,D74&lt;=DATE(YEAR('Project basic information'!$E$14),MONTH('Project basic information'!$E$14),1),'Project basic information'!$A$14,D74&lt;=DATE(YEAR('Project basic information'!$E$15),MONTH('Project basic information'!$E$15),1),'Project basic information'!$A$15,D74&lt;=DATE(YEAR('Project basic information'!$E$16),MONTH('Project basic information'!$E$16),1),'Project basic information'!$A$16),""),"")</f>
        <v/>
      </c>
      <c r="C74" s="508">
        <f>IF(C73&gt;0,C73+1,IF(DATE(YEAR('Project basic information'!$C$5),MONTH('Project basic information'!$C$5),1)=D74,1,0))</f>
        <v>0</v>
      </c>
      <c r="D74" s="509">
        <f t="shared" si="18"/>
        <v>702</v>
      </c>
      <c r="E74" s="510"/>
      <c r="F74" s="458">
        <f t="shared" si="15"/>
        <v>0</v>
      </c>
      <c r="G74" s="511"/>
      <c r="H74" s="510"/>
      <c r="I74" s="458">
        <f t="shared" si="16"/>
        <v>0</v>
      </c>
      <c r="J74" s="512"/>
      <c r="M74" s="509">
        <f t="shared" si="11"/>
        <v>702</v>
      </c>
      <c r="N74" s="513"/>
      <c r="O74" s="514"/>
      <c r="P74" s="514"/>
      <c r="Q74" s="514"/>
      <c r="R74" s="514"/>
      <c r="S74" s="513"/>
      <c r="T74" s="513"/>
      <c r="U74" s="513"/>
      <c r="V74" s="513"/>
      <c r="W74" s="513"/>
      <c r="X74" s="513"/>
      <c r="Y74" s="513"/>
      <c r="Z74" s="513"/>
      <c r="AA74" s="513"/>
      <c r="AB74" s="513"/>
      <c r="AC74" s="515">
        <f t="shared" si="17"/>
        <v>0</v>
      </c>
      <c r="AD74" s="516"/>
    </row>
    <row r="75" spans="2:30" ht="15" thickBot="1">
      <c r="B75" s="518"/>
      <c r="C75" s="519"/>
      <c r="D75" s="520">
        <f>D74</f>
        <v>702</v>
      </c>
      <c r="E75" s="521"/>
      <c r="F75" s="522">
        <f>SUM(F63:F74)</f>
        <v>0</v>
      </c>
      <c r="G75" s="523">
        <f>SUM(G63:G74)</f>
        <v>0</v>
      </c>
      <c r="H75" s="538"/>
      <c r="I75" s="522">
        <f>SUM(I63:I74)</f>
        <v>0</v>
      </c>
      <c r="J75" s="523">
        <f>SUM(J63:J74)</f>
        <v>0</v>
      </c>
      <c r="M75" s="520">
        <f t="shared" si="11"/>
        <v>702</v>
      </c>
      <c r="N75" s="526">
        <f>SUM(N63:N74)</f>
        <v>0</v>
      </c>
      <c r="O75" s="526">
        <f>SUM(O63:O74)</f>
        <v>0</v>
      </c>
      <c r="P75" s="526">
        <f>SUM(P63:P74)</f>
        <v>0</v>
      </c>
      <c r="Q75" s="526">
        <f>SUM(Q63:Q74)</f>
        <v>0</v>
      </c>
      <c r="R75" s="526">
        <f>SUM(R63:R74)</f>
        <v>0</v>
      </c>
      <c r="S75" s="528">
        <f t="shared" ref="S75:AB75" si="19">SUM(S63:S74)</f>
        <v>0</v>
      </c>
      <c r="T75" s="528">
        <f t="shared" si="19"/>
        <v>0</v>
      </c>
      <c r="U75" s="528">
        <f t="shared" si="19"/>
        <v>0</v>
      </c>
      <c r="V75" s="528">
        <f t="shared" si="19"/>
        <v>0</v>
      </c>
      <c r="W75" s="528">
        <f t="shared" si="19"/>
        <v>0</v>
      </c>
      <c r="X75" s="528">
        <f t="shared" si="19"/>
        <v>0</v>
      </c>
      <c r="Y75" s="528">
        <f t="shared" si="19"/>
        <v>0</v>
      </c>
      <c r="Z75" s="528">
        <f t="shared" si="19"/>
        <v>0</v>
      </c>
      <c r="AA75" s="528">
        <f t="shared" si="19"/>
        <v>0</v>
      </c>
      <c r="AB75" s="528">
        <f t="shared" si="19"/>
        <v>0</v>
      </c>
      <c r="AC75" s="528">
        <f>SUM(AC63:AC74)</f>
        <v>0</v>
      </c>
      <c r="AD75" s="516"/>
    </row>
    <row r="76" spans="2:30" ht="28.55" customHeight="1">
      <c r="B76" s="448"/>
      <c r="C76" s="448"/>
      <c r="N76" s="527">
        <f>IFERROR(N75/$H$6,0)</f>
        <v>0</v>
      </c>
      <c r="O76" s="527">
        <f>IFERROR(O75/$H$6,0)</f>
        <v>0</v>
      </c>
      <c r="P76" s="527">
        <f>IFERROR(P75/$H$6,0)</f>
        <v>0</v>
      </c>
      <c r="Q76" s="527">
        <f>IFERROR(Q75/$H$6,0)</f>
        <v>0</v>
      </c>
      <c r="R76" s="527">
        <f>IFERROR(R75/$H$6,0)</f>
        <v>0</v>
      </c>
      <c r="S76" s="527">
        <f t="shared" ref="S76:AB76" si="20">IFERROR(S75/$H$6,0)</f>
        <v>0</v>
      </c>
      <c r="T76" s="527">
        <f t="shared" si="20"/>
        <v>0</v>
      </c>
      <c r="U76" s="527">
        <f t="shared" si="20"/>
        <v>0</v>
      </c>
      <c r="V76" s="527">
        <f t="shared" si="20"/>
        <v>0</v>
      </c>
      <c r="W76" s="527">
        <f t="shared" si="20"/>
        <v>0</v>
      </c>
      <c r="X76" s="527">
        <f t="shared" si="20"/>
        <v>0</v>
      </c>
      <c r="Y76" s="527">
        <f t="shared" si="20"/>
        <v>0</v>
      </c>
      <c r="Z76" s="527">
        <f t="shared" si="20"/>
        <v>0</v>
      </c>
      <c r="AA76" s="527">
        <f t="shared" si="20"/>
        <v>0</v>
      </c>
      <c r="AB76" s="527">
        <f t="shared" si="20"/>
        <v>0</v>
      </c>
      <c r="AC76" s="525">
        <f>IFERROR(AC75/$H$6,0)</f>
        <v>0</v>
      </c>
      <c r="AD76" s="529" t="s">
        <v>579</v>
      </c>
    </row>
    <row r="77" spans="2:30" ht="15" thickBot="1">
      <c r="B77" s="448"/>
      <c r="C77" s="448"/>
      <c r="N77" s="530"/>
      <c r="O77" s="530"/>
      <c r="P77" s="530"/>
      <c r="Q77" s="530"/>
      <c r="R77" s="530"/>
      <c r="S77" s="531"/>
      <c r="T77" s="532"/>
      <c r="U77" s="533"/>
      <c r="V77" s="533"/>
      <c r="W77" s="533"/>
      <c r="X77" s="533"/>
      <c r="Y77" s="533"/>
      <c r="Z77" s="533"/>
      <c r="AA77" s="533"/>
      <c r="AB77" s="534"/>
      <c r="AC77" s="535"/>
      <c r="AD77" s="536"/>
    </row>
    <row r="78" spans="2:30" outlineLevel="1">
      <c r="B78" s="508" t="str">
        <f>IF(C78&gt;0,IFERROR(_xlfn.IFS(D78&lt;=DATE(YEAR('Project basic information'!$E$12),MONTH('Project basic information'!$E$12),1),'Project basic information'!$A$12,D78&lt;=DATE(YEAR('Project basic information'!$E$13),MONTH('Project basic information'!$E$13),1),'Project basic information'!$A$13,D78&lt;=DATE(YEAR('Project basic information'!$E$14),MONTH('Project basic information'!$E$14),1),'Project basic information'!$A$14,D78&lt;=DATE(YEAR('Project basic information'!$E$15),MONTH('Project basic information'!$E$15),1),'Project basic information'!$A$15,D78&lt;=DATE(YEAR('Project basic information'!$E$16),MONTH('Project basic information'!$E$16),1),'Project basic information'!$A$16),""),"")</f>
        <v/>
      </c>
      <c r="C78" s="508">
        <f>IF(C74&gt;0,C74+1,IF(DATE(YEAR('Project basic information'!$C$5),MONTH('Project basic information'!$C$5),1)=D78,1,0))</f>
        <v>0</v>
      </c>
      <c r="D78" s="509">
        <f>DATE(YEAR(D74),MONTH(D74)+1,DAY(D74))</f>
        <v>733</v>
      </c>
      <c r="E78" s="510"/>
      <c r="F78" s="537">
        <f t="shared" ref="F78:F89" si="21">215/12*E78</f>
        <v>0</v>
      </c>
      <c r="G78" s="511"/>
      <c r="H78" s="510"/>
      <c r="I78" s="537">
        <f t="shared" ref="I78:I89" si="22">215/12*H78</f>
        <v>0</v>
      </c>
      <c r="J78" s="512"/>
      <c r="M78" s="509">
        <f t="shared" si="11"/>
        <v>733</v>
      </c>
      <c r="N78" s="513"/>
      <c r="O78" s="514"/>
      <c r="P78" s="514"/>
      <c r="Q78" s="514"/>
      <c r="R78" s="514"/>
      <c r="S78" s="513"/>
      <c r="T78" s="513"/>
      <c r="U78" s="513"/>
      <c r="V78" s="513"/>
      <c r="W78" s="513"/>
      <c r="X78" s="513"/>
      <c r="Y78" s="513"/>
      <c r="Z78" s="513"/>
      <c r="AA78" s="513"/>
      <c r="AB78" s="513"/>
      <c r="AC78" s="515">
        <f t="shared" ref="AC78:AC89" si="23">SUM(N78:AB78)</f>
        <v>0</v>
      </c>
      <c r="AD78" s="516"/>
    </row>
    <row r="79" spans="2:30" outlineLevel="1">
      <c r="B79" s="508" t="str">
        <f>IF(C79&gt;0,IFERROR(_xlfn.IFS(D79&lt;=DATE(YEAR('Project basic information'!$E$12),MONTH('Project basic information'!$E$12),1),'Project basic information'!$A$12,D79&lt;=DATE(YEAR('Project basic information'!$E$13),MONTH('Project basic information'!$E$13),1),'Project basic information'!$A$13,D79&lt;=DATE(YEAR('Project basic information'!$E$14),MONTH('Project basic information'!$E$14),1),'Project basic information'!$A$14,D79&lt;=DATE(YEAR('Project basic information'!$E$15),MONTH('Project basic information'!$E$15),1),'Project basic information'!$A$15,D79&lt;=DATE(YEAR('Project basic information'!$E$16),MONTH('Project basic information'!$E$16),1),'Project basic information'!$A$16),""),"")</f>
        <v/>
      </c>
      <c r="C79" s="508">
        <f>IF(C78&gt;0,C78+1,IF(DATE(YEAR('Project basic information'!$C$5),MONTH('Project basic information'!$C$5),1)=D79,1,0))</f>
        <v>0</v>
      </c>
      <c r="D79" s="509">
        <f t="shared" ref="D79:D89" si="24">DATE(YEAR(D78),MONTH(D78)+1,DAY(D78))</f>
        <v>764</v>
      </c>
      <c r="E79" s="510"/>
      <c r="F79" s="458">
        <f t="shared" si="21"/>
        <v>0</v>
      </c>
      <c r="G79" s="511"/>
      <c r="H79" s="510"/>
      <c r="I79" s="458">
        <f t="shared" si="22"/>
        <v>0</v>
      </c>
      <c r="J79" s="512"/>
      <c r="M79" s="509">
        <f t="shared" si="11"/>
        <v>764</v>
      </c>
      <c r="N79" s="513"/>
      <c r="O79" s="514"/>
      <c r="P79" s="514"/>
      <c r="Q79" s="514"/>
      <c r="R79" s="514"/>
      <c r="S79" s="513"/>
      <c r="T79" s="513"/>
      <c r="U79" s="513"/>
      <c r="V79" s="513"/>
      <c r="W79" s="513"/>
      <c r="X79" s="513"/>
      <c r="Y79" s="513"/>
      <c r="Z79" s="513"/>
      <c r="AA79" s="513"/>
      <c r="AB79" s="513"/>
      <c r="AC79" s="515">
        <f t="shared" si="23"/>
        <v>0</v>
      </c>
      <c r="AD79" s="516"/>
    </row>
    <row r="80" spans="2:30" outlineLevel="1">
      <c r="B80" s="508" t="str">
        <f>IF(C80&gt;0,IFERROR(_xlfn.IFS(D80&lt;=DATE(YEAR('Project basic information'!$E$12),MONTH('Project basic information'!$E$12),1),'Project basic information'!$A$12,D80&lt;=DATE(YEAR('Project basic information'!$E$13),MONTH('Project basic information'!$E$13),1),'Project basic information'!$A$13,D80&lt;=DATE(YEAR('Project basic information'!$E$14),MONTH('Project basic information'!$E$14),1),'Project basic information'!$A$14,D80&lt;=DATE(YEAR('Project basic information'!$E$15),MONTH('Project basic information'!$E$15),1),'Project basic information'!$A$15,D80&lt;=DATE(YEAR('Project basic information'!$E$16),MONTH('Project basic information'!$E$16),1),'Project basic information'!$A$16),""),"")</f>
        <v/>
      </c>
      <c r="C80" s="508">
        <f>IF(C79&gt;0,C79+1,IF(DATE(YEAR('Project basic information'!$C$5),MONTH('Project basic information'!$C$5),1)=D80,1,0))</f>
        <v>0</v>
      </c>
      <c r="D80" s="509">
        <f t="shared" si="24"/>
        <v>792</v>
      </c>
      <c r="E80" s="510"/>
      <c r="F80" s="458">
        <f t="shared" si="21"/>
        <v>0</v>
      </c>
      <c r="G80" s="511"/>
      <c r="H80" s="510"/>
      <c r="I80" s="458">
        <f t="shared" si="22"/>
        <v>0</v>
      </c>
      <c r="J80" s="512"/>
      <c r="M80" s="509">
        <f t="shared" si="11"/>
        <v>792</v>
      </c>
      <c r="N80" s="513"/>
      <c r="O80" s="514"/>
      <c r="P80" s="514"/>
      <c r="Q80" s="514"/>
      <c r="R80" s="514"/>
      <c r="S80" s="513"/>
      <c r="T80" s="513"/>
      <c r="U80" s="513"/>
      <c r="V80" s="513"/>
      <c r="W80" s="513"/>
      <c r="X80" s="513"/>
      <c r="Y80" s="513"/>
      <c r="Z80" s="513"/>
      <c r="AA80" s="513"/>
      <c r="AB80" s="513"/>
      <c r="AC80" s="515">
        <f t="shared" si="23"/>
        <v>0</v>
      </c>
      <c r="AD80" s="516"/>
    </row>
    <row r="81" spans="2:30" outlineLevel="1">
      <c r="B81" s="508" t="str">
        <f>IF(C81&gt;0,IFERROR(_xlfn.IFS(D81&lt;=DATE(YEAR('Project basic information'!$E$12),MONTH('Project basic information'!$E$12),1),'Project basic information'!$A$12,D81&lt;=DATE(YEAR('Project basic information'!$E$13),MONTH('Project basic information'!$E$13),1),'Project basic information'!$A$13,D81&lt;=DATE(YEAR('Project basic information'!$E$14),MONTH('Project basic information'!$E$14),1),'Project basic information'!$A$14,D81&lt;=DATE(YEAR('Project basic information'!$E$15),MONTH('Project basic information'!$E$15),1),'Project basic information'!$A$15,D81&lt;=DATE(YEAR('Project basic information'!$E$16),MONTH('Project basic information'!$E$16),1),'Project basic information'!$A$16),""),"")</f>
        <v/>
      </c>
      <c r="C81" s="508">
        <f>IF(C80&gt;0,C80+1,IF(DATE(YEAR('Project basic information'!$C$5),MONTH('Project basic information'!$C$5),1)=D81,1,0))</f>
        <v>0</v>
      </c>
      <c r="D81" s="509">
        <f t="shared" si="24"/>
        <v>823</v>
      </c>
      <c r="E81" s="510"/>
      <c r="F81" s="458">
        <f t="shared" si="21"/>
        <v>0</v>
      </c>
      <c r="G81" s="511"/>
      <c r="H81" s="510"/>
      <c r="I81" s="458">
        <f t="shared" si="22"/>
        <v>0</v>
      </c>
      <c r="J81" s="512"/>
      <c r="M81" s="509">
        <f t="shared" si="11"/>
        <v>823</v>
      </c>
      <c r="N81" s="513"/>
      <c r="O81" s="514"/>
      <c r="P81" s="514"/>
      <c r="Q81" s="514"/>
      <c r="R81" s="514"/>
      <c r="S81" s="513"/>
      <c r="T81" s="513"/>
      <c r="U81" s="513"/>
      <c r="V81" s="513"/>
      <c r="W81" s="513"/>
      <c r="X81" s="513"/>
      <c r="Y81" s="513"/>
      <c r="Z81" s="513"/>
      <c r="AA81" s="513"/>
      <c r="AB81" s="513"/>
      <c r="AC81" s="515">
        <f t="shared" si="23"/>
        <v>0</v>
      </c>
      <c r="AD81" s="516"/>
    </row>
    <row r="82" spans="2:30" outlineLevel="1">
      <c r="B82" s="508" t="str">
        <f>IF(C82&gt;0,IFERROR(_xlfn.IFS(D82&lt;=DATE(YEAR('Project basic information'!$E$12),MONTH('Project basic information'!$E$12),1),'Project basic information'!$A$12,D82&lt;=DATE(YEAR('Project basic information'!$E$13),MONTH('Project basic information'!$E$13),1),'Project basic information'!$A$13,D82&lt;=DATE(YEAR('Project basic information'!$E$14),MONTH('Project basic information'!$E$14),1),'Project basic information'!$A$14,D82&lt;=DATE(YEAR('Project basic information'!$E$15),MONTH('Project basic information'!$E$15),1),'Project basic information'!$A$15,D82&lt;=DATE(YEAR('Project basic information'!$E$16),MONTH('Project basic information'!$E$16),1),'Project basic information'!$A$16),""),"")</f>
        <v/>
      </c>
      <c r="C82" s="508">
        <f>IF(C81&gt;0,C81+1,IF(DATE(YEAR('Project basic information'!$C$5),MONTH('Project basic information'!$C$5),1)=D82,1,0))</f>
        <v>0</v>
      </c>
      <c r="D82" s="509">
        <f t="shared" si="24"/>
        <v>853</v>
      </c>
      <c r="E82" s="510"/>
      <c r="F82" s="458">
        <f t="shared" si="21"/>
        <v>0</v>
      </c>
      <c r="G82" s="511"/>
      <c r="H82" s="510"/>
      <c r="I82" s="458">
        <f t="shared" si="22"/>
        <v>0</v>
      </c>
      <c r="J82" s="512"/>
      <c r="M82" s="509">
        <f t="shared" si="11"/>
        <v>853</v>
      </c>
      <c r="N82" s="513"/>
      <c r="O82" s="514"/>
      <c r="P82" s="514"/>
      <c r="Q82" s="514"/>
      <c r="R82" s="514"/>
      <c r="S82" s="513"/>
      <c r="T82" s="513"/>
      <c r="U82" s="513"/>
      <c r="V82" s="513"/>
      <c r="W82" s="513"/>
      <c r="X82" s="513"/>
      <c r="Y82" s="513"/>
      <c r="Z82" s="513"/>
      <c r="AA82" s="513"/>
      <c r="AB82" s="513"/>
      <c r="AC82" s="515">
        <f t="shared" si="23"/>
        <v>0</v>
      </c>
      <c r="AD82" s="516"/>
    </row>
    <row r="83" spans="2:30" outlineLevel="1">
      <c r="B83" s="508" t="str">
        <f>IF(C83&gt;0,IFERROR(_xlfn.IFS(D83&lt;=DATE(YEAR('Project basic information'!$E$12),MONTH('Project basic information'!$E$12),1),'Project basic information'!$A$12,D83&lt;=DATE(YEAR('Project basic information'!$E$13),MONTH('Project basic information'!$E$13),1),'Project basic information'!$A$13,D83&lt;=DATE(YEAR('Project basic information'!$E$14),MONTH('Project basic information'!$E$14),1),'Project basic information'!$A$14,D83&lt;=DATE(YEAR('Project basic information'!$E$15),MONTH('Project basic information'!$E$15),1),'Project basic information'!$A$15,D83&lt;=DATE(YEAR('Project basic information'!$E$16),MONTH('Project basic information'!$E$16),1),'Project basic information'!$A$16),""),"")</f>
        <v/>
      </c>
      <c r="C83" s="508">
        <f>IF(C82&gt;0,C82+1,IF(DATE(YEAR('Project basic information'!$C$5),MONTH('Project basic information'!$C$5),1)=D83,1,0))</f>
        <v>0</v>
      </c>
      <c r="D83" s="509">
        <f t="shared" si="24"/>
        <v>884</v>
      </c>
      <c r="E83" s="510"/>
      <c r="F83" s="458">
        <f t="shared" si="21"/>
        <v>0</v>
      </c>
      <c r="G83" s="511"/>
      <c r="H83" s="510"/>
      <c r="I83" s="458">
        <f t="shared" si="22"/>
        <v>0</v>
      </c>
      <c r="J83" s="512"/>
      <c r="M83" s="509">
        <f t="shared" si="11"/>
        <v>884</v>
      </c>
      <c r="N83" s="513"/>
      <c r="O83" s="514"/>
      <c r="P83" s="514"/>
      <c r="Q83" s="514"/>
      <c r="R83" s="514"/>
      <c r="S83" s="513"/>
      <c r="T83" s="513"/>
      <c r="U83" s="513"/>
      <c r="V83" s="513"/>
      <c r="W83" s="513"/>
      <c r="X83" s="513"/>
      <c r="Y83" s="513"/>
      <c r="Z83" s="513"/>
      <c r="AA83" s="513"/>
      <c r="AB83" s="513"/>
      <c r="AC83" s="515">
        <f t="shared" si="23"/>
        <v>0</v>
      </c>
      <c r="AD83" s="516"/>
    </row>
    <row r="84" spans="2:30" outlineLevel="1">
      <c r="B84" s="508" t="str">
        <f>IF(C84&gt;0,IFERROR(_xlfn.IFS(D84&lt;=DATE(YEAR('Project basic information'!$E$12),MONTH('Project basic information'!$E$12),1),'Project basic information'!$A$12,D84&lt;=DATE(YEAR('Project basic information'!$E$13),MONTH('Project basic information'!$E$13),1),'Project basic information'!$A$13,D84&lt;=DATE(YEAR('Project basic information'!$E$14),MONTH('Project basic information'!$E$14),1),'Project basic information'!$A$14,D84&lt;=DATE(YEAR('Project basic information'!$E$15),MONTH('Project basic information'!$E$15),1),'Project basic information'!$A$15,D84&lt;=DATE(YEAR('Project basic information'!$E$16),MONTH('Project basic information'!$E$16),1),'Project basic information'!$A$16),""),"")</f>
        <v/>
      </c>
      <c r="C84" s="508">
        <f>IF(C83&gt;0,C83+1,IF(DATE(YEAR('Project basic information'!$C$5),MONTH('Project basic information'!$C$5),1)=D84,1,0))</f>
        <v>0</v>
      </c>
      <c r="D84" s="509">
        <f t="shared" si="24"/>
        <v>914</v>
      </c>
      <c r="E84" s="510"/>
      <c r="F84" s="458">
        <f t="shared" si="21"/>
        <v>0</v>
      </c>
      <c r="G84" s="511"/>
      <c r="H84" s="510"/>
      <c r="I84" s="458">
        <f t="shared" si="22"/>
        <v>0</v>
      </c>
      <c r="J84" s="512"/>
      <c r="M84" s="509">
        <f t="shared" si="11"/>
        <v>914</v>
      </c>
      <c r="N84" s="513"/>
      <c r="O84" s="514"/>
      <c r="P84" s="514"/>
      <c r="Q84" s="514"/>
      <c r="R84" s="514"/>
      <c r="S84" s="513"/>
      <c r="T84" s="513"/>
      <c r="U84" s="513"/>
      <c r="V84" s="513"/>
      <c r="W84" s="513"/>
      <c r="X84" s="513"/>
      <c r="Y84" s="513"/>
      <c r="Z84" s="513"/>
      <c r="AA84" s="513"/>
      <c r="AB84" s="513"/>
      <c r="AC84" s="515">
        <f t="shared" si="23"/>
        <v>0</v>
      </c>
      <c r="AD84" s="516"/>
    </row>
    <row r="85" spans="2:30" outlineLevel="1">
      <c r="B85" s="508" t="str">
        <f>IF(C85&gt;0,IFERROR(_xlfn.IFS(D85&lt;=DATE(YEAR('Project basic information'!$E$12),MONTH('Project basic information'!$E$12),1),'Project basic information'!$A$12,D85&lt;=DATE(YEAR('Project basic information'!$E$13),MONTH('Project basic information'!$E$13),1),'Project basic information'!$A$13,D85&lt;=DATE(YEAR('Project basic information'!$E$14),MONTH('Project basic information'!$E$14),1),'Project basic information'!$A$14,D85&lt;=DATE(YEAR('Project basic information'!$E$15),MONTH('Project basic information'!$E$15),1),'Project basic information'!$A$15,D85&lt;=DATE(YEAR('Project basic information'!$E$16),MONTH('Project basic information'!$E$16),1),'Project basic information'!$A$16),""),"")</f>
        <v/>
      </c>
      <c r="C85" s="508">
        <f>IF(C84&gt;0,C84+1,IF(DATE(YEAR('Project basic information'!$C$5),MONTH('Project basic information'!$C$5),1)=D85,1,0))</f>
        <v>0</v>
      </c>
      <c r="D85" s="509">
        <f t="shared" si="24"/>
        <v>945</v>
      </c>
      <c r="E85" s="510"/>
      <c r="F85" s="458">
        <f t="shared" si="21"/>
        <v>0</v>
      </c>
      <c r="G85" s="511"/>
      <c r="H85" s="510"/>
      <c r="I85" s="458">
        <f t="shared" si="22"/>
        <v>0</v>
      </c>
      <c r="J85" s="512"/>
      <c r="M85" s="509">
        <f t="shared" si="11"/>
        <v>945</v>
      </c>
      <c r="N85" s="513"/>
      <c r="O85" s="514"/>
      <c r="P85" s="514"/>
      <c r="Q85" s="514"/>
      <c r="R85" s="514"/>
      <c r="S85" s="513"/>
      <c r="T85" s="513"/>
      <c r="U85" s="513"/>
      <c r="V85" s="513"/>
      <c r="W85" s="513"/>
      <c r="X85" s="513"/>
      <c r="Y85" s="513"/>
      <c r="Z85" s="513"/>
      <c r="AA85" s="513"/>
      <c r="AB85" s="513"/>
      <c r="AC85" s="515">
        <f t="shared" si="23"/>
        <v>0</v>
      </c>
      <c r="AD85" s="516"/>
    </row>
    <row r="86" spans="2:30" outlineLevel="1">
      <c r="B86" s="508" t="str">
        <f>IF(C86&gt;0,IFERROR(_xlfn.IFS(D86&lt;=DATE(YEAR('Project basic information'!$E$12),MONTH('Project basic information'!$E$12),1),'Project basic information'!$A$12,D86&lt;=DATE(YEAR('Project basic information'!$E$13),MONTH('Project basic information'!$E$13),1),'Project basic information'!$A$13,D86&lt;=DATE(YEAR('Project basic information'!$E$14),MONTH('Project basic information'!$E$14),1),'Project basic information'!$A$14,D86&lt;=DATE(YEAR('Project basic information'!$E$15),MONTH('Project basic information'!$E$15),1),'Project basic information'!$A$15,D86&lt;=DATE(YEAR('Project basic information'!$E$16),MONTH('Project basic information'!$E$16),1),'Project basic information'!$A$16),""),"")</f>
        <v/>
      </c>
      <c r="C86" s="508">
        <f>IF(C85&gt;0,C85+1,IF(DATE(YEAR('Project basic information'!$C$5),MONTH('Project basic information'!$C$5),1)=D86,1,0))</f>
        <v>0</v>
      </c>
      <c r="D86" s="509">
        <f t="shared" si="24"/>
        <v>976</v>
      </c>
      <c r="E86" s="510"/>
      <c r="F86" s="458">
        <f t="shared" si="21"/>
        <v>0</v>
      </c>
      <c r="G86" s="511"/>
      <c r="H86" s="510"/>
      <c r="I86" s="458">
        <f t="shared" si="22"/>
        <v>0</v>
      </c>
      <c r="J86" s="512"/>
      <c r="M86" s="509">
        <f t="shared" si="11"/>
        <v>976</v>
      </c>
      <c r="N86" s="513"/>
      <c r="O86" s="514"/>
      <c r="P86" s="514"/>
      <c r="Q86" s="514"/>
      <c r="R86" s="514"/>
      <c r="S86" s="513"/>
      <c r="T86" s="513"/>
      <c r="U86" s="513"/>
      <c r="V86" s="513"/>
      <c r="W86" s="513"/>
      <c r="X86" s="513"/>
      <c r="Y86" s="513"/>
      <c r="Z86" s="513"/>
      <c r="AA86" s="513"/>
      <c r="AB86" s="513"/>
      <c r="AC86" s="515">
        <f t="shared" si="23"/>
        <v>0</v>
      </c>
      <c r="AD86" s="516"/>
    </row>
    <row r="87" spans="2:30" outlineLevel="1">
      <c r="B87" s="508" t="str">
        <f>IF(C87&gt;0,IFERROR(_xlfn.IFS(D87&lt;=DATE(YEAR('Project basic information'!$E$12),MONTH('Project basic information'!$E$12),1),'Project basic information'!$A$12,D87&lt;=DATE(YEAR('Project basic information'!$E$13),MONTH('Project basic information'!$E$13),1),'Project basic information'!$A$13,D87&lt;=DATE(YEAR('Project basic information'!$E$14),MONTH('Project basic information'!$E$14),1),'Project basic information'!$A$14,D87&lt;=DATE(YEAR('Project basic information'!$E$15),MONTH('Project basic information'!$E$15),1),'Project basic information'!$A$15,D87&lt;=DATE(YEAR('Project basic information'!$E$16),MONTH('Project basic information'!$E$16),1),'Project basic information'!$A$16),""),"")</f>
        <v/>
      </c>
      <c r="C87" s="508">
        <f>IF(C86&gt;0,C86+1,IF(DATE(YEAR('Project basic information'!$C$5),MONTH('Project basic information'!$C$5),1)=D87,1,0))</f>
        <v>0</v>
      </c>
      <c r="D87" s="509">
        <f t="shared" si="24"/>
        <v>1006</v>
      </c>
      <c r="E87" s="510"/>
      <c r="F87" s="458">
        <f t="shared" si="21"/>
        <v>0</v>
      </c>
      <c r="G87" s="511"/>
      <c r="H87" s="510"/>
      <c r="I87" s="458">
        <f t="shared" si="22"/>
        <v>0</v>
      </c>
      <c r="J87" s="512"/>
      <c r="M87" s="509">
        <f t="shared" si="11"/>
        <v>1006</v>
      </c>
      <c r="N87" s="513"/>
      <c r="O87" s="514"/>
      <c r="P87" s="514"/>
      <c r="Q87" s="514"/>
      <c r="R87" s="514"/>
      <c r="S87" s="513"/>
      <c r="T87" s="513"/>
      <c r="U87" s="513"/>
      <c r="V87" s="513"/>
      <c r="W87" s="513"/>
      <c r="X87" s="513"/>
      <c r="Y87" s="513"/>
      <c r="Z87" s="513"/>
      <c r="AA87" s="513"/>
      <c r="AB87" s="513"/>
      <c r="AC87" s="515">
        <f t="shared" si="23"/>
        <v>0</v>
      </c>
      <c r="AD87" s="516"/>
    </row>
    <row r="88" spans="2:30" outlineLevel="1">
      <c r="B88" s="508" t="str">
        <f>IF(C88&gt;0,IFERROR(_xlfn.IFS(D88&lt;=DATE(YEAR('Project basic information'!$E$12),MONTH('Project basic information'!$E$12),1),'Project basic information'!$A$12,D88&lt;=DATE(YEAR('Project basic information'!$E$13),MONTH('Project basic information'!$E$13),1),'Project basic information'!$A$13,D88&lt;=DATE(YEAR('Project basic information'!$E$14),MONTH('Project basic information'!$E$14),1),'Project basic information'!$A$14,D88&lt;=DATE(YEAR('Project basic information'!$E$15),MONTH('Project basic information'!$E$15),1),'Project basic information'!$A$15,D88&lt;=DATE(YEAR('Project basic information'!$E$16),MONTH('Project basic information'!$E$16),1),'Project basic information'!$A$16),""),"")</f>
        <v/>
      </c>
      <c r="C88" s="508">
        <f>IF(C87&gt;0,C87+1,IF(DATE(YEAR('Project basic information'!$C$5),MONTH('Project basic information'!$C$5),1)=D88,1,0))</f>
        <v>0</v>
      </c>
      <c r="D88" s="509">
        <f t="shared" si="24"/>
        <v>1037</v>
      </c>
      <c r="E88" s="510"/>
      <c r="F88" s="458">
        <f t="shared" si="21"/>
        <v>0</v>
      </c>
      <c r="G88" s="511"/>
      <c r="H88" s="510"/>
      <c r="I88" s="458">
        <f t="shared" si="22"/>
        <v>0</v>
      </c>
      <c r="J88" s="512"/>
      <c r="M88" s="509">
        <f t="shared" si="11"/>
        <v>1037</v>
      </c>
      <c r="N88" s="513"/>
      <c r="O88" s="514"/>
      <c r="P88" s="514"/>
      <c r="Q88" s="514"/>
      <c r="R88" s="514"/>
      <c r="S88" s="513"/>
      <c r="T88" s="513"/>
      <c r="U88" s="513"/>
      <c r="V88" s="513"/>
      <c r="W88" s="513"/>
      <c r="X88" s="513"/>
      <c r="Y88" s="513"/>
      <c r="Z88" s="513"/>
      <c r="AA88" s="513"/>
      <c r="AB88" s="513"/>
      <c r="AC88" s="515">
        <f t="shared" si="23"/>
        <v>0</v>
      </c>
      <c r="AD88" s="516"/>
    </row>
    <row r="89" spans="2:30" outlineLevel="1">
      <c r="B89" s="508" t="str">
        <f>IF(C89&gt;0,IFERROR(_xlfn.IFS(D89&lt;=DATE(YEAR('Project basic information'!$E$12),MONTH('Project basic information'!$E$12),1),'Project basic information'!$A$12,D89&lt;=DATE(YEAR('Project basic information'!$E$13),MONTH('Project basic information'!$E$13),1),'Project basic information'!$A$13,D89&lt;=DATE(YEAR('Project basic information'!$E$14),MONTH('Project basic information'!$E$14),1),'Project basic information'!$A$14,D89&lt;=DATE(YEAR('Project basic information'!$E$15),MONTH('Project basic information'!$E$15),1),'Project basic information'!$A$15,D89&lt;=DATE(YEAR('Project basic information'!$E$16),MONTH('Project basic information'!$E$16),1),'Project basic information'!$A$16),""),"")</f>
        <v/>
      </c>
      <c r="C89" s="508">
        <f>IF(C88&gt;0,C88+1,IF(DATE(YEAR('Project basic information'!$C$5),MONTH('Project basic information'!$C$5),1)=D89,1,0))</f>
        <v>0</v>
      </c>
      <c r="D89" s="509">
        <f t="shared" si="24"/>
        <v>1067</v>
      </c>
      <c r="E89" s="510"/>
      <c r="F89" s="458">
        <f t="shared" si="21"/>
        <v>0</v>
      </c>
      <c r="G89" s="511"/>
      <c r="H89" s="510"/>
      <c r="I89" s="458">
        <f t="shared" si="22"/>
        <v>0</v>
      </c>
      <c r="J89" s="512"/>
      <c r="M89" s="509">
        <f t="shared" si="11"/>
        <v>1067</v>
      </c>
      <c r="N89" s="513"/>
      <c r="O89" s="514"/>
      <c r="P89" s="514"/>
      <c r="Q89" s="514"/>
      <c r="R89" s="514"/>
      <c r="S89" s="513"/>
      <c r="T89" s="513"/>
      <c r="U89" s="513"/>
      <c r="V89" s="513"/>
      <c r="W89" s="513"/>
      <c r="X89" s="513"/>
      <c r="Y89" s="513"/>
      <c r="Z89" s="513"/>
      <c r="AA89" s="513"/>
      <c r="AB89" s="513"/>
      <c r="AC89" s="515">
        <f t="shared" si="23"/>
        <v>0</v>
      </c>
      <c r="AD89" s="516"/>
    </row>
    <row r="90" spans="2:30" ht="15" thickBot="1">
      <c r="B90" s="518"/>
      <c r="C90" s="519"/>
      <c r="D90" s="520">
        <f>D89</f>
        <v>1067</v>
      </c>
      <c r="E90" s="521"/>
      <c r="F90" s="522">
        <f>SUM(F78:F89)</f>
        <v>0</v>
      </c>
      <c r="G90" s="523">
        <f>SUM(G78:G89)</f>
        <v>0</v>
      </c>
      <c r="H90" s="538"/>
      <c r="I90" s="522">
        <f>SUM(I78:I89)</f>
        <v>0</v>
      </c>
      <c r="J90" s="523">
        <f>SUM(J78:J89)</f>
        <v>0</v>
      </c>
      <c r="M90" s="520">
        <f t="shared" si="11"/>
        <v>1067</v>
      </c>
      <c r="N90" s="526">
        <f>SUM(N78:N89)</f>
        <v>0</v>
      </c>
      <c r="O90" s="526">
        <f>SUM(O78:O89)</f>
        <v>0</v>
      </c>
      <c r="P90" s="526">
        <f>SUM(P78:P89)</f>
        <v>0</v>
      </c>
      <c r="Q90" s="526">
        <f>SUM(Q78:Q89)</f>
        <v>0</v>
      </c>
      <c r="R90" s="526">
        <f>SUM(R78:R89)</f>
        <v>0</v>
      </c>
      <c r="S90" s="528">
        <f t="shared" ref="S90:AB90" si="25">SUM(S78:S89)</f>
        <v>0</v>
      </c>
      <c r="T90" s="528">
        <f t="shared" si="25"/>
        <v>0</v>
      </c>
      <c r="U90" s="528">
        <f t="shared" si="25"/>
        <v>0</v>
      </c>
      <c r="V90" s="528">
        <f t="shared" si="25"/>
        <v>0</v>
      </c>
      <c r="W90" s="528">
        <f t="shared" si="25"/>
        <v>0</v>
      </c>
      <c r="X90" s="528">
        <f t="shared" si="25"/>
        <v>0</v>
      </c>
      <c r="Y90" s="528">
        <f t="shared" si="25"/>
        <v>0</v>
      </c>
      <c r="Z90" s="528">
        <f t="shared" si="25"/>
        <v>0</v>
      </c>
      <c r="AA90" s="528">
        <f t="shared" si="25"/>
        <v>0</v>
      </c>
      <c r="AB90" s="528">
        <f t="shared" si="25"/>
        <v>0</v>
      </c>
      <c r="AC90" s="528">
        <f>SUM(AC78:AC89)</f>
        <v>0</v>
      </c>
      <c r="AD90" s="516"/>
    </row>
    <row r="91" spans="2:30" ht="28.55" customHeight="1">
      <c r="B91" s="448"/>
      <c r="C91" s="448"/>
      <c r="N91" s="527">
        <f>IFERROR(N90/$H$6,0)</f>
        <v>0</v>
      </c>
      <c r="O91" s="527">
        <f>IFERROR(O90/$H$6,0)</f>
        <v>0</v>
      </c>
      <c r="P91" s="527">
        <f>IFERROR(P90/$H$6,0)</f>
        <v>0</v>
      </c>
      <c r="Q91" s="527">
        <f>IFERROR(Q90/$H$6,0)</f>
        <v>0</v>
      </c>
      <c r="R91" s="527">
        <f>IFERROR(R90/$H$6,0)</f>
        <v>0</v>
      </c>
      <c r="S91" s="527">
        <f t="shared" ref="S91:AB91" si="26">IFERROR(S90/$H$6,0)</f>
        <v>0</v>
      </c>
      <c r="T91" s="527">
        <f t="shared" si="26"/>
        <v>0</v>
      </c>
      <c r="U91" s="527">
        <f t="shared" si="26"/>
        <v>0</v>
      </c>
      <c r="V91" s="527">
        <f t="shared" si="26"/>
        <v>0</v>
      </c>
      <c r="W91" s="527">
        <f t="shared" si="26"/>
        <v>0</v>
      </c>
      <c r="X91" s="527">
        <f t="shared" si="26"/>
        <v>0</v>
      </c>
      <c r="Y91" s="527">
        <f t="shared" si="26"/>
        <v>0</v>
      </c>
      <c r="Z91" s="527">
        <f t="shared" si="26"/>
        <v>0</v>
      </c>
      <c r="AA91" s="527">
        <f t="shared" si="26"/>
        <v>0</v>
      </c>
      <c r="AB91" s="527">
        <f t="shared" si="26"/>
        <v>0</v>
      </c>
      <c r="AC91" s="525">
        <f>IFERROR(AC90/$H$6,0)</f>
        <v>0</v>
      </c>
      <c r="AD91" s="529" t="s">
        <v>579</v>
      </c>
    </row>
    <row r="92" spans="2:30" ht="15" thickBot="1">
      <c r="B92" s="448"/>
      <c r="C92" s="448"/>
      <c r="N92" s="530"/>
      <c r="O92" s="530"/>
      <c r="P92" s="530"/>
      <c r="Q92" s="530"/>
      <c r="R92" s="530"/>
      <c r="S92" s="531"/>
      <c r="T92" s="532"/>
      <c r="U92" s="533"/>
      <c r="V92" s="533"/>
      <c r="W92" s="533"/>
      <c r="X92" s="533"/>
      <c r="Y92" s="533"/>
      <c r="Z92" s="533"/>
      <c r="AA92" s="533"/>
      <c r="AB92" s="534"/>
      <c r="AC92" s="535"/>
      <c r="AD92" s="536"/>
    </row>
    <row r="93" spans="2:30" outlineLevel="1">
      <c r="B93" s="508" t="str">
        <f>IF(C93&gt;0,IFERROR(_xlfn.IFS(D93&lt;=DATE(YEAR('Project basic information'!$E$12),MONTH('Project basic information'!$E$12),1),'Project basic information'!$A$12,D93&lt;=DATE(YEAR('Project basic information'!$E$13),MONTH('Project basic information'!$E$13),1),'Project basic information'!$A$13,D93&lt;=DATE(YEAR('Project basic information'!$E$14),MONTH('Project basic information'!$E$14),1),'Project basic information'!$A$14,D93&lt;=DATE(YEAR('Project basic information'!$E$15),MONTH('Project basic information'!$E$15),1),'Project basic information'!$A$15,D93&lt;=DATE(YEAR('Project basic information'!$E$16),MONTH('Project basic information'!$E$16),1),'Project basic information'!$A$16),""),"")</f>
        <v/>
      </c>
      <c r="C93" s="508">
        <f>IF(C89&gt;0,C89+1,IF(DATE(YEAR('Project basic information'!$C$5),MONTH('Project basic information'!$C$5),1)=D93,1,0))</f>
        <v>0</v>
      </c>
      <c r="D93" s="509">
        <f>DATE(YEAR(D89),MONTH(D89)+1,DAY(D89))</f>
        <v>1098</v>
      </c>
      <c r="E93" s="539"/>
      <c r="F93" s="537">
        <f t="shared" ref="F93:F104" si="27">215/12*E93</f>
        <v>0</v>
      </c>
      <c r="G93" s="540"/>
      <c r="H93" s="539"/>
      <c r="I93" s="537">
        <f t="shared" ref="I93:I104" si="28">215/12*H93</f>
        <v>0</v>
      </c>
      <c r="J93" s="541"/>
      <c r="M93" s="509">
        <f t="shared" si="11"/>
        <v>1098</v>
      </c>
      <c r="N93" s="514"/>
      <c r="O93" s="514"/>
      <c r="P93" s="514"/>
      <c r="Q93" s="514"/>
      <c r="R93" s="514"/>
      <c r="S93" s="513"/>
      <c r="T93" s="513"/>
      <c r="U93" s="513"/>
      <c r="V93" s="513"/>
      <c r="W93" s="513"/>
      <c r="X93" s="513"/>
      <c r="Y93" s="513"/>
      <c r="Z93" s="513"/>
      <c r="AA93" s="513"/>
      <c r="AB93" s="513"/>
      <c r="AC93" s="515">
        <f t="shared" ref="AC93:AC104" si="29">SUM(N93:AB93)</f>
        <v>0</v>
      </c>
      <c r="AD93" s="516"/>
    </row>
    <row r="94" spans="2:30" outlineLevel="1">
      <c r="B94" s="508" t="str">
        <f>IF(C94&gt;0,IFERROR(_xlfn.IFS(D94&lt;=DATE(YEAR('Project basic information'!$E$12),MONTH('Project basic information'!$E$12),1),'Project basic information'!$A$12,D94&lt;=DATE(YEAR('Project basic information'!$E$13),MONTH('Project basic information'!$E$13),1),'Project basic information'!$A$13,D94&lt;=DATE(YEAR('Project basic information'!$E$14),MONTH('Project basic information'!$E$14),1),'Project basic information'!$A$14,D94&lt;=DATE(YEAR('Project basic information'!$E$15),MONTH('Project basic information'!$E$15),1),'Project basic information'!$A$15,D94&lt;=DATE(YEAR('Project basic information'!$E$16),MONTH('Project basic information'!$E$16),1),'Project basic information'!$A$16),""),"")</f>
        <v/>
      </c>
      <c r="C94" s="508">
        <f>IF(C93&gt;0,C93+1,IF(DATE(YEAR('Project basic information'!$C$5),MONTH('Project basic information'!$C$5),1)=D94,1,0))</f>
        <v>0</v>
      </c>
      <c r="D94" s="509">
        <f t="shared" ref="D94:D104" si="30">DATE(YEAR(D93),MONTH(D93)+1,DAY(D93))</f>
        <v>1129</v>
      </c>
      <c r="E94" s="510"/>
      <c r="F94" s="458">
        <f t="shared" si="27"/>
        <v>0</v>
      </c>
      <c r="G94" s="511"/>
      <c r="H94" s="510"/>
      <c r="I94" s="458">
        <f t="shared" si="28"/>
        <v>0</v>
      </c>
      <c r="J94" s="512"/>
      <c r="M94" s="509">
        <f t="shared" si="11"/>
        <v>1129</v>
      </c>
      <c r="N94" s="514"/>
      <c r="O94" s="514"/>
      <c r="P94" s="514"/>
      <c r="Q94" s="514"/>
      <c r="R94" s="514"/>
      <c r="S94" s="513"/>
      <c r="T94" s="513"/>
      <c r="U94" s="513"/>
      <c r="V94" s="513"/>
      <c r="W94" s="513"/>
      <c r="X94" s="513"/>
      <c r="Y94" s="513"/>
      <c r="Z94" s="513"/>
      <c r="AA94" s="513"/>
      <c r="AB94" s="513"/>
      <c r="AC94" s="515">
        <f t="shared" si="29"/>
        <v>0</v>
      </c>
      <c r="AD94" s="516"/>
    </row>
    <row r="95" spans="2:30" outlineLevel="1">
      <c r="B95" s="508" t="str">
        <f>IF(C95&gt;0,IFERROR(_xlfn.IFS(D95&lt;=DATE(YEAR('Project basic information'!$E$12),MONTH('Project basic information'!$E$12),1),'Project basic information'!$A$12,D95&lt;=DATE(YEAR('Project basic information'!$E$13),MONTH('Project basic information'!$E$13),1),'Project basic information'!$A$13,D95&lt;=DATE(YEAR('Project basic information'!$E$14),MONTH('Project basic information'!$E$14),1),'Project basic information'!$A$14,D95&lt;=DATE(YEAR('Project basic information'!$E$15),MONTH('Project basic information'!$E$15),1),'Project basic information'!$A$15,D95&lt;=DATE(YEAR('Project basic information'!$E$16),MONTH('Project basic information'!$E$16),1),'Project basic information'!$A$16),""),"")</f>
        <v/>
      </c>
      <c r="C95" s="508">
        <f>IF(C94&gt;0,C94+1,IF(DATE(YEAR('Project basic information'!$C$5),MONTH('Project basic information'!$C$5),1)=D95,1,0))</f>
        <v>0</v>
      </c>
      <c r="D95" s="509">
        <f t="shared" si="30"/>
        <v>1157</v>
      </c>
      <c r="E95" s="510"/>
      <c r="F95" s="458">
        <f t="shared" si="27"/>
        <v>0</v>
      </c>
      <c r="G95" s="511"/>
      <c r="H95" s="510"/>
      <c r="I95" s="458">
        <f t="shared" si="28"/>
        <v>0</v>
      </c>
      <c r="J95" s="512"/>
      <c r="M95" s="509">
        <f t="shared" si="11"/>
        <v>1157</v>
      </c>
      <c r="N95" s="514"/>
      <c r="O95" s="514"/>
      <c r="P95" s="514"/>
      <c r="Q95" s="514"/>
      <c r="R95" s="514"/>
      <c r="S95" s="513"/>
      <c r="T95" s="513"/>
      <c r="U95" s="513"/>
      <c r="V95" s="513"/>
      <c r="W95" s="513"/>
      <c r="X95" s="513"/>
      <c r="Y95" s="513"/>
      <c r="Z95" s="513"/>
      <c r="AA95" s="513"/>
      <c r="AB95" s="513"/>
      <c r="AC95" s="515">
        <f t="shared" si="29"/>
        <v>0</v>
      </c>
      <c r="AD95" s="516"/>
    </row>
    <row r="96" spans="2:30" outlineLevel="1">
      <c r="B96" s="508" t="str">
        <f>IF(C96&gt;0,IFERROR(_xlfn.IFS(D96&lt;=DATE(YEAR('Project basic information'!$E$12),MONTH('Project basic information'!$E$12),1),'Project basic information'!$A$12,D96&lt;=DATE(YEAR('Project basic information'!$E$13),MONTH('Project basic information'!$E$13),1),'Project basic information'!$A$13,D96&lt;=DATE(YEAR('Project basic information'!$E$14),MONTH('Project basic information'!$E$14),1),'Project basic information'!$A$14,D96&lt;=DATE(YEAR('Project basic information'!$E$15),MONTH('Project basic information'!$E$15),1),'Project basic information'!$A$15,D96&lt;=DATE(YEAR('Project basic information'!$E$16),MONTH('Project basic information'!$E$16),1),'Project basic information'!$A$16),""),"")</f>
        <v/>
      </c>
      <c r="C96" s="508">
        <f>IF(C95&gt;0,C95+1,IF(DATE(YEAR('Project basic information'!$C$5),MONTH('Project basic information'!$C$5),1)=D96,1,0))</f>
        <v>0</v>
      </c>
      <c r="D96" s="509">
        <f t="shared" si="30"/>
        <v>1188</v>
      </c>
      <c r="E96" s="510"/>
      <c r="F96" s="458">
        <f t="shared" si="27"/>
        <v>0</v>
      </c>
      <c r="G96" s="511"/>
      <c r="H96" s="510"/>
      <c r="I96" s="458">
        <f t="shared" si="28"/>
        <v>0</v>
      </c>
      <c r="J96" s="512"/>
      <c r="M96" s="509">
        <f t="shared" si="11"/>
        <v>1188</v>
      </c>
      <c r="N96" s="514"/>
      <c r="O96" s="514"/>
      <c r="P96" s="514"/>
      <c r="Q96" s="514"/>
      <c r="R96" s="514"/>
      <c r="S96" s="513"/>
      <c r="T96" s="513"/>
      <c r="U96" s="513"/>
      <c r="V96" s="513"/>
      <c r="W96" s="513"/>
      <c r="X96" s="513"/>
      <c r="Y96" s="513"/>
      <c r="Z96" s="513"/>
      <c r="AA96" s="513"/>
      <c r="AB96" s="513"/>
      <c r="AC96" s="515">
        <f t="shared" si="29"/>
        <v>0</v>
      </c>
      <c r="AD96" s="516"/>
    </row>
    <row r="97" spans="2:30" outlineLevel="1">
      <c r="B97" s="508" t="str">
        <f>IF(C97&gt;0,IFERROR(_xlfn.IFS(D97&lt;=DATE(YEAR('Project basic information'!$E$12),MONTH('Project basic information'!$E$12),1),'Project basic information'!$A$12,D97&lt;=DATE(YEAR('Project basic information'!$E$13),MONTH('Project basic information'!$E$13),1),'Project basic information'!$A$13,D97&lt;=DATE(YEAR('Project basic information'!$E$14),MONTH('Project basic information'!$E$14),1),'Project basic information'!$A$14,D97&lt;=DATE(YEAR('Project basic information'!$E$15),MONTH('Project basic information'!$E$15),1),'Project basic information'!$A$15,D97&lt;=DATE(YEAR('Project basic information'!$E$16),MONTH('Project basic information'!$E$16),1),'Project basic information'!$A$16),""),"")</f>
        <v/>
      </c>
      <c r="C97" s="508">
        <f>IF(C96&gt;0,C96+1,IF(DATE(YEAR('Project basic information'!$C$5),MONTH('Project basic information'!$C$5),1)=D97,1,0))</f>
        <v>0</v>
      </c>
      <c r="D97" s="509">
        <f t="shared" si="30"/>
        <v>1218</v>
      </c>
      <c r="E97" s="510"/>
      <c r="F97" s="458">
        <f t="shared" si="27"/>
        <v>0</v>
      </c>
      <c r="G97" s="511"/>
      <c r="H97" s="510"/>
      <c r="I97" s="458">
        <f t="shared" si="28"/>
        <v>0</v>
      </c>
      <c r="J97" s="512"/>
      <c r="M97" s="509">
        <f t="shared" si="11"/>
        <v>1218</v>
      </c>
      <c r="N97" s="514"/>
      <c r="O97" s="514"/>
      <c r="P97" s="514"/>
      <c r="Q97" s="514"/>
      <c r="R97" s="514"/>
      <c r="S97" s="513"/>
      <c r="T97" s="513"/>
      <c r="U97" s="513"/>
      <c r="V97" s="513"/>
      <c r="W97" s="513"/>
      <c r="X97" s="513"/>
      <c r="Y97" s="513"/>
      <c r="Z97" s="513"/>
      <c r="AA97" s="513"/>
      <c r="AB97" s="513"/>
      <c r="AC97" s="515">
        <f t="shared" si="29"/>
        <v>0</v>
      </c>
      <c r="AD97" s="516"/>
    </row>
    <row r="98" spans="2:30" outlineLevel="1">
      <c r="B98" s="508" t="str">
        <f>IF(C98&gt;0,IFERROR(_xlfn.IFS(D98&lt;=DATE(YEAR('Project basic information'!$E$12),MONTH('Project basic information'!$E$12),1),'Project basic information'!$A$12,D98&lt;=DATE(YEAR('Project basic information'!$E$13),MONTH('Project basic information'!$E$13),1),'Project basic information'!$A$13,D98&lt;=DATE(YEAR('Project basic information'!$E$14),MONTH('Project basic information'!$E$14),1),'Project basic information'!$A$14,D98&lt;=DATE(YEAR('Project basic information'!$E$15),MONTH('Project basic information'!$E$15),1),'Project basic information'!$A$15,D98&lt;=DATE(YEAR('Project basic information'!$E$16),MONTH('Project basic information'!$E$16),1),'Project basic information'!$A$16),""),"")</f>
        <v/>
      </c>
      <c r="C98" s="508">
        <f>IF(C97&gt;0,C97+1,IF(DATE(YEAR('Project basic information'!$C$5),MONTH('Project basic information'!$C$5),1)=D98,1,0))</f>
        <v>0</v>
      </c>
      <c r="D98" s="509">
        <f t="shared" si="30"/>
        <v>1249</v>
      </c>
      <c r="E98" s="510"/>
      <c r="F98" s="458">
        <f t="shared" si="27"/>
        <v>0</v>
      </c>
      <c r="G98" s="511"/>
      <c r="H98" s="510"/>
      <c r="I98" s="458">
        <f t="shared" si="28"/>
        <v>0</v>
      </c>
      <c r="J98" s="512"/>
      <c r="M98" s="509">
        <f t="shared" si="11"/>
        <v>1249</v>
      </c>
      <c r="N98" s="514"/>
      <c r="O98" s="514"/>
      <c r="P98" s="514"/>
      <c r="Q98" s="514"/>
      <c r="R98" s="514"/>
      <c r="S98" s="513"/>
      <c r="T98" s="513"/>
      <c r="U98" s="513"/>
      <c r="V98" s="513"/>
      <c r="W98" s="513"/>
      <c r="X98" s="513"/>
      <c r="Y98" s="513"/>
      <c r="Z98" s="513"/>
      <c r="AA98" s="513"/>
      <c r="AB98" s="513"/>
      <c r="AC98" s="515">
        <f t="shared" si="29"/>
        <v>0</v>
      </c>
      <c r="AD98" s="516"/>
    </row>
    <row r="99" spans="2:30" outlineLevel="1">
      <c r="B99" s="508" t="str">
        <f>IF(C99&gt;0,IFERROR(_xlfn.IFS(D99&lt;=DATE(YEAR('Project basic information'!$E$12),MONTH('Project basic information'!$E$12),1),'Project basic information'!$A$12,D99&lt;=DATE(YEAR('Project basic information'!$E$13),MONTH('Project basic information'!$E$13),1),'Project basic information'!$A$13,D99&lt;=DATE(YEAR('Project basic information'!$E$14),MONTH('Project basic information'!$E$14),1),'Project basic information'!$A$14,D99&lt;=DATE(YEAR('Project basic information'!$E$15),MONTH('Project basic information'!$E$15),1),'Project basic information'!$A$15,D99&lt;=DATE(YEAR('Project basic information'!$E$16),MONTH('Project basic information'!$E$16),1),'Project basic information'!$A$16),""),"")</f>
        <v/>
      </c>
      <c r="C99" s="508">
        <f>IF(C98&gt;0,C98+1,IF(DATE(YEAR('Project basic information'!$C$5),MONTH('Project basic information'!$C$5),1)=D99,1,0))</f>
        <v>0</v>
      </c>
      <c r="D99" s="509">
        <f t="shared" si="30"/>
        <v>1279</v>
      </c>
      <c r="E99" s="510"/>
      <c r="F99" s="458">
        <f t="shared" si="27"/>
        <v>0</v>
      </c>
      <c r="G99" s="511"/>
      <c r="H99" s="510"/>
      <c r="I99" s="458">
        <f t="shared" si="28"/>
        <v>0</v>
      </c>
      <c r="J99" s="512"/>
      <c r="M99" s="509">
        <f t="shared" si="11"/>
        <v>1279</v>
      </c>
      <c r="N99" s="514"/>
      <c r="O99" s="514"/>
      <c r="P99" s="514"/>
      <c r="Q99" s="514"/>
      <c r="R99" s="514"/>
      <c r="S99" s="513"/>
      <c r="T99" s="513"/>
      <c r="U99" s="513"/>
      <c r="V99" s="513"/>
      <c r="W99" s="513"/>
      <c r="X99" s="513"/>
      <c r="Y99" s="513"/>
      <c r="Z99" s="513"/>
      <c r="AA99" s="513"/>
      <c r="AB99" s="513"/>
      <c r="AC99" s="515">
        <f t="shared" si="29"/>
        <v>0</v>
      </c>
      <c r="AD99" s="516"/>
    </row>
    <row r="100" spans="2:30" outlineLevel="1">
      <c r="B100" s="508" t="str">
        <f>IF(C100&gt;0,IFERROR(_xlfn.IFS(D100&lt;=DATE(YEAR('Project basic information'!$E$12),MONTH('Project basic information'!$E$12),1),'Project basic information'!$A$12,D100&lt;=DATE(YEAR('Project basic information'!$E$13),MONTH('Project basic information'!$E$13),1),'Project basic information'!$A$13,D100&lt;=DATE(YEAR('Project basic information'!$E$14),MONTH('Project basic information'!$E$14),1),'Project basic information'!$A$14,D100&lt;=DATE(YEAR('Project basic information'!$E$15),MONTH('Project basic information'!$E$15),1),'Project basic information'!$A$15,D100&lt;=DATE(YEAR('Project basic information'!$E$16),MONTH('Project basic information'!$E$16),1),'Project basic information'!$A$16),""),"")</f>
        <v/>
      </c>
      <c r="C100" s="508">
        <f>IF(C99&gt;0,C99+1,IF(DATE(YEAR('Project basic information'!$C$5),MONTH('Project basic information'!$C$5),1)=D100,1,0))</f>
        <v>0</v>
      </c>
      <c r="D100" s="509">
        <f t="shared" si="30"/>
        <v>1310</v>
      </c>
      <c r="E100" s="510"/>
      <c r="F100" s="458">
        <f t="shared" si="27"/>
        <v>0</v>
      </c>
      <c r="G100" s="511"/>
      <c r="H100" s="510"/>
      <c r="I100" s="458">
        <f t="shared" si="28"/>
        <v>0</v>
      </c>
      <c r="J100" s="512"/>
      <c r="M100" s="509">
        <f t="shared" si="11"/>
        <v>1310</v>
      </c>
      <c r="N100" s="514"/>
      <c r="O100" s="514"/>
      <c r="P100" s="514"/>
      <c r="Q100" s="514"/>
      <c r="R100" s="514"/>
      <c r="S100" s="513"/>
      <c r="T100" s="513"/>
      <c r="U100" s="513"/>
      <c r="V100" s="513"/>
      <c r="W100" s="513"/>
      <c r="X100" s="513"/>
      <c r="Y100" s="513"/>
      <c r="Z100" s="513"/>
      <c r="AA100" s="513"/>
      <c r="AB100" s="513"/>
      <c r="AC100" s="515">
        <f t="shared" si="29"/>
        <v>0</v>
      </c>
      <c r="AD100" s="516"/>
    </row>
    <row r="101" spans="2:30" outlineLevel="1">
      <c r="B101" s="508" t="str">
        <f>IF(C101&gt;0,IFERROR(_xlfn.IFS(D101&lt;=DATE(YEAR('Project basic information'!$E$12),MONTH('Project basic information'!$E$12),1),'Project basic information'!$A$12,D101&lt;=DATE(YEAR('Project basic information'!$E$13),MONTH('Project basic information'!$E$13),1),'Project basic information'!$A$13,D101&lt;=DATE(YEAR('Project basic information'!$E$14),MONTH('Project basic information'!$E$14),1),'Project basic information'!$A$14,D101&lt;=DATE(YEAR('Project basic information'!$E$15),MONTH('Project basic information'!$E$15),1),'Project basic information'!$A$15,D101&lt;=DATE(YEAR('Project basic information'!$E$16),MONTH('Project basic information'!$E$16),1),'Project basic information'!$A$16),""),"")</f>
        <v/>
      </c>
      <c r="C101" s="508">
        <f>IF(C100&gt;0,C100+1,IF(DATE(YEAR('Project basic information'!$C$5),MONTH('Project basic information'!$C$5),1)=D101,1,0))</f>
        <v>0</v>
      </c>
      <c r="D101" s="509">
        <f t="shared" si="30"/>
        <v>1341</v>
      </c>
      <c r="E101" s="510"/>
      <c r="F101" s="458">
        <f t="shared" si="27"/>
        <v>0</v>
      </c>
      <c r="G101" s="511"/>
      <c r="H101" s="510"/>
      <c r="I101" s="458">
        <f t="shared" si="28"/>
        <v>0</v>
      </c>
      <c r="J101" s="512"/>
      <c r="M101" s="509">
        <f t="shared" si="11"/>
        <v>1341</v>
      </c>
      <c r="N101" s="514"/>
      <c r="O101" s="514"/>
      <c r="P101" s="514"/>
      <c r="Q101" s="514"/>
      <c r="R101" s="514"/>
      <c r="S101" s="513"/>
      <c r="T101" s="513"/>
      <c r="U101" s="513"/>
      <c r="V101" s="513"/>
      <c r="W101" s="513"/>
      <c r="X101" s="513"/>
      <c r="Y101" s="513"/>
      <c r="Z101" s="513"/>
      <c r="AA101" s="513"/>
      <c r="AB101" s="513"/>
      <c r="AC101" s="515">
        <f t="shared" si="29"/>
        <v>0</v>
      </c>
      <c r="AD101" s="516"/>
    </row>
    <row r="102" spans="2:30" outlineLevel="1">
      <c r="B102" s="508" t="str">
        <f>IF(C102&gt;0,IFERROR(_xlfn.IFS(D102&lt;=DATE(YEAR('Project basic information'!$E$12),MONTH('Project basic information'!$E$12),1),'Project basic information'!$A$12,D102&lt;=DATE(YEAR('Project basic information'!$E$13),MONTH('Project basic information'!$E$13),1),'Project basic information'!$A$13,D102&lt;=DATE(YEAR('Project basic information'!$E$14),MONTH('Project basic information'!$E$14),1),'Project basic information'!$A$14,D102&lt;=DATE(YEAR('Project basic information'!$E$15),MONTH('Project basic information'!$E$15),1),'Project basic information'!$A$15,D102&lt;=DATE(YEAR('Project basic information'!$E$16),MONTH('Project basic information'!$E$16),1),'Project basic information'!$A$16),""),"")</f>
        <v/>
      </c>
      <c r="C102" s="508">
        <f>IF(C101&gt;0,C101+1,IF(DATE(YEAR('Project basic information'!$C$5),MONTH('Project basic information'!$C$5),1)=D102,1,0))</f>
        <v>0</v>
      </c>
      <c r="D102" s="509">
        <f t="shared" si="30"/>
        <v>1371</v>
      </c>
      <c r="E102" s="510"/>
      <c r="F102" s="458">
        <f t="shared" si="27"/>
        <v>0</v>
      </c>
      <c r="G102" s="511"/>
      <c r="H102" s="510"/>
      <c r="I102" s="458">
        <f t="shared" si="28"/>
        <v>0</v>
      </c>
      <c r="J102" s="512"/>
      <c r="M102" s="509">
        <f t="shared" si="11"/>
        <v>1371</v>
      </c>
      <c r="N102" s="514"/>
      <c r="O102" s="514"/>
      <c r="P102" s="514"/>
      <c r="Q102" s="514"/>
      <c r="R102" s="514"/>
      <c r="S102" s="513"/>
      <c r="T102" s="513"/>
      <c r="U102" s="513"/>
      <c r="V102" s="513"/>
      <c r="W102" s="513"/>
      <c r="X102" s="513"/>
      <c r="Y102" s="513"/>
      <c r="Z102" s="513"/>
      <c r="AA102" s="513"/>
      <c r="AB102" s="513"/>
      <c r="AC102" s="515">
        <f t="shared" si="29"/>
        <v>0</v>
      </c>
      <c r="AD102" s="516"/>
    </row>
    <row r="103" spans="2:30" outlineLevel="1">
      <c r="B103" s="508" t="str">
        <f>IF(C103&gt;0,IFERROR(_xlfn.IFS(D103&lt;=DATE(YEAR('Project basic information'!$E$12),MONTH('Project basic information'!$E$12),1),'Project basic information'!$A$12,D103&lt;=DATE(YEAR('Project basic information'!$E$13),MONTH('Project basic information'!$E$13),1),'Project basic information'!$A$13,D103&lt;=DATE(YEAR('Project basic information'!$E$14),MONTH('Project basic information'!$E$14),1),'Project basic information'!$A$14,D103&lt;=DATE(YEAR('Project basic information'!$E$15),MONTH('Project basic information'!$E$15),1),'Project basic information'!$A$15,D103&lt;=DATE(YEAR('Project basic information'!$E$16),MONTH('Project basic information'!$E$16),1),'Project basic information'!$A$16),""),"")</f>
        <v/>
      </c>
      <c r="C103" s="508">
        <f>IF(C102&gt;0,C102+1,IF(DATE(YEAR('Project basic information'!$C$5),MONTH('Project basic information'!$C$5),1)=D103,1,0))</f>
        <v>0</v>
      </c>
      <c r="D103" s="509">
        <f t="shared" si="30"/>
        <v>1402</v>
      </c>
      <c r="E103" s="510"/>
      <c r="F103" s="458">
        <f t="shared" si="27"/>
        <v>0</v>
      </c>
      <c r="G103" s="511"/>
      <c r="H103" s="510"/>
      <c r="I103" s="458">
        <f t="shared" si="28"/>
        <v>0</v>
      </c>
      <c r="J103" s="512"/>
      <c r="M103" s="509">
        <f t="shared" si="11"/>
        <v>1402</v>
      </c>
      <c r="N103" s="514"/>
      <c r="O103" s="514"/>
      <c r="P103" s="514"/>
      <c r="Q103" s="514"/>
      <c r="R103" s="514"/>
      <c r="S103" s="513"/>
      <c r="T103" s="513"/>
      <c r="U103" s="513"/>
      <c r="V103" s="513"/>
      <c r="W103" s="513"/>
      <c r="X103" s="513"/>
      <c r="Y103" s="513"/>
      <c r="Z103" s="513"/>
      <c r="AA103" s="513"/>
      <c r="AB103" s="513"/>
      <c r="AC103" s="515">
        <f t="shared" si="29"/>
        <v>0</v>
      </c>
      <c r="AD103" s="516"/>
    </row>
    <row r="104" spans="2:30" outlineLevel="1">
      <c r="B104" s="508" t="str">
        <f>IF(C104&gt;0,IFERROR(_xlfn.IFS(D104&lt;=DATE(YEAR('Project basic information'!$E$12),MONTH('Project basic information'!$E$12),1),'Project basic information'!$A$12,D104&lt;=DATE(YEAR('Project basic information'!$E$13),MONTH('Project basic information'!$E$13),1),'Project basic information'!$A$13,D104&lt;=DATE(YEAR('Project basic information'!$E$14),MONTH('Project basic information'!$E$14),1),'Project basic information'!$A$14,D104&lt;=DATE(YEAR('Project basic information'!$E$15),MONTH('Project basic information'!$E$15),1),'Project basic information'!$A$15,D104&lt;=DATE(YEAR('Project basic information'!$E$16),MONTH('Project basic information'!$E$16),1),'Project basic information'!$A$16),""),"")</f>
        <v/>
      </c>
      <c r="C104" s="508">
        <f>IF(C103&gt;0,C103+1,IF(DATE(YEAR('Project basic information'!$C$5),MONTH('Project basic information'!$C$5),1)=D104,1,0))</f>
        <v>0</v>
      </c>
      <c r="D104" s="509">
        <f t="shared" si="30"/>
        <v>1432</v>
      </c>
      <c r="E104" s="510"/>
      <c r="F104" s="458">
        <f t="shared" si="27"/>
        <v>0</v>
      </c>
      <c r="G104" s="511"/>
      <c r="H104" s="510"/>
      <c r="I104" s="458">
        <f t="shared" si="28"/>
        <v>0</v>
      </c>
      <c r="J104" s="512"/>
      <c r="M104" s="509">
        <f t="shared" si="11"/>
        <v>1432</v>
      </c>
      <c r="N104" s="514"/>
      <c r="O104" s="514"/>
      <c r="P104" s="514"/>
      <c r="Q104" s="514"/>
      <c r="R104" s="514"/>
      <c r="S104" s="513"/>
      <c r="T104" s="513"/>
      <c r="U104" s="513"/>
      <c r="V104" s="513"/>
      <c r="W104" s="513"/>
      <c r="X104" s="513"/>
      <c r="Y104" s="513"/>
      <c r="Z104" s="513"/>
      <c r="AA104" s="513"/>
      <c r="AB104" s="513"/>
      <c r="AC104" s="515">
        <f t="shared" si="29"/>
        <v>0</v>
      </c>
      <c r="AD104" s="516"/>
    </row>
    <row r="105" spans="2:30" ht="15" thickBot="1">
      <c r="B105" s="518"/>
      <c r="C105" s="519"/>
      <c r="D105" s="520">
        <f>D104</f>
        <v>1432</v>
      </c>
      <c r="E105" s="521"/>
      <c r="F105" s="522">
        <f>SUM(F93:F104)</f>
        <v>0</v>
      </c>
      <c r="G105" s="523">
        <f>SUM(G93:G104)</f>
        <v>0</v>
      </c>
      <c r="H105" s="524"/>
      <c r="I105" s="522">
        <f>SUM(I93:I104)</f>
        <v>0</v>
      </c>
      <c r="J105" s="523">
        <f>SUM(J93:J104)</f>
        <v>0</v>
      </c>
      <c r="M105" s="520">
        <f t="shared" si="11"/>
        <v>1432</v>
      </c>
      <c r="N105" s="526">
        <f>SUM(N93:N104)</f>
        <v>0</v>
      </c>
      <c r="O105" s="526">
        <f>SUM(O93:O104)</f>
        <v>0</v>
      </c>
      <c r="P105" s="526">
        <f>SUM(P93:P104)</f>
        <v>0</v>
      </c>
      <c r="Q105" s="526">
        <f>SUM(Q93:Q104)</f>
        <v>0</v>
      </c>
      <c r="R105" s="526">
        <f>SUM(R93:R104)</f>
        <v>0</v>
      </c>
      <c r="S105" s="528">
        <f t="shared" ref="S105:AB105" si="31">SUM(S93:S104)</f>
        <v>0</v>
      </c>
      <c r="T105" s="528">
        <f t="shared" si="31"/>
        <v>0</v>
      </c>
      <c r="U105" s="528">
        <f t="shared" si="31"/>
        <v>0</v>
      </c>
      <c r="V105" s="528">
        <f t="shared" si="31"/>
        <v>0</v>
      </c>
      <c r="W105" s="528">
        <f t="shared" si="31"/>
        <v>0</v>
      </c>
      <c r="X105" s="528">
        <f t="shared" si="31"/>
        <v>0</v>
      </c>
      <c r="Y105" s="528">
        <f t="shared" si="31"/>
        <v>0</v>
      </c>
      <c r="Z105" s="528">
        <f t="shared" si="31"/>
        <v>0</v>
      </c>
      <c r="AA105" s="528">
        <f t="shared" si="31"/>
        <v>0</v>
      </c>
      <c r="AB105" s="528">
        <f t="shared" si="31"/>
        <v>0</v>
      </c>
      <c r="AC105" s="528">
        <f>SUM(AC93:AC104)</f>
        <v>0</v>
      </c>
      <c r="AD105" s="516"/>
    </row>
    <row r="106" spans="2:30" ht="28.55" customHeight="1">
      <c r="B106" s="448"/>
      <c r="C106" s="448"/>
      <c r="N106" s="527">
        <f>IFERROR(N105/$H$6,0)</f>
        <v>0</v>
      </c>
      <c r="O106" s="527">
        <f>IFERROR(O105/$H$6,0)</f>
        <v>0</v>
      </c>
      <c r="P106" s="527">
        <f>IFERROR(P105/$H$6,0)</f>
        <v>0</v>
      </c>
      <c r="Q106" s="527">
        <f>IFERROR(Q105/$H$6,0)</f>
        <v>0</v>
      </c>
      <c r="R106" s="527">
        <f>IFERROR(R105/$H$6,0)</f>
        <v>0</v>
      </c>
      <c r="S106" s="527">
        <f t="shared" ref="S106:AB106" si="32">IFERROR(S105/$H$6,0)</f>
        <v>0</v>
      </c>
      <c r="T106" s="527">
        <f t="shared" si="32"/>
        <v>0</v>
      </c>
      <c r="U106" s="527">
        <f t="shared" si="32"/>
        <v>0</v>
      </c>
      <c r="V106" s="527">
        <f t="shared" si="32"/>
        <v>0</v>
      </c>
      <c r="W106" s="527">
        <f t="shared" si="32"/>
        <v>0</v>
      </c>
      <c r="X106" s="527">
        <f t="shared" si="32"/>
        <v>0</v>
      </c>
      <c r="Y106" s="527">
        <f t="shared" si="32"/>
        <v>0</v>
      </c>
      <c r="Z106" s="527">
        <f t="shared" si="32"/>
        <v>0</v>
      </c>
      <c r="AA106" s="527">
        <f t="shared" si="32"/>
        <v>0</v>
      </c>
      <c r="AB106" s="527">
        <f t="shared" si="32"/>
        <v>0</v>
      </c>
      <c r="AC106" s="525">
        <f>IFERROR(AC105/$H$6,0)</f>
        <v>0</v>
      </c>
      <c r="AD106" s="529" t="s">
        <v>579</v>
      </c>
    </row>
    <row r="107" spans="2:30">
      <c r="B107" s="448"/>
      <c r="C107" s="448"/>
      <c r="N107" s="530"/>
      <c r="O107" s="530"/>
      <c r="P107" s="530"/>
      <c r="Q107" s="530"/>
      <c r="R107" s="530"/>
      <c r="S107" s="531"/>
      <c r="T107" s="532"/>
      <c r="U107" s="533"/>
      <c r="V107" s="533"/>
      <c r="W107" s="533"/>
      <c r="X107" s="533"/>
      <c r="Y107" s="533"/>
      <c r="Z107" s="533"/>
      <c r="AA107" s="533"/>
      <c r="AB107" s="534"/>
      <c r="AC107" s="535"/>
      <c r="AD107" s="536"/>
    </row>
    <row r="108" spans="2:30" outlineLevel="1">
      <c r="B108" s="508" t="str">
        <f>IF(C108&gt;0,IFERROR(_xlfn.IFS(D108&lt;=DATE(YEAR('Project basic information'!$E$12),MONTH('Project basic information'!$E$12),1),'Project basic information'!$A$12,D108&lt;=DATE(YEAR('Project basic information'!$E$13),MONTH('Project basic information'!$E$13),1),'Project basic information'!$A$13,D108&lt;=DATE(YEAR('Project basic information'!$E$14),MONTH('Project basic information'!$E$14),1),'Project basic information'!$A$14,D108&lt;=DATE(YEAR('Project basic information'!$E$15),MONTH('Project basic information'!$E$15),1),'Project basic information'!$A$15,D108&lt;=DATE(YEAR('Project basic information'!$E$16),MONTH('Project basic information'!$E$16),1),'Project basic information'!$A$16),""),"")</f>
        <v/>
      </c>
      <c r="C108" s="508">
        <f>IF(C104&gt;0,C104+1,IF(DATE(YEAR('Project basic information'!$C$5),MONTH('Project basic information'!$C$5),1)=D108,1,0))</f>
        <v>0</v>
      </c>
      <c r="D108" s="509">
        <f>DATE(YEAR(D104),MONTH(D104)+1,DAY(D104))</f>
        <v>1463</v>
      </c>
      <c r="E108" s="510"/>
      <c r="F108" s="458">
        <f t="shared" ref="F108:F119" si="33">215/12*E108</f>
        <v>0</v>
      </c>
      <c r="G108" s="511"/>
      <c r="H108" s="510"/>
      <c r="I108" s="458">
        <f t="shared" ref="I108:I119" si="34">215/12*H108</f>
        <v>0</v>
      </c>
      <c r="J108" s="512"/>
      <c r="M108" s="509">
        <f t="shared" ref="M108:M150" si="35">D108</f>
        <v>1463</v>
      </c>
      <c r="N108" s="514"/>
      <c r="O108" s="514"/>
      <c r="P108" s="514"/>
      <c r="Q108" s="514"/>
      <c r="R108" s="514"/>
      <c r="S108" s="513"/>
      <c r="T108" s="513"/>
      <c r="U108" s="513"/>
      <c r="V108" s="513"/>
      <c r="W108" s="513"/>
      <c r="X108" s="513"/>
      <c r="Y108" s="513"/>
      <c r="Z108" s="513"/>
      <c r="AA108" s="513"/>
      <c r="AB108" s="513"/>
      <c r="AC108" s="515">
        <f t="shared" ref="AC108:AC119" si="36">SUM(N108:AB108)</f>
        <v>0</v>
      </c>
      <c r="AD108" s="516"/>
    </row>
    <row r="109" spans="2:30" outlineLevel="1">
      <c r="B109" s="508" t="str">
        <f>IF(C109&gt;0,IFERROR(_xlfn.IFS(D109&lt;=DATE(YEAR('Project basic information'!$E$12),MONTH('Project basic information'!$E$12),1),'Project basic information'!$A$12,D109&lt;=DATE(YEAR('Project basic information'!$E$13),MONTH('Project basic information'!$E$13),1),'Project basic information'!$A$13,D109&lt;=DATE(YEAR('Project basic information'!$E$14),MONTH('Project basic information'!$E$14),1),'Project basic information'!$A$14,D109&lt;=DATE(YEAR('Project basic information'!$E$15),MONTH('Project basic information'!$E$15),1),'Project basic information'!$A$15,D109&lt;=DATE(YEAR('Project basic information'!$E$16),MONTH('Project basic information'!$E$16),1),'Project basic information'!$A$16),""),"")</f>
        <v/>
      </c>
      <c r="C109" s="508">
        <f>IF(C108&gt;0,C108+1,IF(DATE(YEAR('Project basic information'!$C$5),MONTH('Project basic information'!$C$5),1)=D109,1,0))</f>
        <v>0</v>
      </c>
      <c r="D109" s="509">
        <f t="shared" ref="D109:D119" si="37">DATE(YEAR(D108),MONTH(D108)+1,DAY(D108))</f>
        <v>1494</v>
      </c>
      <c r="E109" s="510"/>
      <c r="F109" s="458">
        <f t="shared" si="33"/>
        <v>0</v>
      </c>
      <c r="G109" s="511"/>
      <c r="H109" s="510"/>
      <c r="I109" s="458">
        <f t="shared" si="34"/>
        <v>0</v>
      </c>
      <c r="J109" s="512"/>
      <c r="M109" s="509">
        <f t="shared" si="35"/>
        <v>1494</v>
      </c>
      <c r="N109" s="514"/>
      <c r="O109" s="514"/>
      <c r="P109" s="514"/>
      <c r="Q109" s="514"/>
      <c r="R109" s="514"/>
      <c r="S109" s="513"/>
      <c r="T109" s="513"/>
      <c r="U109" s="513"/>
      <c r="V109" s="513"/>
      <c r="W109" s="513"/>
      <c r="X109" s="513"/>
      <c r="Y109" s="513"/>
      <c r="Z109" s="513"/>
      <c r="AA109" s="513"/>
      <c r="AB109" s="513"/>
      <c r="AC109" s="515">
        <f t="shared" si="36"/>
        <v>0</v>
      </c>
      <c r="AD109" s="516"/>
    </row>
    <row r="110" spans="2:30" outlineLevel="1">
      <c r="B110" s="508" t="str">
        <f>IF(C110&gt;0,IFERROR(_xlfn.IFS(D110&lt;=DATE(YEAR('Project basic information'!$E$12),MONTH('Project basic information'!$E$12),1),'Project basic information'!$A$12,D110&lt;=DATE(YEAR('Project basic information'!$E$13),MONTH('Project basic information'!$E$13),1),'Project basic information'!$A$13,D110&lt;=DATE(YEAR('Project basic information'!$E$14),MONTH('Project basic information'!$E$14),1),'Project basic information'!$A$14,D110&lt;=DATE(YEAR('Project basic information'!$E$15),MONTH('Project basic information'!$E$15),1),'Project basic information'!$A$15,D110&lt;=DATE(YEAR('Project basic information'!$E$16),MONTH('Project basic information'!$E$16),1),'Project basic information'!$A$16),""),"")</f>
        <v/>
      </c>
      <c r="C110" s="508">
        <f>IF(C109&gt;0,C109+1,IF(DATE(YEAR('Project basic information'!$C$5),MONTH('Project basic information'!$C$5),1)=D110,1,0))</f>
        <v>0</v>
      </c>
      <c r="D110" s="509">
        <f t="shared" si="37"/>
        <v>1523</v>
      </c>
      <c r="E110" s="510"/>
      <c r="F110" s="458">
        <f t="shared" si="33"/>
        <v>0</v>
      </c>
      <c r="G110" s="511"/>
      <c r="H110" s="510"/>
      <c r="I110" s="458">
        <f t="shared" si="34"/>
        <v>0</v>
      </c>
      <c r="J110" s="512"/>
      <c r="M110" s="509">
        <f t="shared" si="35"/>
        <v>1523</v>
      </c>
      <c r="N110" s="514"/>
      <c r="O110" s="514"/>
      <c r="P110" s="514"/>
      <c r="Q110" s="514"/>
      <c r="R110" s="514"/>
      <c r="S110" s="513"/>
      <c r="T110" s="513"/>
      <c r="U110" s="513"/>
      <c r="V110" s="513"/>
      <c r="W110" s="513"/>
      <c r="X110" s="513"/>
      <c r="Y110" s="513"/>
      <c r="Z110" s="513"/>
      <c r="AA110" s="513"/>
      <c r="AB110" s="513"/>
      <c r="AC110" s="515">
        <f t="shared" si="36"/>
        <v>0</v>
      </c>
      <c r="AD110" s="516"/>
    </row>
    <row r="111" spans="2:30" outlineLevel="1">
      <c r="B111" s="508" t="str">
        <f>IF(C111&gt;0,IFERROR(_xlfn.IFS(D111&lt;=DATE(YEAR('Project basic information'!$E$12),MONTH('Project basic information'!$E$12),1),'Project basic information'!$A$12,D111&lt;=DATE(YEAR('Project basic information'!$E$13),MONTH('Project basic information'!$E$13),1),'Project basic information'!$A$13,D111&lt;=DATE(YEAR('Project basic information'!$E$14),MONTH('Project basic information'!$E$14),1),'Project basic information'!$A$14,D111&lt;=DATE(YEAR('Project basic information'!$E$15),MONTH('Project basic information'!$E$15),1),'Project basic information'!$A$15,D111&lt;=DATE(YEAR('Project basic information'!$E$16),MONTH('Project basic information'!$E$16),1),'Project basic information'!$A$16),""),"")</f>
        <v/>
      </c>
      <c r="C111" s="508">
        <f>IF(C110&gt;0,C110+1,IF(DATE(YEAR('Project basic information'!$C$5),MONTH('Project basic information'!$C$5),1)=D111,1,0))</f>
        <v>0</v>
      </c>
      <c r="D111" s="509">
        <f t="shared" si="37"/>
        <v>1554</v>
      </c>
      <c r="E111" s="510"/>
      <c r="F111" s="458">
        <f t="shared" si="33"/>
        <v>0</v>
      </c>
      <c r="G111" s="511"/>
      <c r="H111" s="510"/>
      <c r="I111" s="458">
        <f t="shared" si="34"/>
        <v>0</v>
      </c>
      <c r="J111" s="512"/>
      <c r="M111" s="509">
        <f t="shared" si="35"/>
        <v>1554</v>
      </c>
      <c r="N111" s="514"/>
      <c r="O111" s="514"/>
      <c r="P111" s="514"/>
      <c r="Q111" s="514"/>
      <c r="R111" s="514"/>
      <c r="S111" s="513"/>
      <c r="T111" s="513"/>
      <c r="U111" s="513"/>
      <c r="V111" s="513"/>
      <c r="W111" s="513"/>
      <c r="X111" s="513"/>
      <c r="Y111" s="513"/>
      <c r="Z111" s="513"/>
      <c r="AA111" s="513"/>
      <c r="AB111" s="513"/>
      <c r="AC111" s="515">
        <f t="shared" si="36"/>
        <v>0</v>
      </c>
      <c r="AD111" s="516"/>
    </row>
    <row r="112" spans="2:30" outlineLevel="1">
      <c r="B112" s="508" t="str">
        <f>IF(C112&gt;0,IFERROR(_xlfn.IFS(D112&lt;=DATE(YEAR('Project basic information'!$E$12),MONTH('Project basic information'!$E$12),1),'Project basic information'!$A$12,D112&lt;=DATE(YEAR('Project basic information'!$E$13),MONTH('Project basic information'!$E$13),1),'Project basic information'!$A$13,D112&lt;=DATE(YEAR('Project basic information'!$E$14),MONTH('Project basic information'!$E$14),1),'Project basic information'!$A$14,D112&lt;=DATE(YEAR('Project basic information'!$E$15),MONTH('Project basic information'!$E$15),1),'Project basic information'!$A$15,D112&lt;=DATE(YEAR('Project basic information'!$E$16),MONTH('Project basic information'!$E$16),1),'Project basic information'!$A$16),""),"")</f>
        <v/>
      </c>
      <c r="C112" s="508">
        <f>IF(C111&gt;0,C111+1,IF(DATE(YEAR('Project basic information'!$C$5),MONTH('Project basic information'!$C$5),1)=D112,1,0))</f>
        <v>0</v>
      </c>
      <c r="D112" s="509">
        <f t="shared" si="37"/>
        <v>1584</v>
      </c>
      <c r="E112" s="510"/>
      <c r="F112" s="458">
        <f t="shared" si="33"/>
        <v>0</v>
      </c>
      <c r="G112" s="511"/>
      <c r="H112" s="510"/>
      <c r="I112" s="458">
        <f t="shared" si="34"/>
        <v>0</v>
      </c>
      <c r="J112" s="512"/>
      <c r="M112" s="509">
        <f t="shared" si="35"/>
        <v>1584</v>
      </c>
      <c r="N112" s="514"/>
      <c r="O112" s="514"/>
      <c r="P112" s="514"/>
      <c r="Q112" s="514"/>
      <c r="R112" s="514"/>
      <c r="S112" s="513"/>
      <c r="T112" s="513"/>
      <c r="U112" s="513"/>
      <c r="V112" s="513"/>
      <c r="W112" s="513"/>
      <c r="X112" s="513"/>
      <c r="Y112" s="513"/>
      <c r="Z112" s="513"/>
      <c r="AA112" s="513"/>
      <c r="AB112" s="513"/>
      <c r="AC112" s="515">
        <f t="shared" si="36"/>
        <v>0</v>
      </c>
      <c r="AD112" s="516"/>
    </row>
    <row r="113" spans="2:30" outlineLevel="1">
      <c r="B113" s="508" t="str">
        <f>IF(C113&gt;0,IFERROR(_xlfn.IFS(D113&lt;=DATE(YEAR('Project basic information'!$E$12),MONTH('Project basic information'!$E$12),1),'Project basic information'!$A$12,D113&lt;=DATE(YEAR('Project basic information'!$E$13),MONTH('Project basic information'!$E$13),1),'Project basic information'!$A$13,D113&lt;=DATE(YEAR('Project basic information'!$E$14),MONTH('Project basic information'!$E$14),1),'Project basic information'!$A$14,D113&lt;=DATE(YEAR('Project basic information'!$E$15),MONTH('Project basic information'!$E$15),1),'Project basic information'!$A$15,D113&lt;=DATE(YEAR('Project basic information'!$E$16),MONTH('Project basic information'!$E$16),1),'Project basic information'!$A$16),""),"")</f>
        <v/>
      </c>
      <c r="C113" s="508">
        <f>IF(C112&gt;0,C112+1,IF(DATE(YEAR('Project basic information'!$C$5),MONTH('Project basic information'!$C$5),1)=D113,1,0))</f>
        <v>0</v>
      </c>
      <c r="D113" s="509">
        <f t="shared" si="37"/>
        <v>1615</v>
      </c>
      <c r="E113" s="510"/>
      <c r="F113" s="458">
        <f t="shared" si="33"/>
        <v>0</v>
      </c>
      <c r="G113" s="511"/>
      <c r="H113" s="510"/>
      <c r="I113" s="458">
        <f t="shared" si="34"/>
        <v>0</v>
      </c>
      <c r="J113" s="512"/>
      <c r="M113" s="509">
        <f t="shared" si="35"/>
        <v>1615</v>
      </c>
      <c r="N113" s="514"/>
      <c r="O113" s="514"/>
      <c r="P113" s="514"/>
      <c r="Q113" s="514"/>
      <c r="R113" s="514"/>
      <c r="S113" s="513"/>
      <c r="T113" s="513"/>
      <c r="U113" s="513"/>
      <c r="V113" s="513"/>
      <c r="W113" s="513"/>
      <c r="X113" s="513"/>
      <c r="Y113" s="513"/>
      <c r="Z113" s="513"/>
      <c r="AA113" s="513"/>
      <c r="AB113" s="513"/>
      <c r="AC113" s="515">
        <f t="shared" si="36"/>
        <v>0</v>
      </c>
      <c r="AD113" s="516"/>
    </row>
    <row r="114" spans="2:30" outlineLevel="1">
      <c r="B114" s="508" t="str">
        <f>IF(C114&gt;0,IFERROR(_xlfn.IFS(D114&lt;=DATE(YEAR('Project basic information'!$E$12),MONTH('Project basic information'!$E$12),1),'Project basic information'!$A$12,D114&lt;=DATE(YEAR('Project basic information'!$E$13),MONTH('Project basic information'!$E$13),1),'Project basic information'!$A$13,D114&lt;=DATE(YEAR('Project basic information'!$E$14),MONTH('Project basic information'!$E$14),1),'Project basic information'!$A$14,D114&lt;=DATE(YEAR('Project basic information'!$E$15),MONTH('Project basic information'!$E$15),1),'Project basic information'!$A$15,D114&lt;=DATE(YEAR('Project basic information'!$E$16),MONTH('Project basic information'!$E$16),1),'Project basic information'!$A$16),""),"")</f>
        <v/>
      </c>
      <c r="C114" s="508">
        <f>IF(C113&gt;0,C113+1,IF(DATE(YEAR('Project basic information'!$C$5),MONTH('Project basic information'!$C$5),1)=D114,1,0))</f>
        <v>0</v>
      </c>
      <c r="D114" s="509">
        <f t="shared" si="37"/>
        <v>1645</v>
      </c>
      <c r="E114" s="510"/>
      <c r="F114" s="458">
        <f t="shared" si="33"/>
        <v>0</v>
      </c>
      <c r="G114" s="511"/>
      <c r="H114" s="510"/>
      <c r="I114" s="458">
        <f t="shared" si="34"/>
        <v>0</v>
      </c>
      <c r="J114" s="512"/>
      <c r="M114" s="509">
        <f t="shared" si="35"/>
        <v>1645</v>
      </c>
      <c r="N114" s="514"/>
      <c r="O114" s="514"/>
      <c r="P114" s="514"/>
      <c r="Q114" s="514"/>
      <c r="R114" s="514"/>
      <c r="S114" s="513"/>
      <c r="T114" s="513"/>
      <c r="U114" s="513"/>
      <c r="V114" s="513"/>
      <c r="W114" s="513"/>
      <c r="X114" s="513"/>
      <c r="Y114" s="513"/>
      <c r="Z114" s="513"/>
      <c r="AA114" s="513"/>
      <c r="AB114" s="513"/>
      <c r="AC114" s="515">
        <f t="shared" si="36"/>
        <v>0</v>
      </c>
      <c r="AD114" s="516"/>
    </row>
    <row r="115" spans="2:30" outlineLevel="1">
      <c r="B115" s="508" t="str">
        <f>IF(C115&gt;0,IFERROR(_xlfn.IFS(D115&lt;=DATE(YEAR('Project basic information'!$E$12),MONTH('Project basic information'!$E$12),1),'Project basic information'!$A$12,D115&lt;=DATE(YEAR('Project basic information'!$E$13),MONTH('Project basic information'!$E$13),1),'Project basic information'!$A$13,D115&lt;=DATE(YEAR('Project basic information'!$E$14),MONTH('Project basic information'!$E$14),1),'Project basic information'!$A$14,D115&lt;=DATE(YEAR('Project basic information'!$E$15),MONTH('Project basic information'!$E$15),1),'Project basic information'!$A$15,D115&lt;=DATE(YEAR('Project basic information'!$E$16),MONTH('Project basic information'!$E$16),1),'Project basic information'!$A$16),""),"")</f>
        <v/>
      </c>
      <c r="C115" s="508">
        <f>IF(C114&gt;0,C114+1,IF(DATE(YEAR('Project basic information'!$C$5),MONTH('Project basic information'!$C$5),1)=D115,1,0))</f>
        <v>0</v>
      </c>
      <c r="D115" s="509">
        <f t="shared" si="37"/>
        <v>1676</v>
      </c>
      <c r="E115" s="510"/>
      <c r="F115" s="458">
        <f t="shared" si="33"/>
        <v>0</v>
      </c>
      <c r="G115" s="511"/>
      <c r="H115" s="510"/>
      <c r="I115" s="458">
        <f t="shared" si="34"/>
        <v>0</v>
      </c>
      <c r="J115" s="512"/>
      <c r="M115" s="509">
        <f t="shared" si="35"/>
        <v>1676</v>
      </c>
      <c r="N115" s="514"/>
      <c r="O115" s="514"/>
      <c r="P115" s="514"/>
      <c r="Q115" s="514"/>
      <c r="R115" s="514"/>
      <c r="S115" s="513"/>
      <c r="T115" s="513"/>
      <c r="U115" s="513"/>
      <c r="V115" s="513"/>
      <c r="W115" s="513"/>
      <c r="X115" s="513"/>
      <c r="Y115" s="513"/>
      <c r="Z115" s="513"/>
      <c r="AA115" s="513"/>
      <c r="AB115" s="513"/>
      <c r="AC115" s="515">
        <f t="shared" si="36"/>
        <v>0</v>
      </c>
      <c r="AD115" s="516"/>
    </row>
    <row r="116" spans="2:30" outlineLevel="1">
      <c r="B116" s="508" t="str">
        <f>IF(C116&gt;0,IFERROR(_xlfn.IFS(D116&lt;=DATE(YEAR('Project basic information'!$E$12),MONTH('Project basic information'!$E$12),1),'Project basic information'!$A$12,D116&lt;=DATE(YEAR('Project basic information'!$E$13),MONTH('Project basic information'!$E$13),1),'Project basic information'!$A$13,D116&lt;=DATE(YEAR('Project basic information'!$E$14),MONTH('Project basic information'!$E$14),1),'Project basic information'!$A$14,D116&lt;=DATE(YEAR('Project basic information'!$E$15),MONTH('Project basic information'!$E$15),1),'Project basic information'!$A$15,D116&lt;=DATE(YEAR('Project basic information'!$E$16),MONTH('Project basic information'!$E$16),1),'Project basic information'!$A$16),""),"")</f>
        <v/>
      </c>
      <c r="C116" s="508">
        <f>IF(C115&gt;0,C115+1,IF(DATE(YEAR('Project basic information'!$C$5),MONTH('Project basic information'!$C$5),1)=D116,1,0))</f>
        <v>0</v>
      </c>
      <c r="D116" s="509">
        <f t="shared" si="37"/>
        <v>1707</v>
      </c>
      <c r="E116" s="510"/>
      <c r="F116" s="458">
        <f t="shared" si="33"/>
        <v>0</v>
      </c>
      <c r="G116" s="511"/>
      <c r="H116" s="510"/>
      <c r="I116" s="458">
        <f t="shared" si="34"/>
        <v>0</v>
      </c>
      <c r="J116" s="512"/>
      <c r="M116" s="509">
        <f t="shared" si="35"/>
        <v>1707</v>
      </c>
      <c r="N116" s="514"/>
      <c r="O116" s="514"/>
      <c r="P116" s="514"/>
      <c r="Q116" s="514"/>
      <c r="R116" s="514"/>
      <c r="S116" s="513"/>
      <c r="T116" s="513"/>
      <c r="U116" s="513"/>
      <c r="V116" s="513"/>
      <c r="W116" s="513"/>
      <c r="X116" s="513"/>
      <c r="Y116" s="513"/>
      <c r="Z116" s="513"/>
      <c r="AA116" s="513"/>
      <c r="AB116" s="513"/>
      <c r="AC116" s="515">
        <f t="shared" si="36"/>
        <v>0</v>
      </c>
      <c r="AD116" s="516"/>
    </row>
    <row r="117" spans="2:30" outlineLevel="1">
      <c r="B117" s="508" t="str">
        <f>IF(C117&gt;0,IFERROR(_xlfn.IFS(D117&lt;=DATE(YEAR('Project basic information'!$E$12),MONTH('Project basic information'!$E$12),1),'Project basic information'!$A$12,D117&lt;=DATE(YEAR('Project basic information'!$E$13),MONTH('Project basic information'!$E$13),1),'Project basic information'!$A$13,D117&lt;=DATE(YEAR('Project basic information'!$E$14),MONTH('Project basic information'!$E$14),1),'Project basic information'!$A$14,D117&lt;=DATE(YEAR('Project basic information'!$E$15),MONTH('Project basic information'!$E$15),1),'Project basic information'!$A$15,D117&lt;=DATE(YEAR('Project basic information'!$E$16),MONTH('Project basic information'!$E$16),1),'Project basic information'!$A$16),""),"")</f>
        <v/>
      </c>
      <c r="C117" s="508">
        <f>IF(C116&gt;0,C116+1,IF(DATE(YEAR('Project basic information'!$C$5),MONTH('Project basic information'!$C$5),1)=D117,1,0))</f>
        <v>0</v>
      </c>
      <c r="D117" s="509">
        <f t="shared" si="37"/>
        <v>1737</v>
      </c>
      <c r="E117" s="510"/>
      <c r="F117" s="458">
        <f t="shared" si="33"/>
        <v>0</v>
      </c>
      <c r="G117" s="511"/>
      <c r="H117" s="510"/>
      <c r="I117" s="458">
        <f t="shared" si="34"/>
        <v>0</v>
      </c>
      <c r="J117" s="512"/>
      <c r="M117" s="509">
        <f t="shared" si="35"/>
        <v>1737</v>
      </c>
      <c r="N117" s="514"/>
      <c r="O117" s="514"/>
      <c r="P117" s="514"/>
      <c r="Q117" s="514"/>
      <c r="R117" s="514"/>
      <c r="S117" s="513"/>
      <c r="T117" s="513"/>
      <c r="U117" s="513"/>
      <c r="V117" s="513"/>
      <c r="W117" s="513"/>
      <c r="X117" s="513"/>
      <c r="Y117" s="513"/>
      <c r="Z117" s="513"/>
      <c r="AA117" s="513"/>
      <c r="AB117" s="513"/>
      <c r="AC117" s="515">
        <f t="shared" si="36"/>
        <v>0</v>
      </c>
      <c r="AD117" s="516"/>
    </row>
    <row r="118" spans="2:30" outlineLevel="1">
      <c r="B118" s="508" t="str">
        <f>IF(C118&gt;0,IFERROR(_xlfn.IFS(D118&lt;=DATE(YEAR('Project basic information'!$E$12),MONTH('Project basic information'!$E$12),1),'Project basic information'!$A$12,D118&lt;=DATE(YEAR('Project basic information'!$E$13),MONTH('Project basic information'!$E$13),1),'Project basic information'!$A$13,D118&lt;=DATE(YEAR('Project basic information'!$E$14),MONTH('Project basic information'!$E$14),1),'Project basic information'!$A$14,D118&lt;=DATE(YEAR('Project basic information'!$E$15),MONTH('Project basic information'!$E$15),1),'Project basic information'!$A$15,D118&lt;=DATE(YEAR('Project basic information'!$E$16),MONTH('Project basic information'!$E$16),1),'Project basic information'!$A$16),""),"")</f>
        <v/>
      </c>
      <c r="C118" s="508">
        <f>IF(C117&gt;0,C117+1,IF(DATE(YEAR('Project basic information'!$C$5),MONTH('Project basic information'!$C$5),1)=D118,1,0))</f>
        <v>0</v>
      </c>
      <c r="D118" s="509">
        <f t="shared" si="37"/>
        <v>1768</v>
      </c>
      <c r="E118" s="510"/>
      <c r="F118" s="458">
        <f t="shared" si="33"/>
        <v>0</v>
      </c>
      <c r="G118" s="511"/>
      <c r="H118" s="510"/>
      <c r="I118" s="458">
        <f t="shared" si="34"/>
        <v>0</v>
      </c>
      <c r="J118" s="512"/>
      <c r="M118" s="509">
        <f t="shared" si="35"/>
        <v>1768</v>
      </c>
      <c r="N118" s="514"/>
      <c r="O118" s="514"/>
      <c r="P118" s="514"/>
      <c r="Q118" s="514"/>
      <c r="R118" s="514"/>
      <c r="S118" s="513"/>
      <c r="T118" s="513"/>
      <c r="U118" s="513"/>
      <c r="V118" s="513"/>
      <c r="W118" s="513"/>
      <c r="X118" s="513"/>
      <c r="Y118" s="513"/>
      <c r="Z118" s="513"/>
      <c r="AA118" s="513"/>
      <c r="AB118" s="513"/>
      <c r="AC118" s="515">
        <f t="shared" si="36"/>
        <v>0</v>
      </c>
      <c r="AD118" s="516"/>
    </row>
    <row r="119" spans="2:30" outlineLevel="1">
      <c r="B119" s="508" t="str">
        <f>IF(C119&gt;0,IFERROR(_xlfn.IFS(D119&lt;=DATE(YEAR('Project basic information'!$E$12),MONTH('Project basic information'!$E$12),1),'Project basic information'!$A$12,D119&lt;=DATE(YEAR('Project basic information'!$E$13),MONTH('Project basic information'!$E$13),1),'Project basic information'!$A$13,D119&lt;=DATE(YEAR('Project basic information'!$E$14),MONTH('Project basic information'!$E$14),1),'Project basic information'!$A$14,D119&lt;=DATE(YEAR('Project basic information'!$E$15),MONTH('Project basic information'!$E$15),1),'Project basic information'!$A$15,D119&lt;=DATE(YEAR('Project basic information'!$E$16),MONTH('Project basic information'!$E$16),1),'Project basic information'!$A$16),""),"")</f>
        <v/>
      </c>
      <c r="C119" s="508">
        <f>IF(C118&gt;0,C118+1,IF(DATE(YEAR('Project basic information'!$C$5),MONTH('Project basic information'!$C$5),1)=D119,1,0))</f>
        <v>0</v>
      </c>
      <c r="D119" s="509">
        <f t="shared" si="37"/>
        <v>1798</v>
      </c>
      <c r="E119" s="510"/>
      <c r="F119" s="458">
        <f t="shared" si="33"/>
        <v>0</v>
      </c>
      <c r="G119" s="511"/>
      <c r="H119" s="510"/>
      <c r="I119" s="458">
        <f t="shared" si="34"/>
        <v>0</v>
      </c>
      <c r="J119" s="512"/>
      <c r="M119" s="509">
        <f t="shared" si="35"/>
        <v>1798</v>
      </c>
      <c r="N119" s="514"/>
      <c r="O119" s="514"/>
      <c r="P119" s="514"/>
      <c r="Q119" s="514"/>
      <c r="R119" s="514"/>
      <c r="S119" s="513"/>
      <c r="T119" s="513"/>
      <c r="U119" s="513"/>
      <c r="V119" s="513"/>
      <c r="W119" s="513"/>
      <c r="X119" s="513"/>
      <c r="Y119" s="513"/>
      <c r="Z119" s="513"/>
      <c r="AA119" s="513"/>
      <c r="AB119" s="513"/>
      <c r="AC119" s="515">
        <f t="shared" si="36"/>
        <v>0</v>
      </c>
      <c r="AD119" s="516"/>
    </row>
    <row r="120" spans="2:30" ht="15" thickBot="1">
      <c r="B120" s="518"/>
      <c r="C120" s="519"/>
      <c r="D120" s="520">
        <f>D119</f>
        <v>1798</v>
      </c>
      <c r="E120" s="521"/>
      <c r="F120" s="522">
        <f>SUM(F108:F119)</f>
        <v>0</v>
      </c>
      <c r="G120" s="523">
        <f>SUM(G108:G119)</f>
        <v>0</v>
      </c>
      <c r="H120" s="524"/>
      <c r="I120" s="522">
        <f>SUM(I108:I119)</f>
        <v>0</v>
      </c>
      <c r="J120" s="523">
        <f>SUM(J108:J119)</f>
        <v>0</v>
      </c>
      <c r="M120" s="520">
        <f t="shared" si="35"/>
        <v>1798</v>
      </c>
      <c r="N120" s="526">
        <f>SUM(N108:N119)</f>
        <v>0</v>
      </c>
      <c r="O120" s="526">
        <f>SUM(O108:O119)</f>
        <v>0</v>
      </c>
      <c r="P120" s="526">
        <f>SUM(P108:P119)</f>
        <v>0</v>
      </c>
      <c r="Q120" s="526">
        <f>SUM(Q108:Q119)</f>
        <v>0</v>
      </c>
      <c r="R120" s="526">
        <f>SUM(R108:R119)</f>
        <v>0</v>
      </c>
      <c r="S120" s="528">
        <f t="shared" ref="S120:AB120" si="38">SUM(S108:S119)</f>
        <v>0</v>
      </c>
      <c r="T120" s="528">
        <f t="shared" si="38"/>
        <v>0</v>
      </c>
      <c r="U120" s="528">
        <f t="shared" si="38"/>
        <v>0</v>
      </c>
      <c r="V120" s="528">
        <f t="shared" si="38"/>
        <v>0</v>
      </c>
      <c r="W120" s="528">
        <f t="shared" si="38"/>
        <v>0</v>
      </c>
      <c r="X120" s="528">
        <f t="shared" si="38"/>
        <v>0</v>
      </c>
      <c r="Y120" s="528">
        <f t="shared" si="38"/>
        <v>0</v>
      </c>
      <c r="Z120" s="528">
        <f t="shared" si="38"/>
        <v>0</v>
      </c>
      <c r="AA120" s="528">
        <f t="shared" si="38"/>
        <v>0</v>
      </c>
      <c r="AB120" s="528">
        <f t="shared" si="38"/>
        <v>0</v>
      </c>
      <c r="AC120" s="528">
        <f>SUM(AC108:AC119)</f>
        <v>0</v>
      </c>
      <c r="AD120" s="516"/>
    </row>
    <row r="121" spans="2:30" ht="28.55" customHeight="1">
      <c r="B121" s="448"/>
      <c r="C121" s="448"/>
      <c r="N121" s="527">
        <f>IFERROR(N120/$H$6,0)</f>
        <v>0</v>
      </c>
      <c r="O121" s="527">
        <f>IFERROR(O120/$H$6,0)</f>
        <v>0</v>
      </c>
      <c r="P121" s="527">
        <f>IFERROR(P120/$H$6,0)</f>
        <v>0</v>
      </c>
      <c r="Q121" s="527">
        <f>IFERROR(Q120/$H$6,0)</f>
        <v>0</v>
      </c>
      <c r="R121" s="527">
        <f>IFERROR(R120/$H$6,0)</f>
        <v>0</v>
      </c>
      <c r="S121" s="527">
        <f t="shared" ref="S121:AB121" si="39">IFERROR(S120/$H$6,0)</f>
        <v>0</v>
      </c>
      <c r="T121" s="527">
        <f t="shared" si="39"/>
        <v>0</v>
      </c>
      <c r="U121" s="527">
        <f t="shared" si="39"/>
        <v>0</v>
      </c>
      <c r="V121" s="527">
        <f t="shared" si="39"/>
        <v>0</v>
      </c>
      <c r="W121" s="527">
        <f t="shared" si="39"/>
        <v>0</v>
      </c>
      <c r="X121" s="527">
        <f t="shared" si="39"/>
        <v>0</v>
      </c>
      <c r="Y121" s="527">
        <f t="shared" si="39"/>
        <v>0</v>
      </c>
      <c r="Z121" s="527">
        <f t="shared" si="39"/>
        <v>0</v>
      </c>
      <c r="AA121" s="527">
        <f t="shared" si="39"/>
        <v>0</v>
      </c>
      <c r="AB121" s="527">
        <f t="shared" si="39"/>
        <v>0</v>
      </c>
      <c r="AC121" s="525">
        <f>IFERROR(AC120/$H$6,0)</f>
        <v>0</v>
      </c>
      <c r="AD121" s="529" t="s">
        <v>579</v>
      </c>
    </row>
    <row r="122" spans="2:30" ht="15" thickBot="1">
      <c r="B122" s="448"/>
      <c r="C122" s="448"/>
      <c r="N122" s="530"/>
      <c r="O122" s="530"/>
      <c r="P122" s="530"/>
      <c r="Q122" s="530"/>
      <c r="R122" s="530"/>
      <c r="S122" s="531"/>
      <c r="T122" s="532"/>
      <c r="U122" s="533"/>
      <c r="V122" s="533"/>
      <c r="W122" s="533"/>
      <c r="X122" s="533"/>
      <c r="Y122" s="533"/>
      <c r="Z122" s="533"/>
      <c r="AA122" s="533"/>
      <c r="AB122" s="534"/>
      <c r="AC122" s="535"/>
      <c r="AD122" s="542"/>
    </row>
    <row r="123" spans="2:30" outlineLevel="1">
      <c r="B123" s="508" t="str">
        <f>IF(C123&gt;0,IFERROR(_xlfn.IFS(D123&lt;=DATE(YEAR('Project basic information'!$E$12),MONTH('Project basic information'!$E$12),1),'Project basic information'!$A$12,D123&lt;=DATE(YEAR('Project basic information'!$E$13),MONTH('Project basic information'!$E$13),1),'Project basic information'!$A$13,D123&lt;=DATE(YEAR('Project basic information'!$E$14),MONTH('Project basic information'!$E$14),1),'Project basic information'!$A$14,D123&lt;=DATE(YEAR('Project basic information'!$E$15),MONTH('Project basic information'!$E$15),1),'Project basic information'!$A$15,D123&lt;=DATE(YEAR('Project basic information'!$E$16),MONTH('Project basic information'!$E$16),1),'Project basic information'!$A$16),""),"")</f>
        <v/>
      </c>
      <c r="C123" s="508">
        <f>IF(C119&gt;0,C119+1,IF(DATE(YEAR('Project basic information'!$C$5),MONTH('Project basic information'!$C$5),1)=D123,1,0))</f>
        <v>0</v>
      </c>
      <c r="D123" s="509">
        <f>DATE(YEAR(D119),MONTH(D119)+1,DAY(D119))</f>
        <v>1829</v>
      </c>
      <c r="E123" s="539"/>
      <c r="F123" s="537">
        <f t="shared" ref="F123:F134" si="40">215/12*E123</f>
        <v>0</v>
      </c>
      <c r="G123" s="540"/>
      <c r="H123" s="539"/>
      <c r="I123" s="537">
        <f t="shared" ref="I123:I134" si="41">215/12*H123</f>
        <v>0</v>
      </c>
      <c r="J123" s="541"/>
      <c r="M123" s="509">
        <f t="shared" si="35"/>
        <v>1829</v>
      </c>
      <c r="N123" s="514"/>
      <c r="O123" s="514"/>
      <c r="P123" s="514"/>
      <c r="Q123" s="514"/>
      <c r="R123" s="514"/>
      <c r="S123" s="513"/>
      <c r="T123" s="513"/>
      <c r="U123" s="513"/>
      <c r="V123" s="513"/>
      <c r="W123" s="513"/>
      <c r="X123" s="513"/>
      <c r="Y123" s="513"/>
      <c r="Z123" s="513"/>
      <c r="AA123" s="513"/>
      <c r="AB123" s="513"/>
      <c r="AC123" s="515">
        <f t="shared" ref="AC123:AC134" si="42">SUM(N123:AB123)</f>
        <v>0</v>
      </c>
      <c r="AD123" s="516"/>
    </row>
    <row r="124" spans="2:30" outlineLevel="1">
      <c r="B124" s="508" t="str">
        <f>IF(C124&gt;0,IFERROR(_xlfn.IFS(D124&lt;=DATE(YEAR('Project basic information'!$E$12),MONTH('Project basic information'!$E$12),1),'Project basic information'!$A$12,D124&lt;=DATE(YEAR('Project basic information'!$E$13),MONTH('Project basic information'!$E$13),1),'Project basic information'!$A$13,D124&lt;=DATE(YEAR('Project basic information'!$E$14),MONTH('Project basic information'!$E$14),1),'Project basic information'!$A$14,D124&lt;=DATE(YEAR('Project basic information'!$E$15),MONTH('Project basic information'!$E$15),1),'Project basic information'!$A$15,D124&lt;=DATE(YEAR('Project basic information'!$E$16),MONTH('Project basic information'!$E$16),1),'Project basic information'!$A$16),""),"")</f>
        <v/>
      </c>
      <c r="C124" s="508">
        <f>IF(C123&gt;0,C123+1,IF(DATE(YEAR('Project basic information'!$C$5),MONTH('Project basic information'!$C$5),1)=D124,1,0))</f>
        <v>0</v>
      </c>
      <c r="D124" s="509">
        <f t="shared" ref="D124:D134" si="43">DATE(YEAR(D123),MONTH(D123)+1,DAY(D123))</f>
        <v>1860</v>
      </c>
      <c r="E124" s="510"/>
      <c r="F124" s="458">
        <f t="shared" si="40"/>
        <v>0</v>
      </c>
      <c r="G124" s="511"/>
      <c r="H124" s="510"/>
      <c r="I124" s="458">
        <f t="shared" si="41"/>
        <v>0</v>
      </c>
      <c r="J124" s="512"/>
      <c r="M124" s="509">
        <f t="shared" si="35"/>
        <v>1860</v>
      </c>
      <c r="N124" s="514"/>
      <c r="O124" s="514"/>
      <c r="P124" s="514"/>
      <c r="Q124" s="514"/>
      <c r="R124" s="514"/>
      <c r="S124" s="513"/>
      <c r="T124" s="513"/>
      <c r="U124" s="513"/>
      <c r="V124" s="513"/>
      <c r="W124" s="513"/>
      <c r="X124" s="513"/>
      <c r="Y124" s="513"/>
      <c r="Z124" s="513"/>
      <c r="AA124" s="513"/>
      <c r="AB124" s="513"/>
      <c r="AC124" s="515">
        <f t="shared" si="42"/>
        <v>0</v>
      </c>
      <c r="AD124" s="516"/>
    </row>
    <row r="125" spans="2:30" outlineLevel="1">
      <c r="B125" s="508" t="str">
        <f>IF(C125&gt;0,IFERROR(_xlfn.IFS(D125&lt;=DATE(YEAR('Project basic information'!$E$12),MONTH('Project basic information'!$E$12),1),'Project basic information'!$A$12,D125&lt;=DATE(YEAR('Project basic information'!$E$13),MONTH('Project basic information'!$E$13),1),'Project basic information'!$A$13,D125&lt;=DATE(YEAR('Project basic information'!$E$14),MONTH('Project basic information'!$E$14),1),'Project basic information'!$A$14,D125&lt;=DATE(YEAR('Project basic information'!$E$15),MONTH('Project basic information'!$E$15),1),'Project basic information'!$A$15,D125&lt;=DATE(YEAR('Project basic information'!$E$16),MONTH('Project basic information'!$E$16),1),'Project basic information'!$A$16),""),"")</f>
        <v/>
      </c>
      <c r="C125" s="508">
        <f>IF(C124&gt;0,C124+1,IF(DATE(YEAR('Project basic information'!$C$5),MONTH('Project basic information'!$C$5),1)=D125,1,0))</f>
        <v>0</v>
      </c>
      <c r="D125" s="509">
        <f t="shared" si="43"/>
        <v>1888</v>
      </c>
      <c r="E125" s="510"/>
      <c r="F125" s="458">
        <f t="shared" si="40"/>
        <v>0</v>
      </c>
      <c r="G125" s="511"/>
      <c r="H125" s="510"/>
      <c r="I125" s="458">
        <f t="shared" si="41"/>
        <v>0</v>
      </c>
      <c r="J125" s="512"/>
      <c r="M125" s="509">
        <f t="shared" si="35"/>
        <v>1888</v>
      </c>
      <c r="N125" s="514"/>
      <c r="O125" s="514"/>
      <c r="P125" s="514"/>
      <c r="Q125" s="514"/>
      <c r="R125" s="514"/>
      <c r="S125" s="513"/>
      <c r="T125" s="513"/>
      <c r="U125" s="513"/>
      <c r="V125" s="513"/>
      <c r="W125" s="513"/>
      <c r="X125" s="513"/>
      <c r="Y125" s="513"/>
      <c r="Z125" s="513"/>
      <c r="AA125" s="513"/>
      <c r="AB125" s="513"/>
      <c r="AC125" s="515">
        <f t="shared" si="42"/>
        <v>0</v>
      </c>
      <c r="AD125" s="516"/>
    </row>
    <row r="126" spans="2:30" outlineLevel="1">
      <c r="B126" s="508" t="str">
        <f>IF(C126&gt;0,IFERROR(_xlfn.IFS(D126&lt;=DATE(YEAR('Project basic information'!$E$12),MONTH('Project basic information'!$E$12),1),'Project basic information'!$A$12,D126&lt;=DATE(YEAR('Project basic information'!$E$13),MONTH('Project basic information'!$E$13),1),'Project basic information'!$A$13,D126&lt;=DATE(YEAR('Project basic information'!$E$14),MONTH('Project basic information'!$E$14),1),'Project basic information'!$A$14,D126&lt;=DATE(YEAR('Project basic information'!$E$15),MONTH('Project basic information'!$E$15),1),'Project basic information'!$A$15,D126&lt;=DATE(YEAR('Project basic information'!$E$16),MONTH('Project basic information'!$E$16),1),'Project basic information'!$A$16),""),"")</f>
        <v/>
      </c>
      <c r="C126" s="508">
        <f>IF(C125&gt;0,C125+1,IF(DATE(YEAR('Project basic information'!$C$5),MONTH('Project basic information'!$C$5),1)=D126,1,0))</f>
        <v>0</v>
      </c>
      <c r="D126" s="509">
        <f t="shared" si="43"/>
        <v>1919</v>
      </c>
      <c r="E126" s="510"/>
      <c r="F126" s="458">
        <f t="shared" si="40"/>
        <v>0</v>
      </c>
      <c r="G126" s="511"/>
      <c r="H126" s="510"/>
      <c r="I126" s="458">
        <f t="shared" si="41"/>
        <v>0</v>
      </c>
      <c r="J126" s="512"/>
      <c r="M126" s="509">
        <f t="shared" si="35"/>
        <v>1919</v>
      </c>
      <c r="N126" s="514"/>
      <c r="O126" s="514"/>
      <c r="P126" s="514"/>
      <c r="Q126" s="514"/>
      <c r="R126" s="514"/>
      <c r="S126" s="513"/>
      <c r="T126" s="513"/>
      <c r="U126" s="513"/>
      <c r="V126" s="513"/>
      <c r="W126" s="513"/>
      <c r="X126" s="513"/>
      <c r="Y126" s="513"/>
      <c r="Z126" s="513"/>
      <c r="AA126" s="513"/>
      <c r="AB126" s="513"/>
      <c r="AC126" s="515">
        <f t="shared" si="42"/>
        <v>0</v>
      </c>
      <c r="AD126" s="516"/>
    </row>
    <row r="127" spans="2:30" outlineLevel="1">
      <c r="B127" s="508" t="str">
        <f>IF(C127&gt;0,IFERROR(_xlfn.IFS(D127&lt;=DATE(YEAR('Project basic information'!$E$12),MONTH('Project basic information'!$E$12),1),'Project basic information'!$A$12,D127&lt;=DATE(YEAR('Project basic information'!$E$13),MONTH('Project basic information'!$E$13),1),'Project basic information'!$A$13,D127&lt;=DATE(YEAR('Project basic information'!$E$14),MONTH('Project basic information'!$E$14),1),'Project basic information'!$A$14,D127&lt;=DATE(YEAR('Project basic information'!$E$15),MONTH('Project basic information'!$E$15),1),'Project basic information'!$A$15,D127&lt;=DATE(YEAR('Project basic information'!$E$16),MONTH('Project basic information'!$E$16),1),'Project basic information'!$A$16),""),"")</f>
        <v/>
      </c>
      <c r="C127" s="508">
        <f>IF(C126&gt;0,C126+1,IF(DATE(YEAR('Project basic information'!$C$5),MONTH('Project basic information'!$C$5),1)=D127,1,0))</f>
        <v>0</v>
      </c>
      <c r="D127" s="509">
        <f t="shared" si="43"/>
        <v>1949</v>
      </c>
      <c r="E127" s="510"/>
      <c r="F127" s="458">
        <f t="shared" si="40"/>
        <v>0</v>
      </c>
      <c r="G127" s="511"/>
      <c r="H127" s="510"/>
      <c r="I127" s="458">
        <f t="shared" si="41"/>
        <v>0</v>
      </c>
      <c r="J127" s="512"/>
      <c r="M127" s="509">
        <f t="shared" si="35"/>
        <v>1949</v>
      </c>
      <c r="N127" s="514"/>
      <c r="O127" s="514"/>
      <c r="P127" s="514"/>
      <c r="Q127" s="514"/>
      <c r="R127" s="514"/>
      <c r="S127" s="513"/>
      <c r="T127" s="513"/>
      <c r="U127" s="513"/>
      <c r="V127" s="513"/>
      <c r="W127" s="513"/>
      <c r="X127" s="513"/>
      <c r="Y127" s="513"/>
      <c r="Z127" s="513"/>
      <c r="AA127" s="513"/>
      <c r="AB127" s="513"/>
      <c r="AC127" s="515">
        <f t="shared" si="42"/>
        <v>0</v>
      </c>
      <c r="AD127" s="516"/>
    </row>
    <row r="128" spans="2:30" outlineLevel="1">
      <c r="B128" s="508" t="str">
        <f>IF(C128&gt;0,IFERROR(_xlfn.IFS(D128&lt;=DATE(YEAR('Project basic information'!$E$12),MONTH('Project basic information'!$E$12),1),'Project basic information'!$A$12,D128&lt;=DATE(YEAR('Project basic information'!$E$13),MONTH('Project basic information'!$E$13),1),'Project basic information'!$A$13,D128&lt;=DATE(YEAR('Project basic information'!$E$14),MONTH('Project basic information'!$E$14),1),'Project basic information'!$A$14,D128&lt;=DATE(YEAR('Project basic information'!$E$15),MONTH('Project basic information'!$E$15),1),'Project basic information'!$A$15,D128&lt;=DATE(YEAR('Project basic information'!$E$16),MONTH('Project basic information'!$E$16),1),'Project basic information'!$A$16),""),"")</f>
        <v/>
      </c>
      <c r="C128" s="508">
        <f>IF(C127&gt;0,C127+1,IF(DATE(YEAR('Project basic information'!$C$5),MONTH('Project basic information'!$C$5),1)=D128,1,0))</f>
        <v>0</v>
      </c>
      <c r="D128" s="509">
        <f t="shared" si="43"/>
        <v>1980</v>
      </c>
      <c r="E128" s="510"/>
      <c r="F128" s="458">
        <f t="shared" si="40"/>
        <v>0</v>
      </c>
      <c r="G128" s="511"/>
      <c r="H128" s="510"/>
      <c r="I128" s="458">
        <f t="shared" si="41"/>
        <v>0</v>
      </c>
      <c r="J128" s="512"/>
      <c r="M128" s="509">
        <f t="shared" si="35"/>
        <v>1980</v>
      </c>
      <c r="N128" s="514"/>
      <c r="O128" s="514"/>
      <c r="P128" s="514"/>
      <c r="Q128" s="514"/>
      <c r="R128" s="514"/>
      <c r="S128" s="513"/>
      <c r="T128" s="513"/>
      <c r="U128" s="513"/>
      <c r="V128" s="513"/>
      <c r="W128" s="513"/>
      <c r="X128" s="513"/>
      <c r="Y128" s="513"/>
      <c r="Z128" s="513"/>
      <c r="AA128" s="513"/>
      <c r="AB128" s="513"/>
      <c r="AC128" s="515">
        <f t="shared" si="42"/>
        <v>0</v>
      </c>
      <c r="AD128" s="516"/>
    </row>
    <row r="129" spans="2:30" outlineLevel="1">
      <c r="B129" s="508" t="str">
        <f>IF(C129&gt;0,IFERROR(_xlfn.IFS(D129&lt;=DATE(YEAR('Project basic information'!$E$12),MONTH('Project basic information'!$E$12),1),'Project basic information'!$A$12,D129&lt;=DATE(YEAR('Project basic information'!$E$13),MONTH('Project basic information'!$E$13),1),'Project basic information'!$A$13,D129&lt;=DATE(YEAR('Project basic information'!$E$14),MONTH('Project basic information'!$E$14),1),'Project basic information'!$A$14,D129&lt;=DATE(YEAR('Project basic information'!$E$15),MONTH('Project basic information'!$E$15),1),'Project basic information'!$A$15,D129&lt;=DATE(YEAR('Project basic information'!$E$16),MONTH('Project basic information'!$E$16),1),'Project basic information'!$A$16),""),"")</f>
        <v/>
      </c>
      <c r="C129" s="508">
        <f>IF(C128&gt;0,C128+1,IF(DATE(YEAR('Project basic information'!$C$5),MONTH('Project basic information'!$C$5),1)=D129,1,0))</f>
        <v>0</v>
      </c>
      <c r="D129" s="509">
        <f t="shared" si="43"/>
        <v>2010</v>
      </c>
      <c r="E129" s="510"/>
      <c r="F129" s="458">
        <f t="shared" si="40"/>
        <v>0</v>
      </c>
      <c r="G129" s="511"/>
      <c r="H129" s="510"/>
      <c r="I129" s="458">
        <f t="shared" si="41"/>
        <v>0</v>
      </c>
      <c r="J129" s="512"/>
      <c r="M129" s="509">
        <f t="shared" si="35"/>
        <v>2010</v>
      </c>
      <c r="N129" s="514"/>
      <c r="O129" s="514"/>
      <c r="P129" s="514"/>
      <c r="Q129" s="514"/>
      <c r="R129" s="514"/>
      <c r="S129" s="513"/>
      <c r="T129" s="513"/>
      <c r="U129" s="513"/>
      <c r="V129" s="513"/>
      <c r="W129" s="513"/>
      <c r="X129" s="513"/>
      <c r="Y129" s="513"/>
      <c r="Z129" s="513"/>
      <c r="AA129" s="513"/>
      <c r="AB129" s="513"/>
      <c r="AC129" s="515">
        <f t="shared" si="42"/>
        <v>0</v>
      </c>
      <c r="AD129" s="516"/>
    </row>
    <row r="130" spans="2:30" outlineLevel="1">
      <c r="B130" s="508" t="str">
        <f>IF(C130&gt;0,IFERROR(_xlfn.IFS(D130&lt;=DATE(YEAR('Project basic information'!$E$12),MONTH('Project basic information'!$E$12),1),'Project basic information'!$A$12,D130&lt;=DATE(YEAR('Project basic information'!$E$13),MONTH('Project basic information'!$E$13),1),'Project basic information'!$A$13,D130&lt;=DATE(YEAR('Project basic information'!$E$14),MONTH('Project basic information'!$E$14),1),'Project basic information'!$A$14,D130&lt;=DATE(YEAR('Project basic information'!$E$15),MONTH('Project basic information'!$E$15),1),'Project basic information'!$A$15,D130&lt;=DATE(YEAR('Project basic information'!$E$16),MONTH('Project basic information'!$E$16),1),'Project basic information'!$A$16),""),"")</f>
        <v/>
      </c>
      <c r="C130" s="508">
        <f>IF(C129&gt;0,C129+1,IF(DATE(YEAR('Project basic information'!$C$5),MONTH('Project basic information'!$C$5),1)=D130,1,0))</f>
        <v>0</v>
      </c>
      <c r="D130" s="509">
        <f t="shared" si="43"/>
        <v>2041</v>
      </c>
      <c r="E130" s="510"/>
      <c r="F130" s="458">
        <f t="shared" si="40"/>
        <v>0</v>
      </c>
      <c r="G130" s="511"/>
      <c r="H130" s="510"/>
      <c r="I130" s="458">
        <f t="shared" si="41"/>
        <v>0</v>
      </c>
      <c r="J130" s="512"/>
      <c r="M130" s="509">
        <f t="shared" si="35"/>
        <v>2041</v>
      </c>
      <c r="N130" s="514"/>
      <c r="O130" s="514"/>
      <c r="P130" s="514"/>
      <c r="Q130" s="514"/>
      <c r="R130" s="514"/>
      <c r="S130" s="513"/>
      <c r="T130" s="513"/>
      <c r="U130" s="513"/>
      <c r="V130" s="513"/>
      <c r="W130" s="513"/>
      <c r="X130" s="513"/>
      <c r="Y130" s="513"/>
      <c r="Z130" s="513"/>
      <c r="AA130" s="513"/>
      <c r="AB130" s="513"/>
      <c r="AC130" s="515">
        <f t="shared" si="42"/>
        <v>0</v>
      </c>
      <c r="AD130" s="516"/>
    </row>
    <row r="131" spans="2:30" outlineLevel="1">
      <c r="B131" s="508" t="str">
        <f>IF(C131&gt;0,IFERROR(_xlfn.IFS(D131&lt;=DATE(YEAR('Project basic information'!$E$12),MONTH('Project basic information'!$E$12),1),'Project basic information'!$A$12,D131&lt;=DATE(YEAR('Project basic information'!$E$13),MONTH('Project basic information'!$E$13),1),'Project basic information'!$A$13,D131&lt;=DATE(YEAR('Project basic information'!$E$14),MONTH('Project basic information'!$E$14),1),'Project basic information'!$A$14,D131&lt;=DATE(YEAR('Project basic information'!$E$15),MONTH('Project basic information'!$E$15),1),'Project basic information'!$A$15,D131&lt;=DATE(YEAR('Project basic information'!$E$16),MONTH('Project basic information'!$E$16),1),'Project basic information'!$A$16),""),"")</f>
        <v/>
      </c>
      <c r="C131" s="508">
        <f>IF(C130&gt;0,C130+1,IF(DATE(YEAR('Project basic information'!$C$5),MONTH('Project basic information'!$C$5),1)=D131,1,0))</f>
        <v>0</v>
      </c>
      <c r="D131" s="509">
        <f t="shared" si="43"/>
        <v>2072</v>
      </c>
      <c r="E131" s="510"/>
      <c r="F131" s="458">
        <f t="shared" si="40"/>
        <v>0</v>
      </c>
      <c r="G131" s="511"/>
      <c r="H131" s="510"/>
      <c r="I131" s="458">
        <f t="shared" si="41"/>
        <v>0</v>
      </c>
      <c r="J131" s="512"/>
      <c r="M131" s="509">
        <f t="shared" si="35"/>
        <v>2072</v>
      </c>
      <c r="N131" s="514"/>
      <c r="O131" s="514"/>
      <c r="P131" s="514"/>
      <c r="Q131" s="514"/>
      <c r="R131" s="514"/>
      <c r="S131" s="513"/>
      <c r="T131" s="513"/>
      <c r="U131" s="513"/>
      <c r="V131" s="513"/>
      <c r="W131" s="513"/>
      <c r="X131" s="513"/>
      <c r="Y131" s="513"/>
      <c r="Z131" s="513"/>
      <c r="AA131" s="513"/>
      <c r="AB131" s="513"/>
      <c r="AC131" s="515">
        <f t="shared" si="42"/>
        <v>0</v>
      </c>
      <c r="AD131" s="516"/>
    </row>
    <row r="132" spans="2:30" outlineLevel="1">
      <c r="B132" s="508" t="str">
        <f>IF(C132&gt;0,IFERROR(_xlfn.IFS(D132&lt;=DATE(YEAR('Project basic information'!$E$12),MONTH('Project basic information'!$E$12),1),'Project basic information'!$A$12,D132&lt;=DATE(YEAR('Project basic information'!$E$13),MONTH('Project basic information'!$E$13),1),'Project basic information'!$A$13,D132&lt;=DATE(YEAR('Project basic information'!$E$14),MONTH('Project basic information'!$E$14),1),'Project basic information'!$A$14,D132&lt;=DATE(YEAR('Project basic information'!$E$15),MONTH('Project basic information'!$E$15),1),'Project basic information'!$A$15,D132&lt;=DATE(YEAR('Project basic information'!$E$16),MONTH('Project basic information'!$E$16),1),'Project basic information'!$A$16),""),"")</f>
        <v/>
      </c>
      <c r="C132" s="508">
        <f>IF(C131&gt;0,C131+1,IF(DATE(YEAR('Project basic information'!$C$5),MONTH('Project basic information'!$C$5),1)=D132,1,0))</f>
        <v>0</v>
      </c>
      <c r="D132" s="509">
        <f t="shared" si="43"/>
        <v>2102</v>
      </c>
      <c r="E132" s="510"/>
      <c r="F132" s="458">
        <f t="shared" si="40"/>
        <v>0</v>
      </c>
      <c r="G132" s="511"/>
      <c r="H132" s="510"/>
      <c r="I132" s="458">
        <f t="shared" si="41"/>
        <v>0</v>
      </c>
      <c r="J132" s="512"/>
      <c r="M132" s="509">
        <f t="shared" si="35"/>
        <v>2102</v>
      </c>
      <c r="N132" s="514"/>
      <c r="O132" s="514"/>
      <c r="P132" s="514"/>
      <c r="Q132" s="514"/>
      <c r="R132" s="514"/>
      <c r="S132" s="513"/>
      <c r="T132" s="513"/>
      <c r="U132" s="513"/>
      <c r="V132" s="513"/>
      <c r="W132" s="513"/>
      <c r="X132" s="513"/>
      <c r="Y132" s="513"/>
      <c r="Z132" s="513"/>
      <c r="AA132" s="513"/>
      <c r="AB132" s="513"/>
      <c r="AC132" s="515">
        <f t="shared" si="42"/>
        <v>0</v>
      </c>
      <c r="AD132" s="516"/>
    </row>
    <row r="133" spans="2:30" outlineLevel="1">
      <c r="B133" s="508" t="str">
        <f>IF(C133&gt;0,IFERROR(_xlfn.IFS(D133&lt;=DATE(YEAR('Project basic information'!$E$12),MONTH('Project basic information'!$E$12),1),'Project basic information'!$A$12,D133&lt;=DATE(YEAR('Project basic information'!$E$13),MONTH('Project basic information'!$E$13),1),'Project basic information'!$A$13,D133&lt;=DATE(YEAR('Project basic information'!$E$14),MONTH('Project basic information'!$E$14),1),'Project basic information'!$A$14,D133&lt;=DATE(YEAR('Project basic information'!$E$15),MONTH('Project basic information'!$E$15),1),'Project basic information'!$A$15,D133&lt;=DATE(YEAR('Project basic information'!$E$16),MONTH('Project basic information'!$E$16),1),'Project basic information'!$A$16),""),"")</f>
        <v/>
      </c>
      <c r="C133" s="508">
        <f>IF(C132&gt;0,C132+1,IF(DATE(YEAR('Project basic information'!$C$5),MONTH('Project basic information'!$C$5),1)=D133,1,0))</f>
        <v>0</v>
      </c>
      <c r="D133" s="509">
        <f t="shared" si="43"/>
        <v>2133</v>
      </c>
      <c r="E133" s="510"/>
      <c r="F133" s="458">
        <f t="shared" si="40"/>
        <v>0</v>
      </c>
      <c r="G133" s="511"/>
      <c r="H133" s="510"/>
      <c r="I133" s="458">
        <f t="shared" si="41"/>
        <v>0</v>
      </c>
      <c r="J133" s="512"/>
      <c r="M133" s="509">
        <f t="shared" si="35"/>
        <v>2133</v>
      </c>
      <c r="N133" s="514"/>
      <c r="O133" s="514"/>
      <c r="P133" s="514"/>
      <c r="Q133" s="514"/>
      <c r="R133" s="514"/>
      <c r="S133" s="513"/>
      <c r="T133" s="513"/>
      <c r="U133" s="513"/>
      <c r="V133" s="513"/>
      <c r="W133" s="513"/>
      <c r="X133" s="513"/>
      <c r="Y133" s="513"/>
      <c r="Z133" s="513"/>
      <c r="AA133" s="513"/>
      <c r="AB133" s="513"/>
      <c r="AC133" s="515">
        <f t="shared" si="42"/>
        <v>0</v>
      </c>
      <c r="AD133" s="516"/>
    </row>
    <row r="134" spans="2:30" outlineLevel="1">
      <c r="B134" s="508" t="str">
        <f>IF(C134&gt;0,IFERROR(_xlfn.IFS(D134&lt;=DATE(YEAR('Project basic information'!$E$12),MONTH('Project basic information'!$E$12),1),'Project basic information'!$A$12,D134&lt;=DATE(YEAR('Project basic information'!$E$13),MONTH('Project basic information'!$E$13),1),'Project basic information'!$A$13,D134&lt;=DATE(YEAR('Project basic information'!$E$14),MONTH('Project basic information'!$E$14),1),'Project basic information'!$A$14,D134&lt;=DATE(YEAR('Project basic information'!$E$15),MONTH('Project basic information'!$E$15),1),'Project basic information'!$A$15,D134&lt;=DATE(YEAR('Project basic information'!$E$16),MONTH('Project basic information'!$E$16),1),'Project basic information'!$A$16),""),"")</f>
        <v/>
      </c>
      <c r="C134" s="508">
        <f>IF(C133&gt;0,C133+1,IF(DATE(YEAR('Project basic information'!$C$5),MONTH('Project basic information'!$C$5),1)=D134,1,0))</f>
        <v>0</v>
      </c>
      <c r="D134" s="509">
        <f t="shared" si="43"/>
        <v>2163</v>
      </c>
      <c r="E134" s="510"/>
      <c r="F134" s="458">
        <f t="shared" si="40"/>
        <v>0</v>
      </c>
      <c r="G134" s="511"/>
      <c r="H134" s="510"/>
      <c r="I134" s="458">
        <f t="shared" si="41"/>
        <v>0</v>
      </c>
      <c r="J134" s="512"/>
      <c r="M134" s="509">
        <f t="shared" si="35"/>
        <v>2163</v>
      </c>
      <c r="N134" s="514"/>
      <c r="O134" s="514"/>
      <c r="P134" s="514"/>
      <c r="Q134" s="514"/>
      <c r="R134" s="514"/>
      <c r="S134" s="513"/>
      <c r="T134" s="513"/>
      <c r="U134" s="513"/>
      <c r="V134" s="513"/>
      <c r="W134" s="513"/>
      <c r="X134" s="513"/>
      <c r="Y134" s="513"/>
      <c r="Z134" s="513"/>
      <c r="AA134" s="513"/>
      <c r="AB134" s="513"/>
      <c r="AC134" s="515">
        <f t="shared" si="42"/>
        <v>0</v>
      </c>
      <c r="AD134" s="516"/>
    </row>
    <row r="135" spans="2:30" ht="15" thickBot="1">
      <c r="B135" s="518"/>
      <c r="C135" s="519"/>
      <c r="D135" s="520">
        <f>D134</f>
        <v>2163</v>
      </c>
      <c r="E135" s="521"/>
      <c r="F135" s="522">
        <f>SUM(F123:F134)</f>
        <v>0</v>
      </c>
      <c r="G135" s="523">
        <f>SUM(G123:G134)</f>
        <v>0</v>
      </c>
      <c r="H135" s="524"/>
      <c r="I135" s="522">
        <f>SUM(I123:I134)</f>
        <v>0</v>
      </c>
      <c r="J135" s="523">
        <f>SUM(J123:J134)</f>
        <v>0</v>
      </c>
      <c r="M135" s="520">
        <f t="shared" si="35"/>
        <v>2163</v>
      </c>
      <c r="N135" s="526">
        <f>SUM(N123:N134)</f>
        <v>0</v>
      </c>
      <c r="O135" s="526">
        <f>SUM(O123:O134)</f>
        <v>0</v>
      </c>
      <c r="P135" s="526">
        <f>SUM(P123:P134)</f>
        <v>0</v>
      </c>
      <c r="Q135" s="526">
        <f>SUM(Q123:Q134)</f>
        <v>0</v>
      </c>
      <c r="R135" s="526">
        <f>SUM(R123:R134)</f>
        <v>0</v>
      </c>
      <c r="S135" s="528">
        <f t="shared" ref="S135:AB135" si="44">SUM(S123:S134)</f>
        <v>0</v>
      </c>
      <c r="T135" s="528">
        <f t="shared" si="44"/>
        <v>0</v>
      </c>
      <c r="U135" s="528">
        <f t="shared" si="44"/>
        <v>0</v>
      </c>
      <c r="V135" s="528">
        <f t="shared" si="44"/>
        <v>0</v>
      </c>
      <c r="W135" s="528">
        <f t="shared" si="44"/>
        <v>0</v>
      </c>
      <c r="X135" s="528">
        <f t="shared" si="44"/>
        <v>0</v>
      </c>
      <c r="Y135" s="528">
        <f t="shared" si="44"/>
        <v>0</v>
      </c>
      <c r="Z135" s="528">
        <f t="shared" si="44"/>
        <v>0</v>
      </c>
      <c r="AA135" s="528">
        <f t="shared" si="44"/>
        <v>0</v>
      </c>
      <c r="AB135" s="528">
        <f t="shared" si="44"/>
        <v>0</v>
      </c>
      <c r="AC135" s="528">
        <f>SUM(AC123:AC134)</f>
        <v>0</v>
      </c>
      <c r="AD135" s="516"/>
    </row>
    <row r="136" spans="2:30" ht="28.55" customHeight="1">
      <c r="B136" s="448"/>
      <c r="C136" s="448"/>
      <c r="N136" s="527">
        <f>IFERROR(N135/$H$6,0)</f>
        <v>0</v>
      </c>
      <c r="O136" s="527">
        <f>IFERROR(O135/$H$6,0)</f>
        <v>0</v>
      </c>
      <c r="P136" s="527">
        <f>IFERROR(P135/$H$6,0)</f>
        <v>0</v>
      </c>
      <c r="Q136" s="527">
        <f>IFERROR(Q135/$H$6,0)</f>
        <v>0</v>
      </c>
      <c r="R136" s="527">
        <f>IFERROR(R135/$H$6,0)</f>
        <v>0</v>
      </c>
      <c r="S136" s="527">
        <f t="shared" ref="S136:AB136" si="45">IFERROR(S135/$H$6,0)</f>
        <v>0</v>
      </c>
      <c r="T136" s="527">
        <f t="shared" si="45"/>
        <v>0</v>
      </c>
      <c r="U136" s="527">
        <f t="shared" si="45"/>
        <v>0</v>
      </c>
      <c r="V136" s="527">
        <f t="shared" si="45"/>
        <v>0</v>
      </c>
      <c r="W136" s="527">
        <f t="shared" si="45"/>
        <v>0</v>
      </c>
      <c r="X136" s="527">
        <f t="shared" si="45"/>
        <v>0</v>
      </c>
      <c r="Y136" s="527">
        <f t="shared" si="45"/>
        <v>0</v>
      </c>
      <c r="Z136" s="527">
        <f t="shared" si="45"/>
        <v>0</v>
      </c>
      <c r="AA136" s="527">
        <f t="shared" si="45"/>
        <v>0</v>
      </c>
      <c r="AB136" s="527">
        <f t="shared" si="45"/>
        <v>0</v>
      </c>
      <c r="AC136" s="525">
        <f>IFERROR(AC135/$H$6,0)</f>
        <v>0</v>
      </c>
      <c r="AD136" s="529" t="s">
        <v>579</v>
      </c>
    </row>
    <row r="137" spans="2:30" ht="15" thickBot="1">
      <c r="B137" s="448"/>
      <c r="C137" s="448"/>
      <c r="N137" s="530"/>
      <c r="O137" s="530"/>
      <c r="P137" s="530"/>
      <c r="Q137" s="530"/>
      <c r="R137" s="530"/>
      <c r="S137" s="531"/>
      <c r="T137" s="532"/>
      <c r="U137" s="533"/>
      <c r="V137" s="533"/>
      <c r="W137" s="533"/>
      <c r="X137" s="533"/>
      <c r="Y137" s="533"/>
      <c r="Z137" s="533"/>
      <c r="AA137" s="533"/>
      <c r="AB137" s="534"/>
      <c r="AC137" s="535"/>
      <c r="AD137" s="542"/>
    </row>
    <row r="138" spans="2:30" outlineLevel="1">
      <c r="B138" s="508" t="str">
        <f>IF(C138&gt;0,IFERROR(_xlfn.IFS(D138&lt;=DATE(YEAR('Project basic information'!$E$12),MONTH('Project basic information'!$E$12),1),'Project basic information'!$A$12,D138&lt;=DATE(YEAR('Project basic information'!$E$13),MONTH('Project basic information'!$E$13),1),'Project basic information'!$A$13,D138&lt;=DATE(YEAR('Project basic information'!$E$14),MONTH('Project basic information'!$E$14),1),'Project basic information'!$A$14,D138&lt;=DATE(YEAR('Project basic information'!$E$15),MONTH('Project basic information'!$E$15),1),'Project basic information'!$A$15,D138&lt;=DATE(YEAR('Project basic information'!$E$16),MONTH('Project basic information'!$E$16),1),'Project basic information'!$A$16),""),"")</f>
        <v/>
      </c>
      <c r="C138" s="508">
        <f>IF(C134&gt;0,C134+1,IF(DATE(YEAR('Project basic information'!$C$5),MONTH('Project basic information'!$C$5),1)=D138,1,0))</f>
        <v>0</v>
      </c>
      <c r="D138" s="509">
        <f>DATE(YEAR(D134),MONTH(D134)+1,DAY(D134))</f>
        <v>2194</v>
      </c>
      <c r="E138" s="539"/>
      <c r="F138" s="537">
        <f t="shared" ref="F138:F149" si="46">215/12*E138</f>
        <v>0</v>
      </c>
      <c r="G138" s="540"/>
      <c r="H138" s="539"/>
      <c r="I138" s="537">
        <f t="shared" ref="I138:I149" si="47">215/12*H138</f>
        <v>0</v>
      </c>
      <c r="J138" s="541"/>
      <c r="M138" s="509">
        <f t="shared" si="35"/>
        <v>2194</v>
      </c>
      <c r="N138" s="514"/>
      <c r="O138" s="514"/>
      <c r="P138" s="514"/>
      <c r="Q138" s="514"/>
      <c r="R138" s="514"/>
      <c r="S138" s="513"/>
      <c r="T138" s="513"/>
      <c r="U138" s="513"/>
      <c r="V138" s="513"/>
      <c r="W138" s="513"/>
      <c r="X138" s="513"/>
      <c r="Y138" s="513"/>
      <c r="Z138" s="513"/>
      <c r="AA138" s="513"/>
      <c r="AB138" s="513"/>
      <c r="AC138" s="515">
        <f t="shared" ref="AC138:AC149" si="48">SUM(N138:AB138)</f>
        <v>0</v>
      </c>
      <c r="AD138" s="516"/>
    </row>
    <row r="139" spans="2:30" outlineLevel="1">
      <c r="B139" s="508" t="str">
        <f>IF(C139&gt;0,IFERROR(_xlfn.IFS(D139&lt;=DATE(YEAR('Project basic information'!$E$12),MONTH('Project basic information'!$E$12),1),'Project basic information'!$A$12,D139&lt;=DATE(YEAR('Project basic information'!$E$13),MONTH('Project basic information'!$E$13),1),'Project basic information'!$A$13,D139&lt;=DATE(YEAR('Project basic information'!$E$14),MONTH('Project basic information'!$E$14),1),'Project basic information'!$A$14,D139&lt;=DATE(YEAR('Project basic information'!$E$15),MONTH('Project basic information'!$E$15),1),'Project basic information'!$A$15,D139&lt;=DATE(YEAR('Project basic information'!$E$16),MONTH('Project basic information'!$E$16),1),'Project basic information'!$A$16),""),"")</f>
        <v/>
      </c>
      <c r="C139" s="508">
        <f>IF(C138&gt;0,C138+1,IF(DATE(YEAR('Project basic information'!$C$5),MONTH('Project basic information'!$C$5),1)=D139,1,0))</f>
        <v>0</v>
      </c>
      <c r="D139" s="509">
        <f t="shared" ref="D139:D149" si="49">DATE(YEAR(D138),MONTH(D138)+1,DAY(D138))</f>
        <v>2225</v>
      </c>
      <c r="E139" s="510"/>
      <c r="F139" s="458">
        <f t="shared" si="46"/>
        <v>0</v>
      </c>
      <c r="G139" s="511"/>
      <c r="H139" s="510"/>
      <c r="I139" s="458">
        <f t="shared" si="47"/>
        <v>0</v>
      </c>
      <c r="J139" s="512"/>
      <c r="M139" s="509">
        <f t="shared" si="35"/>
        <v>2225</v>
      </c>
      <c r="N139" s="514"/>
      <c r="O139" s="514"/>
      <c r="P139" s="514"/>
      <c r="Q139" s="514"/>
      <c r="R139" s="514"/>
      <c r="S139" s="513"/>
      <c r="T139" s="513"/>
      <c r="U139" s="513"/>
      <c r="V139" s="513"/>
      <c r="W139" s="513"/>
      <c r="X139" s="513"/>
      <c r="Y139" s="513"/>
      <c r="Z139" s="513"/>
      <c r="AA139" s="513"/>
      <c r="AB139" s="513"/>
      <c r="AC139" s="515">
        <f t="shared" si="48"/>
        <v>0</v>
      </c>
      <c r="AD139" s="516"/>
    </row>
    <row r="140" spans="2:30" outlineLevel="1">
      <c r="B140" s="508" t="str">
        <f>IF(C140&gt;0,IFERROR(_xlfn.IFS(D140&lt;=DATE(YEAR('Project basic information'!$E$12),MONTH('Project basic information'!$E$12),1),'Project basic information'!$A$12,D140&lt;=DATE(YEAR('Project basic information'!$E$13),MONTH('Project basic information'!$E$13),1),'Project basic information'!$A$13,D140&lt;=DATE(YEAR('Project basic information'!$E$14),MONTH('Project basic information'!$E$14),1),'Project basic information'!$A$14,D140&lt;=DATE(YEAR('Project basic information'!$E$15),MONTH('Project basic information'!$E$15),1),'Project basic information'!$A$15,D140&lt;=DATE(YEAR('Project basic information'!$E$16),MONTH('Project basic information'!$E$16),1),'Project basic information'!$A$16),""),"")</f>
        <v/>
      </c>
      <c r="C140" s="508">
        <f>IF(C139&gt;0,C139+1,IF(DATE(YEAR('Project basic information'!$C$5),MONTH('Project basic information'!$C$5),1)=D140,1,0))</f>
        <v>0</v>
      </c>
      <c r="D140" s="509">
        <f t="shared" si="49"/>
        <v>2253</v>
      </c>
      <c r="E140" s="510"/>
      <c r="F140" s="458">
        <f t="shared" si="46"/>
        <v>0</v>
      </c>
      <c r="G140" s="511"/>
      <c r="H140" s="510"/>
      <c r="I140" s="458">
        <f t="shared" si="47"/>
        <v>0</v>
      </c>
      <c r="J140" s="512"/>
      <c r="M140" s="509">
        <f t="shared" si="35"/>
        <v>2253</v>
      </c>
      <c r="N140" s="514"/>
      <c r="O140" s="514"/>
      <c r="P140" s="514"/>
      <c r="Q140" s="514"/>
      <c r="R140" s="514"/>
      <c r="S140" s="513"/>
      <c r="T140" s="513"/>
      <c r="U140" s="513"/>
      <c r="V140" s="513"/>
      <c r="W140" s="513"/>
      <c r="X140" s="513"/>
      <c r="Y140" s="513"/>
      <c r="Z140" s="513"/>
      <c r="AA140" s="513"/>
      <c r="AB140" s="513"/>
      <c r="AC140" s="515">
        <f t="shared" si="48"/>
        <v>0</v>
      </c>
      <c r="AD140" s="516"/>
    </row>
    <row r="141" spans="2:30" outlineLevel="1">
      <c r="B141" s="508" t="str">
        <f>IF(C141&gt;0,IFERROR(_xlfn.IFS(D141&lt;=DATE(YEAR('Project basic information'!$E$12),MONTH('Project basic information'!$E$12),1),'Project basic information'!$A$12,D141&lt;=DATE(YEAR('Project basic information'!$E$13),MONTH('Project basic information'!$E$13),1),'Project basic information'!$A$13,D141&lt;=DATE(YEAR('Project basic information'!$E$14),MONTH('Project basic information'!$E$14),1),'Project basic information'!$A$14,D141&lt;=DATE(YEAR('Project basic information'!$E$15),MONTH('Project basic information'!$E$15),1),'Project basic information'!$A$15,D141&lt;=DATE(YEAR('Project basic information'!$E$16),MONTH('Project basic information'!$E$16),1),'Project basic information'!$A$16),""),"")</f>
        <v/>
      </c>
      <c r="C141" s="508">
        <f>IF(C140&gt;0,C140+1,IF(DATE(YEAR('Project basic information'!$C$5),MONTH('Project basic information'!$C$5),1)=D141,1,0))</f>
        <v>0</v>
      </c>
      <c r="D141" s="509">
        <f t="shared" si="49"/>
        <v>2284</v>
      </c>
      <c r="E141" s="510"/>
      <c r="F141" s="458">
        <f t="shared" si="46"/>
        <v>0</v>
      </c>
      <c r="G141" s="511"/>
      <c r="H141" s="510"/>
      <c r="I141" s="458">
        <f t="shared" si="47"/>
        <v>0</v>
      </c>
      <c r="J141" s="512"/>
      <c r="M141" s="509">
        <f t="shared" si="35"/>
        <v>2284</v>
      </c>
      <c r="N141" s="514"/>
      <c r="O141" s="514"/>
      <c r="P141" s="514"/>
      <c r="Q141" s="514"/>
      <c r="R141" s="514"/>
      <c r="S141" s="513"/>
      <c r="T141" s="513"/>
      <c r="U141" s="513"/>
      <c r="V141" s="513"/>
      <c r="W141" s="513"/>
      <c r="X141" s="513"/>
      <c r="Y141" s="513"/>
      <c r="Z141" s="513"/>
      <c r="AA141" s="513"/>
      <c r="AB141" s="513"/>
      <c r="AC141" s="515">
        <f t="shared" si="48"/>
        <v>0</v>
      </c>
      <c r="AD141" s="516"/>
    </row>
    <row r="142" spans="2:30" outlineLevel="1">
      <c r="B142" s="508" t="str">
        <f>IF(C142&gt;0,IFERROR(_xlfn.IFS(D142&lt;=DATE(YEAR('Project basic information'!$E$12),MONTH('Project basic information'!$E$12),1),'Project basic information'!$A$12,D142&lt;=DATE(YEAR('Project basic information'!$E$13),MONTH('Project basic information'!$E$13),1),'Project basic information'!$A$13,D142&lt;=DATE(YEAR('Project basic information'!$E$14),MONTH('Project basic information'!$E$14),1),'Project basic information'!$A$14,D142&lt;=DATE(YEAR('Project basic information'!$E$15),MONTH('Project basic information'!$E$15),1),'Project basic information'!$A$15,D142&lt;=DATE(YEAR('Project basic information'!$E$16),MONTH('Project basic information'!$E$16),1),'Project basic information'!$A$16),""),"")</f>
        <v/>
      </c>
      <c r="C142" s="508">
        <f>IF(C141&gt;0,C141+1,IF(DATE(YEAR('Project basic information'!$C$5),MONTH('Project basic information'!$C$5),1)=D142,1,0))</f>
        <v>0</v>
      </c>
      <c r="D142" s="509">
        <f t="shared" si="49"/>
        <v>2314</v>
      </c>
      <c r="E142" s="510"/>
      <c r="F142" s="458">
        <f t="shared" si="46"/>
        <v>0</v>
      </c>
      <c r="G142" s="511"/>
      <c r="H142" s="510"/>
      <c r="I142" s="458">
        <f t="shared" si="47"/>
        <v>0</v>
      </c>
      <c r="J142" s="512"/>
      <c r="M142" s="509">
        <f t="shared" si="35"/>
        <v>2314</v>
      </c>
      <c r="N142" s="514"/>
      <c r="O142" s="514"/>
      <c r="P142" s="514"/>
      <c r="Q142" s="514"/>
      <c r="R142" s="514"/>
      <c r="S142" s="513"/>
      <c r="T142" s="513"/>
      <c r="U142" s="513"/>
      <c r="V142" s="513"/>
      <c r="W142" s="513"/>
      <c r="X142" s="513"/>
      <c r="Y142" s="513"/>
      <c r="Z142" s="513"/>
      <c r="AA142" s="513"/>
      <c r="AB142" s="513"/>
      <c r="AC142" s="515">
        <f t="shared" si="48"/>
        <v>0</v>
      </c>
      <c r="AD142" s="516"/>
    </row>
    <row r="143" spans="2:30" outlineLevel="1">
      <c r="B143" s="508" t="str">
        <f>IF(C143&gt;0,IFERROR(_xlfn.IFS(D143&lt;=DATE(YEAR('Project basic information'!$E$12),MONTH('Project basic information'!$E$12),1),'Project basic information'!$A$12,D143&lt;=DATE(YEAR('Project basic information'!$E$13),MONTH('Project basic information'!$E$13),1),'Project basic information'!$A$13,D143&lt;=DATE(YEAR('Project basic information'!$E$14),MONTH('Project basic information'!$E$14),1),'Project basic information'!$A$14,D143&lt;=DATE(YEAR('Project basic information'!$E$15),MONTH('Project basic information'!$E$15),1),'Project basic information'!$A$15,D143&lt;=DATE(YEAR('Project basic information'!$E$16),MONTH('Project basic information'!$E$16),1),'Project basic information'!$A$16),""),"")</f>
        <v/>
      </c>
      <c r="C143" s="508">
        <f>IF(C142&gt;0,C142+1,IF(DATE(YEAR('Project basic information'!$C$5),MONTH('Project basic information'!$C$5),1)=D143,1,0))</f>
        <v>0</v>
      </c>
      <c r="D143" s="509">
        <f t="shared" si="49"/>
        <v>2345</v>
      </c>
      <c r="E143" s="510"/>
      <c r="F143" s="458">
        <f t="shared" si="46"/>
        <v>0</v>
      </c>
      <c r="G143" s="511"/>
      <c r="H143" s="510"/>
      <c r="I143" s="458">
        <f t="shared" si="47"/>
        <v>0</v>
      </c>
      <c r="J143" s="512"/>
      <c r="M143" s="509">
        <f t="shared" si="35"/>
        <v>2345</v>
      </c>
      <c r="N143" s="514"/>
      <c r="O143" s="514"/>
      <c r="P143" s="514"/>
      <c r="Q143" s="514"/>
      <c r="R143" s="514"/>
      <c r="S143" s="513"/>
      <c r="T143" s="513"/>
      <c r="U143" s="513"/>
      <c r="V143" s="513"/>
      <c r="W143" s="513"/>
      <c r="X143" s="513"/>
      <c r="Y143" s="513"/>
      <c r="Z143" s="513"/>
      <c r="AA143" s="513"/>
      <c r="AB143" s="513"/>
      <c r="AC143" s="515">
        <f t="shared" si="48"/>
        <v>0</v>
      </c>
      <c r="AD143" s="516"/>
    </row>
    <row r="144" spans="2:30" outlineLevel="1">
      <c r="B144" s="508" t="str">
        <f>IF(C144&gt;0,IFERROR(_xlfn.IFS(D144&lt;=DATE(YEAR('Project basic information'!$E$12),MONTH('Project basic information'!$E$12),1),'Project basic information'!$A$12,D144&lt;=DATE(YEAR('Project basic information'!$E$13),MONTH('Project basic information'!$E$13),1),'Project basic information'!$A$13,D144&lt;=DATE(YEAR('Project basic information'!$E$14),MONTH('Project basic information'!$E$14),1),'Project basic information'!$A$14,D144&lt;=DATE(YEAR('Project basic information'!$E$15),MONTH('Project basic information'!$E$15),1),'Project basic information'!$A$15,D144&lt;=DATE(YEAR('Project basic information'!$E$16),MONTH('Project basic information'!$E$16),1),'Project basic information'!$A$16),""),"")</f>
        <v/>
      </c>
      <c r="C144" s="508">
        <f>IF(C143&gt;0,C143+1,IF(DATE(YEAR('Project basic information'!$C$5),MONTH('Project basic information'!$C$5),1)=D144,1,0))</f>
        <v>0</v>
      </c>
      <c r="D144" s="509">
        <f t="shared" si="49"/>
        <v>2375</v>
      </c>
      <c r="E144" s="510"/>
      <c r="F144" s="458">
        <f t="shared" si="46"/>
        <v>0</v>
      </c>
      <c r="G144" s="511"/>
      <c r="H144" s="510"/>
      <c r="I144" s="458">
        <f t="shared" si="47"/>
        <v>0</v>
      </c>
      <c r="J144" s="512"/>
      <c r="M144" s="509">
        <f t="shared" si="35"/>
        <v>2375</v>
      </c>
      <c r="N144" s="514"/>
      <c r="O144" s="514"/>
      <c r="P144" s="514"/>
      <c r="Q144" s="514"/>
      <c r="R144" s="514"/>
      <c r="S144" s="513"/>
      <c r="T144" s="513"/>
      <c r="U144" s="513"/>
      <c r="V144" s="513"/>
      <c r="W144" s="513"/>
      <c r="X144" s="513"/>
      <c r="Y144" s="513"/>
      <c r="Z144" s="513"/>
      <c r="AA144" s="513"/>
      <c r="AB144" s="513"/>
      <c r="AC144" s="515">
        <f t="shared" si="48"/>
        <v>0</v>
      </c>
      <c r="AD144" s="516"/>
    </row>
    <row r="145" spans="1:30" outlineLevel="1">
      <c r="B145" s="508" t="str">
        <f>IF(C145&gt;0,IFERROR(_xlfn.IFS(D145&lt;=DATE(YEAR('Project basic information'!$E$12),MONTH('Project basic information'!$E$12),1),'Project basic information'!$A$12,D145&lt;=DATE(YEAR('Project basic information'!$E$13),MONTH('Project basic information'!$E$13),1),'Project basic information'!$A$13,D145&lt;=DATE(YEAR('Project basic information'!$E$14),MONTH('Project basic information'!$E$14),1),'Project basic information'!$A$14,D145&lt;=DATE(YEAR('Project basic information'!$E$15),MONTH('Project basic information'!$E$15),1),'Project basic information'!$A$15,D145&lt;=DATE(YEAR('Project basic information'!$E$16),MONTH('Project basic information'!$E$16),1),'Project basic information'!$A$16),""),"")</f>
        <v/>
      </c>
      <c r="C145" s="508">
        <f>IF(C144&gt;0,C144+1,IF(DATE(YEAR('Project basic information'!$C$5),MONTH('Project basic information'!$C$5),1)=D145,1,0))</f>
        <v>0</v>
      </c>
      <c r="D145" s="509">
        <f t="shared" si="49"/>
        <v>2406</v>
      </c>
      <c r="E145" s="510"/>
      <c r="F145" s="458">
        <f t="shared" si="46"/>
        <v>0</v>
      </c>
      <c r="G145" s="511"/>
      <c r="H145" s="510"/>
      <c r="I145" s="458">
        <f t="shared" si="47"/>
        <v>0</v>
      </c>
      <c r="J145" s="512"/>
      <c r="M145" s="509">
        <f t="shared" si="35"/>
        <v>2406</v>
      </c>
      <c r="N145" s="514"/>
      <c r="O145" s="514"/>
      <c r="P145" s="514"/>
      <c r="Q145" s="514"/>
      <c r="R145" s="514"/>
      <c r="S145" s="513"/>
      <c r="T145" s="513"/>
      <c r="U145" s="513"/>
      <c r="V145" s="513"/>
      <c r="W145" s="513"/>
      <c r="X145" s="513"/>
      <c r="Y145" s="513"/>
      <c r="Z145" s="513"/>
      <c r="AA145" s="513"/>
      <c r="AB145" s="513"/>
      <c r="AC145" s="515">
        <f t="shared" si="48"/>
        <v>0</v>
      </c>
      <c r="AD145" s="516"/>
    </row>
    <row r="146" spans="1:30" outlineLevel="1">
      <c r="B146" s="508" t="str">
        <f>IF(C146&gt;0,IFERROR(_xlfn.IFS(D146&lt;=DATE(YEAR('Project basic information'!$E$12),MONTH('Project basic information'!$E$12),1),'Project basic information'!$A$12,D146&lt;=DATE(YEAR('Project basic information'!$E$13),MONTH('Project basic information'!$E$13),1),'Project basic information'!$A$13,D146&lt;=DATE(YEAR('Project basic information'!$E$14),MONTH('Project basic information'!$E$14),1),'Project basic information'!$A$14,D146&lt;=DATE(YEAR('Project basic information'!$E$15),MONTH('Project basic information'!$E$15),1),'Project basic information'!$A$15,D146&lt;=DATE(YEAR('Project basic information'!$E$16),MONTH('Project basic information'!$E$16),1),'Project basic information'!$A$16),""),"")</f>
        <v/>
      </c>
      <c r="C146" s="508">
        <f>IF(C145&gt;0,C145+1,IF(DATE(YEAR('Project basic information'!$C$5),MONTH('Project basic information'!$C$5),1)=D146,1,0))</f>
        <v>0</v>
      </c>
      <c r="D146" s="509">
        <f t="shared" si="49"/>
        <v>2437</v>
      </c>
      <c r="E146" s="510"/>
      <c r="F146" s="458">
        <f t="shared" si="46"/>
        <v>0</v>
      </c>
      <c r="G146" s="511"/>
      <c r="H146" s="510"/>
      <c r="I146" s="458">
        <f t="shared" si="47"/>
        <v>0</v>
      </c>
      <c r="J146" s="512"/>
      <c r="M146" s="509">
        <f t="shared" si="35"/>
        <v>2437</v>
      </c>
      <c r="N146" s="514"/>
      <c r="O146" s="514"/>
      <c r="P146" s="514"/>
      <c r="Q146" s="514"/>
      <c r="R146" s="514"/>
      <c r="S146" s="513"/>
      <c r="T146" s="513"/>
      <c r="U146" s="513"/>
      <c r="V146" s="513"/>
      <c r="W146" s="513"/>
      <c r="X146" s="513"/>
      <c r="Y146" s="513"/>
      <c r="Z146" s="513"/>
      <c r="AA146" s="513"/>
      <c r="AB146" s="513"/>
      <c r="AC146" s="515">
        <f t="shared" si="48"/>
        <v>0</v>
      </c>
      <c r="AD146" s="516"/>
    </row>
    <row r="147" spans="1:30" outlineLevel="1">
      <c r="B147" s="508" t="str">
        <f>IF(C147&gt;0,IFERROR(_xlfn.IFS(D147&lt;=DATE(YEAR('Project basic information'!$E$12),MONTH('Project basic information'!$E$12),1),'Project basic information'!$A$12,D147&lt;=DATE(YEAR('Project basic information'!$E$13),MONTH('Project basic information'!$E$13),1),'Project basic information'!$A$13,D147&lt;=DATE(YEAR('Project basic information'!$E$14),MONTH('Project basic information'!$E$14),1),'Project basic information'!$A$14,D147&lt;=DATE(YEAR('Project basic information'!$E$15),MONTH('Project basic information'!$E$15),1),'Project basic information'!$A$15,D147&lt;=DATE(YEAR('Project basic information'!$E$16),MONTH('Project basic information'!$E$16),1),'Project basic information'!$A$16),""),"")</f>
        <v/>
      </c>
      <c r="C147" s="508">
        <f>IF(C146&gt;0,C146+1,IF(DATE(YEAR('Project basic information'!$C$5),MONTH('Project basic information'!$C$5),1)=D147,1,0))</f>
        <v>0</v>
      </c>
      <c r="D147" s="509">
        <f t="shared" si="49"/>
        <v>2467</v>
      </c>
      <c r="E147" s="510"/>
      <c r="F147" s="458">
        <f t="shared" si="46"/>
        <v>0</v>
      </c>
      <c r="G147" s="511"/>
      <c r="H147" s="510"/>
      <c r="I147" s="458">
        <f t="shared" si="47"/>
        <v>0</v>
      </c>
      <c r="J147" s="512"/>
      <c r="M147" s="509">
        <f t="shared" si="35"/>
        <v>2467</v>
      </c>
      <c r="N147" s="514"/>
      <c r="O147" s="514"/>
      <c r="P147" s="514"/>
      <c r="Q147" s="514"/>
      <c r="R147" s="514"/>
      <c r="S147" s="513"/>
      <c r="T147" s="513"/>
      <c r="U147" s="513"/>
      <c r="V147" s="513"/>
      <c r="W147" s="513"/>
      <c r="X147" s="513"/>
      <c r="Y147" s="513"/>
      <c r="Z147" s="513"/>
      <c r="AA147" s="513"/>
      <c r="AB147" s="513"/>
      <c r="AC147" s="515">
        <f t="shared" si="48"/>
        <v>0</v>
      </c>
      <c r="AD147" s="516"/>
    </row>
    <row r="148" spans="1:30" outlineLevel="1">
      <c r="B148" s="508" t="str">
        <f>IF(C148&gt;0,IFERROR(_xlfn.IFS(D148&lt;=DATE(YEAR('Project basic information'!$E$12),MONTH('Project basic information'!$E$12),1),'Project basic information'!$A$12,D148&lt;=DATE(YEAR('Project basic information'!$E$13),MONTH('Project basic information'!$E$13),1),'Project basic information'!$A$13,D148&lt;=DATE(YEAR('Project basic information'!$E$14),MONTH('Project basic information'!$E$14),1),'Project basic information'!$A$14,D148&lt;=DATE(YEAR('Project basic information'!$E$15),MONTH('Project basic information'!$E$15),1),'Project basic information'!$A$15,D148&lt;=DATE(YEAR('Project basic information'!$E$16),MONTH('Project basic information'!$E$16),1),'Project basic information'!$A$16),""),"")</f>
        <v/>
      </c>
      <c r="C148" s="508">
        <f>IF(C147&gt;0,C147+1,IF(DATE(YEAR('Project basic information'!$C$5),MONTH('Project basic information'!$C$5),1)=D148,1,0))</f>
        <v>0</v>
      </c>
      <c r="D148" s="509">
        <f t="shared" si="49"/>
        <v>2498</v>
      </c>
      <c r="E148" s="510"/>
      <c r="F148" s="458">
        <f t="shared" si="46"/>
        <v>0</v>
      </c>
      <c r="G148" s="511"/>
      <c r="H148" s="510"/>
      <c r="I148" s="458">
        <f t="shared" si="47"/>
        <v>0</v>
      </c>
      <c r="J148" s="512"/>
      <c r="M148" s="509">
        <f t="shared" si="35"/>
        <v>2498</v>
      </c>
      <c r="N148" s="514"/>
      <c r="O148" s="514"/>
      <c r="P148" s="514"/>
      <c r="Q148" s="514"/>
      <c r="R148" s="514"/>
      <c r="S148" s="513"/>
      <c r="T148" s="513"/>
      <c r="U148" s="513"/>
      <c r="V148" s="513"/>
      <c r="W148" s="513"/>
      <c r="X148" s="513"/>
      <c r="Y148" s="513"/>
      <c r="Z148" s="513"/>
      <c r="AA148" s="513"/>
      <c r="AB148" s="513"/>
      <c r="AC148" s="515">
        <f t="shared" si="48"/>
        <v>0</v>
      </c>
      <c r="AD148" s="516"/>
    </row>
    <row r="149" spans="1:30" outlineLevel="1">
      <c r="B149" s="508" t="str">
        <f>IF(C149&gt;0,IFERROR(_xlfn.IFS(D149&lt;=DATE(YEAR('Project basic information'!$E$12),MONTH('Project basic information'!$E$12),1),'Project basic information'!$A$12,D149&lt;=DATE(YEAR('Project basic information'!$E$13),MONTH('Project basic information'!$E$13),1),'Project basic information'!$A$13,D149&lt;=DATE(YEAR('Project basic information'!$E$14),MONTH('Project basic information'!$E$14),1),'Project basic information'!$A$14,D149&lt;=DATE(YEAR('Project basic information'!$E$15),MONTH('Project basic information'!$E$15),1),'Project basic information'!$A$15,D149&lt;=DATE(YEAR('Project basic information'!$E$16),MONTH('Project basic information'!$E$16),1),'Project basic information'!$A$16),""),"")</f>
        <v/>
      </c>
      <c r="C149" s="508">
        <f>IF(C148&gt;0,C148+1,IF(DATE(YEAR('Project basic information'!$C$5),MONTH('Project basic information'!$C$5),1)=D149,1,0))</f>
        <v>0</v>
      </c>
      <c r="D149" s="509">
        <f t="shared" si="49"/>
        <v>2528</v>
      </c>
      <c r="E149" s="510"/>
      <c r="F149" s="458">
        <f t="shared" si="46"/>
        <v>0</v>
      </c>
      <c r="G149" s="511"/>
      <c r="H149" s="510"/>
      <c r="I149" s="458">
        <f t="shared" si="47"/>
        <v>0</v>
      </c>
      <c r="J149" s="512"/>
      <c r="M149" s="509">
        <f t="shared" si="35"/>
        <v>2528</v>
      </c>
      <c r="N149" s="514"/>
      <c r="O149" s="514"/>
      <c r="P149" s="514"/>
      <c r="Q149" s="514"/>
      <c r="R149" s="514"/>
      <c r="S149" s="513"/>
      <c r="T149" s="513"/>
      <c r="U149" s="513"/>
      <c r="V149" s="513"/>
      <c r="W149" s="513"/>
      <c r="X149" s="513"/>
      <c r="Y149" s="513"/>
      <c r="Z149" s="513"/>
      <c r="AA149" s="513"/>
      <c r="AB149" s="513"/>
      <c r="AC149" s="515">
        <f t="shared" si="48"/>
        <v>0</v>
      </c>
      <c r="AD149" s="516"/>
    </row>
    <row r="150" spans="1:30" ht="15" thickBot="1">
      <c r="B150" s="518"/>
      <c r="C150" s="519"/>
      <c r="D150" s="520">
        <f>D149</f>
        <v>2528</v>
      </c>
      <c r="E150" s="521"/>
      <c r="F150" s="522">
        <f>SUM(F138:F149)</f>
        <v>0</v>
      </c>
      <c r="G150" s="523">
        <f>SUM(G138:G149)</f>
        <v>0</v>
      </c>
      <c r="H150" s="524"/>
      <c r="I150" s="522">
        <f>SUM(I138:I149)</f>
        <v>0</v>
      </c>
      <c r="J150" s="523">
        <f>SUM(J138:J149)</f>
        <v>0</v>
      </c>
      <c r="M150" s="520">
        <f t="shared" si="35"/>
        <v>2528</v>
      </c>
      <c r="N150" s="526">
        <f>SUM(N138:N149)</f>
        <v>0</v>
      </c>
      <c r="O150" s="526">
        <f>SUM(O138:O149)</f>
        <v>0</v>
      </c>
      <c r="P150" s="526">
        <f>SUM(P138:P149)</f>
        <v>0</v>
      </c>
      <c r="Q150" s="526">
        <f>SUM(Q138:Q149)</f>
        <v>0</v>
      </c>
      <c r="R150" s="526">
        <f>SUM(R138:R149)</f>
        <v>0</v>
      </c>
      <c r="S150" s="528">
        <f t="shared" ref="S150:AB150" si="50">SUM(S138:S149)</f>
        <v>0</v>
      </c>
      <c r="T150" s="528">
        <f t="shared" si="50"/>
        <v>0</v>
      </c>
      <c r="U150" s="528">
        <f t="shared" si="50"/>
        <v>0</v>
      </c>
      <c r="V150" s="528">
        <f t="shared" si="50"/>
        <v>0</v>
      </c>
      <c r="W150" s="528">
        <f t="shared" si="50"/>
        <v>0</v>
      </c>
      <c r="X150" s="528">
        <f t="shared" si="50"/>
        <v>0</v>
      </c>
      <c r="Y150" s="528">
        <f t="shared" si="50"/>
        <v>0</v>
      </c>
      <c r="Z150" s="528">
        <f t="shared" si="50"/>
        <v>0</v>
      </c>
      <c r="AA150" s="528">
        <f t="shared" si="50"/>
        <v>0</v>
      </c>
      <c r="AB150" s="528">
        <f t="shared" si="50"/>
        <v>0</v>
      </c>
      <c r="AC150" s="528">
        <f>SUM(AC138:AC149)</f>
        <v>0</v>
      </c>
      <c r="AD150" s="516"/>
    </row>
    <row r="151" spans="1:30" ht="28.55" customHeight="1">
      <c r="A151" s="448"/>
      <c r="B151" s="448"/>
      <c r="C151" s="448"/>
      <c r="D151" s="448"/>
      <c r="N151" s="527">
        <f>IFERROR(N150/$H$6,0)</f>
        <v>0</v>
      </c>
      <c r="O151" s="527">
        <f>IFERROR(O150/$H$6,0)</f>
        <v>0</v>
      </c>
      <c r="P151" s="527">
        <f>IFERROR(P150/$H$6,0)</f>
        <v>0</v>
      </c>
      <c r="Q151" s="527">
        <f>IFERROR(Q150/$H$6,0)</f>
        <v>0</v>
      </c>
      <c r="R151" s="527">
        <f>IFERROR(R150/$H$6,0)</f>
        <v>0</v>
      </c>
      <c r="S151" s="527">
        <f t="shared" ref="S151:AB151" si="51">IFERROR(S150/$H$6,0)</f>
        <v>0</v>
      </c>
      <c r="T151" s="527">
        <f t="shared" si="51"/>
        <v>0</v>
      </c>
      <c r="U151" s="527">
        <f t="shared" si="51"/>
        <v>0</v>
      </c>
      <c r="V151" s="527">
        <f t="shared" si="51"/>
        <v>0</v>
      </c>
      <c r="W151" s="527">
        <f t="shared" si="51"/>
        <v>0</v>
      </c>
      <c r="X151" s="527">
        <f t="shared" si="51"/>
        <v>0</v>
      </c>
      <c r="Y151" s="527">
        <f t="shared" si="51"/>
        <v>0</v>
      </c>
      <c r="Z151" s="527">
        <f t="shared" si="51"/>
        <v>0</v>
      </c>
      <c r="AA151" s="527">
        <f t="shared" si="51"/>
        <v>0</v>
      </c>
      <c r="AB151" s="527">
        <f t="shared" si="51"/>
        <v>0</v>
      </c>
      <c r="AC151" s="525">
        <f>IFERROR(AC150/$H$6,0)</f>
        <v>0</v>
      </c>
      <c r="AD151" s="529" t="s">
        <v>579</v>
      </c>
    </row>
    <row r="152" spans="1:30">
      <c r="A152" s="448"/>
      <c r="B152" s="448"/>
      <c r="C152" s="448"/>
      <c r="D152" s="448"/>
      <c r="N152" s="543"/>
      <c r="O152" s="543"/>
      <c r="P152" s="543"/>
      <c r="Q152" s="543"/>
      <c r="R152" s="543"/>
      <c r="S152" s="544"/>
      <c r="T152" s="545"/>
      <c r="U152" s="545"/>
      <c r="V152" s="545"/>
      <c r="W152" s="545"/>
      <c r="X152" s="545"/>
      <c r="Y152" s="545"/>
      <c r="Z152" s="545"/>
      <c r="AA152" s="545"/>
      <c r="AB152" s="546"/>
      <c r="AC152" s="543"/>
      <c r="AD152" s="542"/>
    </row>
    <row r="153" spans="1:30">
      <c r="L153" s="517"/>
      <c r="N153" s="480"/>
      <c r="O153" s="480"/>
      <c r="P153" s="480"/>
      <c r="Q153" s="480"/>
      <c r="R153" s="480"/>
      <c r="AC153" s="480"/>
    </row>
    <row r="154" spans="1:30">
      <c r="L154" s="517"/>
      <c r="N154" s="480"/>
      <c r="O154" s="480"/>
      <c r="P154" s="480"/>
      <c r="Q154" s="480"/>
      <c r="R154" s="480"/>
      <c r="AC154" s="480"/>
    </row>
    <row r="155" spans="1:30">
      <c r="N155" s="480"/>
      <c r="O155" s="480"/>
      <c r="P155" s="480"/>
      <c r="Q155" s="480"/>
      <c r="R155" s="480"/>
      <c r="AC155" s="480"/>
    </row>
    <row r="156" spans="1:30">
      <c r="N156" s="480"/>
      <c r="O156" s="480"/>
      <c r="P156" s="480"/>
      <c r="Q156" s="480"/>
      <c r="R156" s="480"/>
      <c r="AC156" s="480"/>
    </row>
    <row r="157" spans="1:30">
      <c r="N157" s="480"/>
      <c r="O157" s="480"/>
      <c r="P157" s="480"/>
      <c r="Q157" s="480"/>
      <c r="R157" s="480"/>
      <c r="AC157" s="480"/>
    </row>
    <row r="158" spans="1:30">
      <c r="N158" s="480"/>
      <c r="O158" s="480"/>
      <c r="P158" s="480"/>
      <c r="Q158" s="480"/>
      <c r="R158" s="480"/>
      <c r="AC158" s="480"/>
    </row>
    <row r="159" spans="1:30">
      <c r="N159" s="480"/>
      <c r="O159" s="480"/>
      <c r="P159" s="480"/>
      <c r="Q159" s="480"/>
      <c r="R159" s="480"/>
      <c r="AC159" s="480"/>
    </row>
    <row r="160" spans="1:30">
      <c r="N160" s="480"/>
      <c r="O160" s="480"/>
      <c r="P160" s="480"/>
      <c r="Q160" s="480"/>
      <c r="R160" s="480"/>
      <c r="AC160" s="480"/>
    </row>
    <row r="161" spans="14:29">
      <c r="N161" s="480"/>
      <c r="O161" s="480"/>
      <c r="P161" s="480"/>
      <c r="Q161" s="480"/>
      <c r="R161" s="480"/>
      <c r="AC161" s="480"/>
    </row>
    <row r="162" spans="14:29">
      <c r="N162" s="480"/>
      <c r="O162" s="480"/>
      <c r="P162" s="480"/>
      <c r="Q162" s="480"/>
      <c r="R162" s="480"/>
      <c r="AC162" s="480"/>
    </row>
    <row r="163" spans="14:29">
      <c r="N163" s="480"/>
      <c r="O163" s="480"/>
      <c r="P163" s="480"/>
      <c r="Q163" s="480"/>
      <c r="R163" s="480"/>
      <c r="AC163" s="480"/>
    </row>
    <row r="164" spans="14:29">
      <c r="N164" s="480"/>
      <c r="O164" s="480"/>
      <c r="P164" s="480"/>
      <c r="Q164" s="480"/>
      <c r="R164" s="480"/>
      <c r="AC164" s="480"/>
    </row>
    <row r="165" spans="14:29">
      <c r="N165" s="480"/>
      <c r="O165" s="480"/>
      <c r="P165" s="480"/>
      <c r="Q165" s="480"/>
      <c r="R165" s="480"/>
      <c r="AC165" s="480"/>
    </row>
    <row r="166" spans="14:29">
      <c r="N166" s="480"/>
      <c r="O166" s="480"/>
      <c r="P166" s="480"/>
      <c r="Q166" s="480"/>
      <c r="R166" s="480"/>
      <c r="AC166" s="480"/>
    </row>
    <row r="167" spans="14:29">
      <c r="N167" s="480"/>
      <c r="O167" s="480"/>
      <c r="P167" s="480"/>
      <c r="Q167" s="480"/>
      <c r="R167" s="480"/>
      <c r="AC167" s="480"/>
    </row>
    <row r="168" spans="14:29">
      <c r="N168" s="480"/>
      <c r="O168" s="480"/>
      <c r="P168" s="480"/>
      <c r="Q168" s="480"/>
      <c r="R168" s="480"/>
      <c r="AC168" s="480"/>
    </row>
    <row r="169" spans="14:29">
      <c r="N169" s="480"/>
      <c r="O169" s="480"/>
      <c r="P169" s="480"/>
      <c r="Q169" s="480"/>
      <c r="R169" s="480"/>
      <c r="AC169" s="480"/>
    </row>
    <row r="170" spans="14:29">
      <c r="N170" s="480"/>
      <c r="O170" s="480"/>
      <c r="P170" s="480"/>
      <c r="Q170" s="480"/>
      <c r="R170" s="480"/>
      <c r="AC170" s="480"/>
    </row>
    <row r="171" spans="14:29">
      <c r="N171" s="480"/>
      <c r="O171" s="480"/>
      <c r="P171" s="480"/>
      <c r="Q171" s="480"/>
      <c r="R171" s="480"/>
      <c r="AC171" s="480"/>
    </row>
    <row r="172" spans="14:29">
      <c r="N172" s="480"/>
      <c r="O172" s="480"/>
      <c r="P172" s="480"/>
      <c r="Q172" s="480"/>
      <c r="R172" s="480"/>
      <c r="AC172" s="480"/>
    </row>
    <row r="173" spans="14:29">
      <c r="N173" s="480"/>
      <c r="O173" s="480"/>
      <c r="P173" s="480"/>
      <c r="Q173" s="480"/>
      <c r="R173" s="480"/>
      <c r="AC173" s="480"/>
    </row>
    <row r="174" spans="14:29">
      <c r="N174" s="480"/>
      <c r="O174" s="480"/>
      <c r="P174" s="480"/>
      <c r="Q174" s="480"/>
      <c r="R174" s="480"/>
      <c r="AC174" s="480"/>
    </row>
    <row r="175" spans="14:29">
      <c r="N175" s="480"/>
      <c r="O175" s="480"/>
      <c r="P175" s="480"/>
      <c r="Q175" s="480"/>
      <c r="R175" s="480"/>
      <c r="AC175" s="480"/>
    </row>
    <row r="176" spans="14:29">
      <c r="N176" s="480"/>
      <c r="O176" s="480"/>
      <c r="P176" s="480"/>
      <c r="Q176" s="480"/>
      <c r="R176" s="480"/>
      <c r="AC176" s="480"/>
    </row>
    <row r="177" spans="14:18">
      <c r="N177" s="480"/>
      <c r="O177" s="480"/>
      <c r="P177" s="480"/>
      <c r="Q177" s="480"/>
      <c r="R177" s="480"/>
    </row>
    <row r="178" spans="14:18">
      <c r="N178" s="480"/>
      <c r="O178" s="480"/>
      <c r="P178" s="480"/>
      <c r="Q178" s="480"/>
      <c r="R178" s="480"/>
    </row>
    <row r="179" spans="14:18">
      <c r="N179" s="480"/>
      <c r="O179" s="480"/>
      <c r="P179" s="480"/>
      <c r="Q179" s="480"/>
      <c r="R179" s="480"/>
    </row>
    <row r="180" spans="14:18">
      <c r="N180" s="480"/>
      <c r="O180" s="480"/>
      <c r="P180" s="480"/>
      <c r="Q180" s="480"/>
      <c r="R180" s="480"/>
    </row>
  </sheetData>
  <mergeCells count="62">
    <mergeCell ref="E46:G46"/>
    <mergeCell ref="H46:J46"/>
    <mergeCell ref="N46:AC46"/>
    <mergeCell ref="J27:J28"/>
    <mergeCell ref="K27:K28"/>
    <mergeCell ref="H35:H41"/>
    <mergeCell ref="B44:J44"/>
    <mergeCell ref="M44:AE44"/>
    <mergeCell ref="C32:I32"/>
    <mergeCell ref="A27:A28"/>
    <mergeCell ref="B27:B28"/>
    <mergeCell ref="C27:C28"/>
    <mergeCell ref="D27:D28"/>
    <mergeCell ref="E27:E28"/>
    <mergeCell ref="F27:F28"/>
    <mergeCell ref="G27:G28"/>
    <mergeCell ref="H27:H28"/>
    <mergeCell ref="I27:I28"/>
    <mergeCell ref="F25:F26"/>
    <mergeCell ref="G25:G26"/>
    <mergeCell ref="H25:H26"/>
    <mergeCell ref="I25:I26"/>
    <mergeCell ref="J25:J26"/>
    <mergeCell ref="K25:K26"/>
    <mergeCell ref="G23:G24"/>
    <mergeCell ref="H23:H24"/>
    <mergeCell ref="I23:I24"/>
    <mergeCell ref="J23:J24"/>
    <mergeCell ref="K23:K24"/>
    <mergeCell ref="A25:A26"/>
    <mergeCell ref="B25:B26"/>
    <mergeCell ref="C25:C26"/>
    <mergeCell ref="D25:D26"/>
    <mergeCell ref="E25:E26"/>
    <mergeCell ref="A23:A24"/>
    <mergeCell ref="B23:B24"/>
    <mergeCell ref="C23:C24"/>
    <mergeCell ref="D23:D24"/>
    <mergeCell ref="E23:E24"/>
    <mergeCell ref="F23:F24"/>
    <mergeCell ref="F21:F22"/>
    <mergeCell ref="G21:G22"/>
    <mergeCell ref="H21:H22"/>
    <mergeCell ref="I21:I22"/>
    <mergeCell ref="J21:J22"/>
    <mergeCell ref="K21:K22"/>
    <mergeCell ref="C17:K17"/>
    <mergeCell ref="M17:AE18"/>
    <mergeCell ref="C19:E19"/>
    <mergeCell ref="G19:I19"/>
    <mergeCell ref="E21:E22"/>
    <mergeCell ref="A20:B20"/>
    <mergeCell ref="A21:A22"/>
    <mergeCell ref="B21:B22"/>
    <mergeCell ref="C21:C22"/>
    <mergeCell ref="D21:D22"/>
    <mergeCell ref="C3:H3"/>
    <mergeCell ref="M3:AE3"/>
    <mergeCell ref="D6:E6"/>
    <mergeCell ref="C8:C13"/>
    <mergeCell ref="C14:C15"/>
    <mergeCell ref="D14:D15"/>
  </mergeCells>
  <conditionalFormatting sqref="B48:B59 B93:B104 B108:B119 B122:B134 B138:B149">
    <cfRule type="cellIs" dxfId="851" priority="118" operator="equal">
      <formula>"P4"</formula>
    </cfRule>
    <cfRule type="cellIs" dxfId="850" priority="119" operator="equal">
      <formula>"P3"</formula>
    </cfRule>
    <cfRule type="cellIs" dxfId="849" priority="120" operator="equal">
      <formula>"P2"</formula>
    </cfRule>
    <cfRule type="cellIs" dxfId="848" priority="121" operator="equal">
      <formula>"P1"</formula>
    </cfRule>
  </conditionalFormatting>
  <conditionalFormatting sqref="B48:B59 B93:B104 B108:B119 B123:B134 B138:B149">
    <cfRule type="cellIs" dxfId="847" priority="117" operator="equal">
      <formula>"P5"</formula>
    </cfRule>
  </conditionalFormatting>
  <conditionalFormatting sqref="B63:B74">
    <cfRule type="cellIs" dxfId="846" priority="68" operator="equal">
      <formula>"P5"</formula>
    </cfRule>
    <cfRule type="cellIs" dxfId="845" priority="69" operator="equal">
      <formula>"P4"</formula>
    </cfRule>
    <cfRule type="cellIs" dxfId="844" priority="70" operator="equal">
      <formula>"P3"</formula>
    </cfRule>
    <cfRule type="cellIs" dxfId="843" priority="71" operator="equal">
      <formula>"P2"</formula>
    </cfRule>
    <cfRule type="cellIs" dxfId="842" priority="72" operator="equal">
      <formula>"P1"</formula>
    </cfRule>
  </conditionalFormatting>
  <conditionalFormatting sqref="B78:B89">
    <cfRule type="cellIs" dxfId="841" priority="74" operator="equal">
      <formula>"P5"</formula>
    </cfRule>
    <cfRule type="cellIs" dxfId="840" priority="75" operator="equal">
      <formula>"P4"</formula>
    </cfRule>
    <cfRule type="cellIs" dxfId="839" priority="76" operator="equal">
      <formula>"P3"</formula>
    </cfRule>
    <cfRule type="cellIs" dxfId="838" priority="77" operator="equal">
      <formula>"P2"</formula>
    </cfRule>
    <cfRule type="cellIs" dxfId="837" priority="78" operator="equal">
      <formula>"P1"</formula>
    </cfRule>
  </conditionalFormatting>
  <conditionalFormatting sqref="C48:C59 C93:C104 C108:C119 C123:C134 C138:C149 G151:G186">
    <cfRule type="cellIs" dxfId="836" priority="126" operator="equal">
      <formula>0</formula>
    </cfRule>
  </conditionalFormatting>
  <conditionalFormatting sqref="C63:C74">
    <cfRule type="cellIs" dxfId="834" priority="81" operator="equal">
      <formula>0</formula>
    </cfRule>
  </conditionalFormatting>
  <conditionalFormatting sqref="C78:C89">
    <cfRule type="cellIs" dxfId="833" priority="80" operator="equal">
      <formula>0</formula>
    </cfRule>
  </conditionalFormatting>
  <conditionalFormatting sqref="C35:G41">
    <cfRule type="cellIs" dxfId="832" priority="21" operator="equal">
      <formula>0</formula>
    </cfRule>
  </conditionalFormatting>
  <conditionalFormatting sqref="D48:D60">
    <cfRule type="expression" dxfId="831" priority="67">
      <formula>$D$48=0</formula>
    </cfRule>
  </conditionalFormatting>
  <conditionalFormatting sqref="D49:D59">
    <cfRule type="cellIs" dxfId="830" priority="66" operator="equal">
      <formula>0</formula>
    </cfRule>
  </conditionalFormatting>
  <conditionalFormatting sqref="D63:D75">
    <cfRule type="expression" dxfId="829" priority="65">
      <formula>$D$48=0</formula>
    </cfRule>
  </conditionalFormatting>
  <conditionalFormatting sqref="D64:D74">
    <cfRule type="cellIs" dxfId="828" priority="64" operator="equal">
      <formula>0</formula>
    </cfRule>
  </conditionalFormatting>
  <conditionalFormatting sqref="D78:D90">
    <cfRule type="expression" dxfId="827" priority="63">
      <formula>$D$48=0</formula>
    </cfRule>
  </conditionalFormatting>
  <conditionalFormatting sqref="D79:D89">
    <cfRule type="cellIs" dxfId="826" priority="62" operator="equal">
      <formula>0</formula>
    </cfRule>
  </conditionalFormatting>
  <conditionalFormatting sqref="D93:D105">
    <cfRule type="expression" dxfId="825" priority="61">
      <formula>$D$48=0</formula>
    </cfRule>
  </conditionalFormatting>
  <conditionalFormatting sqref="D94:D104">
    <cfRule type="cellIs" dxfId="824" priority="60" operator="equal">
      <formula>0</formula>
    </cfRule>
  </conditionalFormatting>
  <conditionalFormatting sqref="D108:D120">
    <cfRule type="expression" dxfId="823" priority="59">
      <formula>$D$48=0</formula>
    </cfRule>
  </conditionalFormatting>
  <conditionalFormatting sqref="D109:D119">
    <cfRule type="cellIs" dxfId="822" priority="58" operator="equal">
      <formula>0</formula>
    </cfRule>
  </conditionalFormatting>
  <conditionalFormatting sqref="D123:D135">
    <cfRule type="expression" dxfId="821" priority="57">
      <formula>$D$48=0</formula>
    </cfRule>
  </conditionalFormatting>
  <conditionalFormatting sqref="D124:D134">
    <cfRule type="cellIs" dxfId="820" priority="56" operator="equal">
      <formula>0</formula>
    </cfRule>
  </conditionalFormatting>
  <conditionalFormatting sqref="D138:D150">
    <cfRule type="expression" dxfId="819" priority="55">
      <formula>$D$48=0</formula>
    </cfRule>
  </conditionalFormatting>
  <conditionalFormatting sqref="D139:D149">
    <cfRule type="cellIs" dxfId="818" priority="54" operator="equal">
      <formula>0</formula>
    </cfRule>
  </conditionalFormatting>
  <conditionalFormatting sqref="E48:E59">
    <cfRule type="expression" dxfId="817" priority="13">
      <formula>$B48=""</formula>
    </cfRule>
  </conditionalFormatting>
  <conditionalFormatting sqref="E63:E74">
    <cfRule type="expression" dxfId="816" priority="6">
      <formula>$B63=""</formula>
    </cfRule>
  </conditionalFormatting>
  <conditionalFormatting sqref="E78:E89">
    <cfRule type="expression" dxfId="815" priority="5">
      <formula>$B78=""</formula>
    </cfRule>
  </conditionalFormatting>
  <conditionalFormatting sqref="E93:E104">
    <cfRule type="expression" dxfId="814" priority="106">
      <formula>$B93=""</formula>
    </cfRule>
  </conditionalFormatting>
  <conditionalFormatting sqref="E108:E119">
    <cfRule type="expression" dxfId="813" priority="102">
      <formula>$B108=""</formula>
    </cfRule>
  </conditionalFormatting>
  <conditionalFormatting sqref="E123:E134">
    <cfRule type="expression" dxfId="812" priority="98">
      <formula>$B123=""</formula>
    </cfRule>
  </conditionalFormatting>
  <conditionalFormatting sqref="E138:E149">
    <cfRule type="expression" dxfId="811" priority="93">
      <formula>$B138=""</formula>
    </cfRule>
  </conditionalFormatting>
  <conditionalFormatting sqref="F35:F41">
    <cfRule type="cellIs" dxfId="810" priority="22" operator="notEqual">
      <formula>0</formula>
    </cfRule>
  </conditionalFormatting>
  <conditionalFormatting sqref="F48:F150">
    <cfRule type="cellIs" dxfId="809" priority="95" operator="equal">
      <formula>0</formula>
    </cfRule>
  </conditionalFormatting>
  <conditionalFormatting sqref="G48:H59">
    <cfRule type="expression" dxfId="808" priority="12">
      <formula>$B48=""</formula>
    </cfRule>
  </conditionalFormatting>
  <conditionalFormatting sqref="G63:H74">
    <cfRule type="expression" dxfId="807" priority="10">
      <formula>$B63=""</formula>
    </cfRule>
  </conditionalFormatting>
  <conditionalFormatting sqref="G78:H89">
    <cfRule type="expression" dxfId="806" priority="9">
      <formula>$B78=""</formula>
    </cfRule>
  </conditionalFormatting>
  <conditionalFormatting sqref="G93:H104">
    <cfRule type="expression" dxfId="805" priority="105">
      <formula>$B93=""</formula>
    </cfRule>
  </conditionalFormatting>
  <conditionalFormatting sqref="G108:H119">
    <cfRule type="expression" dxfId="804" priority="101">
      <formula>$B108=""</formula>
    </cfRule>
  </conditionalFormatting>
  <conditionalFormatting sqref="G123:H134">
    <cfRule type="expression" dxfId="803" priority="97">
      <formula>$B123=""</formula>
    </cfRule>
  </conditionalFormatting>
  <conditionalFormatting sqref="G138:H149">
    <cfRule type="expression" dxfId="802" priority="92">
      <formula>$B138=""</formula>
    </cfRule>
  </conditionalFormatting>
  <conditionalFormatting sqref="H21 K21 K23 K25 K27 H29">
    <cfRule type="cellIs" dxfId="801" priority="20" operator="notEqual">
      <formula>0</formula>
    </cfRule>
  </conditionalFormatting>
  <conditionalFormatting sqref="H23">
    <cfRule type="cellIs" dxfId="800" priority="18" operator="notEqual">
      <formula>0</formula>
    </cfRule>
  </conditionalFormatting>
  <conditionalFormatting sqref="H25">
    <cfRule type="cellIs" dxfId="799" priority="17" operator="notEqual">
      <formula>0</formula>
    </cfRule>
  </conditionalFormatting>
  <conditionalFormatting sqref="H27">
    <cfRule type="cellIs" dxfId="798" priority="16" operator="notEqual">
      <formula>0</formula>
    </cfRule>
  </conditionalFormatting>
  <conditionalFormatting sqref="H35:H41">
    <cfRule type="expression" dxfId="797" priority="73">
      <formula>$D14="yes"</formula>
    </cfRule>
  </conditionalFormatting>
  <conditionalFormatting sqref="H62">
    <cfRule type="cellIs" dxfId="796" priority="115" operator="equal">
      <formula>0</formula>
    </cfRule>
  </conditionalFormatting>
  <conditionalFormatting sqref="H77">
    <cfRule type="cellIs" dxfId="795" priority="114" operator="equal">
      <formula>0</formula>
    </cfRule>
  </conditionalFormatting>
  <conditionalFormatting sqref="H92">
    <cfRule type="cellIs" dxfId="794" priority="113" operator="equal">
      <formula>0</formula>
    </cfRule>
  </conditionalFormatting>
  <conditionalFormatting sqref="H107">
    <cfRule type="cellIs" dxfId="793" priority="112" operator="equal">
      <formula>0</formula>
    </cfRule>
  </conditionalFormatting>
  <conditionalFormatting sqref="H122">
    <cfRule type="cellIs" dxfId="792" priority="111" operator="equal">
      <formula>0</formula>
    </cfRule>
  </conditionalFormatting>
  <conditionalFormatting sqref="H137">
    <cfRule type="cellIs" dxfId="791" priority="110" operator="equal">
      <formula>0</formula>
    </cfRule>
  </conditionalFormatting>
  <conditionalFormatting sqref="I48:I60">
    <cfRule type="cellIs" dxfId="790" priority="116" operator="equal">
      <formula>0</formula>
    </cfRule>
  </conditionalFormatting>
  <conditionalFormatting sqref="I63:I75">
    <cfRule type="cellIs" dxfId="789" priority="109" operator="equal">
      <formula>0</formula>
    </cfRule>
  </conditionalFormatting>
  <conditionalFormatting sqref="I78:I90">
    <cfRule type="cellIs" dxfId="788" priority="108" operator="equal">
      <formula>0</formula>
    </cfRule>
  </conditionalFormatting>
  <conditionalFormatting sqref="I93:I105">
    <cfRule type="cellIs" dxfId="787" priority="107" operator="equal">
      <formula>0</formula>
    </cfRule>
  </conditionalFormatting>
  <conditionalFormatting sqref="I108:I120">
    <cfRule type="cellIs" dxfId="786" priority="103" operator="equal">
      <formula>0</formula>
    </cfRule>
  </conditionalFormatting>
  <conditionalFormatting sqref="I123:I135">
    <cfRule type="cellIs" dxfId="785" priority="99" operator="equal">
      <formula>0</formula>
    </cfRule>
  </conditionalFormatting>
  <conditionalFormatting sqref="I138:I150">
    <cfRule type="cellIs" dxfId="784" priority="94" operator="equal">
      <formula>0</formula>
    </cfRule>
  </conditionalFormatting>
  <conditionalFormatting sqref="I42:J42">
    <cfRule type="cellIs" dxfId="783" priority="122" operator="equal">
      <formula>0</formula>
    </cfRule>
  </conditionalFormatting>
  <conditionalFormatting sqref="I43:J43">
    <cfRule type="cellIs" dxfId="782" priority="123" operator="notEqual">
      <formula>0</formula>
    </cfRule>
  </conditionalFormatting>
  <conditionalFormatting sqref="J30">
    <cfRule type="cellIs" dxfId="781" priority="127" operator="notEqual">
      <formula>0</formula>
    </cfRule>
  </conditionalFormatting>
  <conditionalFormatting sqref="J48:J59">
    <cfRule type="expression" dxfId="780" priority="11">
      <formula>$B48=""</formula>
    </cfRule>
  </conditionalFormatting>
  <conditionalFormatting sqref="J63:J74">
    <cfRule type="expression" dxfId="779" priority="4">
      <formula>$B63=""</formula>
    </cfRule>
  </conditionalFormatting>
  <conditionalFormatting sqref="J78:J89">
    <cfRule type="expression" dxfId="778" priority="3">
      <formula>$B78=""</formula>
    </cfRule>
  </conditionalFormatting>
  <conditionalFormatting sqref="J93:J104">
    <cfRule type="expression" dxfId="777" priority="104">
      <formula>$B93=""</formula>
    </cfRule>
  </conditionalFormatting>
  <conditionalFormatting sqref="J108:J119">
    <cfRule type="expression" dxfId="776" priority="100">
      <formula>$B108=""</formula>
    </cfRule>
  </conditionalFormatting>
  <conditionalFormatting sqref="J123:J134">
    <cfRule type="expression" dxfId="775" priority="96">
      <formula>$B123=""</formula>
    </cfRule>
  </conditionalFormatting>
  <conditionalFormatting sqref="J138:J149">
    <cfRule type="expression" dxfId="774" priority="91">
      <formula>$B138=""</formula>
    </cfRule>
  </conditionalFormatting>
  <conditionalFormatting sqref="K29:K31">
    <cfRule type="cellIs" dxfId="773" priority="19" operator="notEqual">
      <formula>0</formula>
    </cfRule>
  </conditionalFormatting>
  <conditionalFormatting sqref="M48:M60">
    <cfRule type="expression" dxfId="772" priority="35">
      <formula>$D$48=0</formula>
    </cfRule>
  </conditionalFormatting>
  <conditionalFormatting sqref="M49:M59">
    <cfRule type="cellIs" dxfId="771" priority="53" operator="equal">
      <formula>0</formula>
    </cfRule>
  </conditionalFormatting>
  <conditionalFormatting sqref="M63:M75">
    <cfRule type="expression" dxfId="770" priority="34">
      <formula>$D$48=0</formula>
    </cfRule>
  </conditionalFormatting>
  <conditionalFormatting sqref="M64:M74">
    <cfRule type="cellIs" dxfId="769" priority="33" operator="equal">
      <formula>0</formula>
    </cfRule>
  </conditionalFormatting>
  <conditionalFormatting sqref="M78:M90">
    <cfRule type="expression" dxfId="768" priority="32">
      <formula>$D$48=0</formula>
    </cfRule>
  </conditionalFormatting>
  <conditionalFormatting sqref="M79:M89">
    <cfRule type="cellIs" dxfId="767" priority="31" operator="equal">
      <formula>0</formula>
    </cfRule>
  </conditionalFormatting>
  <conditionalFormatting sqref="M93:M105">
    <cfRule type="expression" dxfId="766" priority="30">
      <formula>$D$48=0</formula>
    </cfRule>
  </conditionalFormatting>
  <conditionalFormatting sqref="M94:M104">
    <cfRule type="cellIs" dxfId="765" priority="29" operator="equal">
      <formula>0</formula>
    </cfRule>
  </conditionalFormatting>
  <conditionalFormatting sqref="M108:M120">
    <cfRule type="expression" dxfId="764" priority="28">
      <formula>$D$48=0</formula>
    </cfRule>
  </conditionalFormatting>
  <conditionalFormatting sqref="M109:M119">
    <cfRule type="cellIs" dxfId="763" priority="27" operator="equal">
      <formula>0</formula>
    </cfRule>
  </conditionalFormatting>
  <conditionalFormatting sqref="M123:M135">
    <cfRule type="expression" dxfId="762" priority="26">
      <formula>$D$48=0</formula>
    </cfRule>
  </conditionalFormatting>
  <conditionalFormatting sqref="M124:M134">
    <cfRule type="cellIs" dxfId="761" priority="25" operator="equal">
      <formula>0</formula>
    </cfRule>
  </conditionalFormatting>
  <conditionalFormatting sqref="M138:M150">
    <cfRule type="expression" dxfId="760" priority="24">
      <formula>$D$48=0</formula>
    </cfRule>
  </conditionalFormatting>
  <conditionalFormatting sqref="M139:M149">
    <cfRule type="cellIs" dxfId="759" priority="23" operator="equal">
      <formula>0</formula>
    </cfRule>
  </conditionalFormatting>
  <conditionalFormatting sqref="N6">
    <cfRule type="cellIs" dxfId="758" priority="89" operator="equal">
      <formula>0</formula>
    </cfRule>
  </conditionalFormatting>
  <conditionalFormatting sqref="N11:R14 AD11:AD14">
    <cfRule type="cellIs" dxfId="753" priority="90" operator="equal">
      <formula>0</formula>
    </cfRule>
  </conditionalFormatting>
  <conditionalFormatting sqref="N6:AB14">
    <cfRule type="cellIs" dxfId="752" priority="88" operator="equal">
      <formula>0</formula>
    </cfRule>
  </conditionalFormatting>
  <conditionalFormatting sqref="N21:AC29">
    <cfRule type="cellIs" dxfId="751" priority="15" operator="equal">
      <formula>0</formula>
    </cfRule>
  </conditionalFormatting>
  <conditionalFormatting sqref="N60:AC61 N62:S62 N75:AC76 N77:S77 N90:AC91 N92:S92 N105:AC106 N107:S107 N120:AC121 N122:S122 N135:AC136 N137:S137 N150:AC151">
    <cfRule type="cellIs" dxfId="750" priority="37" operator="equal">
      <formula>0</formula>
    </cfRule>
  </conditionalFormatting>
  <conditionalFormatting sqref="U62:AC62 AC63:AC74 U77:AC77 AC78:AC89 U92:AC92 AC93:AC104 U107:AC107 AC108:AC119 U122:AC122 AC123:AC134 U137:AC137 AC138:AC149">
    <cfRule type="cellIs" dxfId="735" priority="36" operator="equal">
      <formula>0</formula>
    </cfRule>
  </conditionalFormatting>
  <conditionalFormatting sqref="AC6:AC14">
    <cfRule type="cellIs" dxfId="720" priority="14" operator="equal">
      <formula>0</formula>
    </cfRule>
  </conditionalFormatting>
  <conditionalFormatting sqref="AC15:AC16 E42:H43">
    <cfRule type="cellIs" dxfId="719" priority="124" operator="equal">
      <formula>0</formula>
    </cfRule>
  </conditionalFormatting>
  <conditionalFormatting sqref="AC48:AC59">
    <cfRule type="cellIs" dxfId="718" priority="125" operator="equal">
      <formula>0</formula>
    </cfRule>
  </conditionalFormatting>
  <conditionalFormatting sqref="AD21:AD29">
    <cfRule type="cellIs" dxfId="717" priority="82" operator="equal">
      <formula>0</formula>
    </cfRule>
  </conditionalFormatting>
  <conditionalFormatting sqref="AD22 AD24 AD26 AD28">
    <cfRule type="cellIs" dxfId="716" priority="87" operator="equal">
      <formula>0</formula>
    </cfRule>
  </conditionalFormatting>
  <conditionalFormatting sqref="AD6:AE14">
    <cfRule type="cellIs" dxfId="715" priority="1" operator="equal">
      <formula>0</formula>
    </cfRule>
  </conditionalFormatting>
  <conditionalFormatting sqref="AE6:AE14">
    <cfRule type="cellIs" dxfId="714" priority="2" operator="equal">
      <formula>0</formula>
    </cfRule>
  </conditionalFormatting>
  <conditionalFormatting sqref="AE22 AE24 AE26">
    <cfRule type="cellIs" dxfId="713" priority="85" operator="equal">
      <formula>"adjustment needed"</formula>
    </cfRule>
  </conditionalFormatting>
  <conditionalFormatting sqref="AE22:AE26">
    <cfRule type="cellIs" dxfId="712" priority="86" operator="equal">
      <formula>"""adjustment needed"""</formula>
    </cfRule>
  </conditionalFormatting>
  <conditionalFormatting sqref="AE28">
    <cfRule type="cellIs" dxfId="711" priority="83" operator="equal">
      <formula>"adjustment needed"</formula>
    </cfRule>
    <cfRule type="cellIs" dxfId="710" priority="84" operator="equal">
      <formula>"""adjustment needed"""</formula>
    </cfRule>
  </conditionalFormatting>
  <dataValidations count="1">
    <dataValidation type="list" allowBlank="1" showInputMessage="1" showErrorMessage="1" sqref="D14" xr:uid="{ACBBEBAF-711C-4001-A3A5-A378E2309F31}">
      <formula1>$AK$5:$AK$6</formula1>
    </dataValidation>
  </dataValidations>
  <pageMargins left="0.25" right="0.25" top="0.75" bottom="0.75" header="0.3" footer="0.3"/>
  <pageSetup paperSize="9" scale="30" orientation="landscape" r:id="rId1"/>
  <extLst>
    <ext xmlns:x14="http://schemas.microsoft.com/office/spreadsheetml/2009/9/main" uri="{78C0D931-6437-407d-A8EE-F0AAD7539E65}">
      <x14:conditionalFormattings>
        <x14:conditionalFormatting xmlns:xm="http://schemas.microsoft.com/office/excel/2006/main">
          <x14:cfRule type="cellIs" priority="79" operator="greaterThan" id="{F9788B36-3630-4E24-95E7-CF366DF8903E}">
            <xm:f>'Project basic information'!$C$7</xm:f>
            <x14:dxf>
              <font>
                <color rgb="FFF2F2F2"/>
              </font>
            </x14:dxf>
          </x14:cfRule>
          <xm:sqref>C48:C149</xm:sqref>
        </x14:conditionalFormatting>
        <x14:conditionalFormatting xmlns:xm="http://schemas.microsoft.com/office/excel/2006/main">
          <x14:cfRule type="expression" priority="128" id="{EBDB3861-3C0D-4B71-AC03-675C3AA9E599}">
            <xm:f>AND($D48&gt;='Project basic information'!$D$20,$D48&lt;='Project basic information'!$E$20,'Project basic information'!$F$20="x")</xm:f>
            <x14:dxf>
              <fill>
                <patternFill patternType="solid">
                  <fgColor indexed="26"/>
                  <bgColor indexed="26"/>
                </patternFill>
              </fill>
            </x14:dxf>
          </x14:cfRule>
          <xm:sqref>N48:N59 N108:N119 N123:N134 N138:N149</xm:sqref>
        </x14:conditionalFormatting>
        <x14:conditionalFormatting xmlns:xm="http://schemas.microsoft.com/office/excel/2006/main">
          <x14:cfRule type="expression" priority="8" id="{9F1ABAAD-C0BF-41B6-A917-E0718D34D49C}">
            <xm:f>AND($D63&gt;='Project basic information'!$D$20,$D63&lt;='Project basic information'!$E$20,'Project basic information'!$F$20="x")</xm:f>
            <x14:dxf>
              <fill>
                <patternFill patternType="solid">
                  <fgColor indexed="26"/>
                  <bgColor indexed="26"/>
                </patternFill>
              </fill>
            </x14:dxf>
          </x14:cfRule>
          <xm:sqref>N63:N74</xm:sqref>
        </x14:conditionalFormatting>
        <x14:conditionalFormatting xmlns:xm="http://schemas.microsoft.com/office/excel/2006/main">
          <x14:cfRule type="expression" priority="7" id="{2F50867A-6F87-4B3C-9C60-67E5BE8C4AA5}">
            <xm:f>AND($D78&gt;='Project basic information'!$D$20,$D78&lt;='Project basic information'!$E$20,'Project basic information'!$F$20="x")</xm:f>
            <x14:dxf>
              <fill>
                <patternFill patternType="solid">
                  <fgColor indexed="26"/>
                  <bgColor indexed="26"/>
                </patternFill>
              </fill>
            </x14:dxf>
          </x14:cfRule>
          <xm:sqref>N78:N89</xm:sqref>
        </x14:conditionalFormatting>
        <x14:conditionalFormatting xmlns:xm="http://schemas.microsoft.com/office/excel/2006/main">
          <x14:cfRule type="expression" priority="38" id="{C47F127E-5706-4CDB-A2ED-12A2DAD45E5B}">
            <xm:f>AND($D93&gt;='Project basic information'!$D$20,$D93&lt;='Project basic information'!$E$20,'Project basic information'!$F$20="x")</xm:f>
            <x14:dxf>
              <fill>
                <patternFill patternType="solid">
                  <fgColor indexed="26"/>
                  <bgColor indexed="26"/>
                </patternFill>
              </fill>
            </x14:dxf>
          </x14:cfRule>
          <xm:sqref>N93:N104</xm:sqref>
        </x14:conditionalFormatting>
        <x14:conditionalFormatting xmlns:xm="http://schemas.microsoft.com/office/excel/2006/main">
          <x14:cfRule type="expression" priority="129" id="{5A57F897-FFE5-403C-8A35-56097D0C58BC}">
            <xm:f>AND($D48&gt;='Project basic information'!$D$21,$D48&lt;='Project basic information'!$E$21,'Project basic information'!$F$21="x")</xm:f>
            <x14:dxf>
              <fill>
                <patternFill patternType="solid">
                  <fgColor indexed="26"/>
                  <bgColor indexed="26"/>
                </patternFill>
              </fill>
            </x14:dxf>
          </x14:cfRule>
          <xm:sqref>O48:O59 O78:O89 O93:O104 O108:O119 O123:O134 O138:O149</xm:sqref>
        </x14:conditionalFormatting>
        <x14:conditionalFormatting xmlns:xm="http://schemas.microsoft.com/office/excel/2006/main">
          <x14:cfRule type="expression" priority="39" id="{6C3EC9B2-6A58-4F79-A412-1415A98C934B}">
            <xm:f>AND($D63&gt;='Project basic information'!$D$21,$D63&lt;='Project basic information'!$E$21,'Project basic information'!$F$21="x")</xm:f>
            <x14:dxf>
              <fill>
                <patternFill patternType="solid">
                  <fgColor indexed="26"/>
                  <bgColor indexed="26"/>
                </patternFill>
              </fill>
            </x14:dxf>
          </x14:cfRule>
          <xm:sqref>O63:O74</xm:sqref>
        </x14:conditionalFormatting>
        <x14:conditionalFormatting xmlns:xm="http://schemas.microsoft.com/office/excel/2006/main">
          <x14:cfRule type="expression" priority="130" id="{A006BAD0-F2BD-4984-B18F-DA26AF5498BD}">
            <xm:f>AND($D48&gt;='Project basic information'!$D$22,$D48&lt;='Project basic information'!$E$22,'Project basic information'!$F$22="x")</xm:f>
            <x14:dxf>
              <fill>
                <patternFill patternType="solid">
                  <fgColor indexed="26"/>
                  <bgColor indexed="26"/>
                </patternFill>
              </fill>
            </x14:dxf>
          </x14:cfRule>
          <xm:sqref>P48:P59 P78:P89 P93:P104 P108:P119 P123:P134 P138:P149</xm:sqref>
        </x14:conditionalFormatting>
        <x14:conditionalFormatting xmlns:xm="http://schemas.microsoft.com/office/excel/2006/main">
          <x14:cfRule type="expression" priority="40" id="{1C043F46-BB61-44E2-9426-C9B56447253A}">
            <xm:f>AND($D63&gt;='Project basic information'!$D$22,$D63&lt;='Project basic information'!$E$22,'Project basic information'!$F$22="x")</xm:f>
            <x14:dxf>
              <fill>
                <patternFill patternType="solid">
                  <fgColor indexed="26"/>
                  <bgColor indexed="26"/>
                </patternFill>
              </fill>
            </x14:dxf>
          </x14:cfRule>
          <xm:sqref>P63:P74</xm:sqref>
        </x14:conditionalFormatting>
        <x14:conditionalFormatting xmlns:xm="http://schemas.microsoft.com/office/excel/2006/main">
          <x14:cfRule type="expression" priority="131" id="{40359366-9AE8-42EE-979A-1A86A556625A}">
            <xm:f>AND($D48&gt;='Project basic information'!$D$23,$D48&lt;='Project basic information'!$E$23,'Project basic information'!$F$23="x")</xm:f>
            <x14:dxf>
              <fill>
                <patternFill patternType="solid">
                  <fgColor indexed="26"/>
                  <bgColor indexed="26"/>
                </patternFill>
              </fill>
            </x14:dxf>
          </x14:cfRule>
          <xm:sqref>Q48:Q59 Q78:Q89 Q93:Q104 Q108:Q119 Q123:Q134 Q138:Q149</xm:sqref>
        </x14:conditionalFormatting>
        <x14:conditionalFormatting xmlns:xm="http://schemas.microsoft.com/office/excel/2006/main">
          <x14:cfRule type="expression" priority="41" id="{9B58AD57-849F-4360-A213-8C60DC8E7FFB}">
            <xm:f>AND($D63&gt;='Project basic information'!$D$23,$D63&lt;='Project basic information'!$E$23,'Project basic information'!$F$23="x")</xm:f>
            <x14:dxf>
              <fill>
                <patternFill patternType="solid">
                  <fgColor indexed="26"/>
                  <bgColor indexed="26"/>
                </patternFill>
              </fill>
            </x14:dxf>
          </x14:cfRule>
          <xm:sqref>Q63:Q74</xm:sqref>
        </x14:conditionalFormatting>
        <x14:conditionalFormatting xmlns:xm="http://schemas.microsoft.com/office/excel/2006/main">
          <x14:cfRule type="expression" priority="132" id="{AFBE97E0-EEB8-4F1A-80C3-E5C752B8D579}">
            <xm:f>AND($D48&gt;='Project basic information'!$D$24,$D48&lt;='Project basic information'!$E$24,'Project basic information'!$F$24="x")</xm:f>
            <x14:dxf>
              <fill>
                <patternFill patternType="solid">
                  <fgColor indexed="26"/>
                  <bgColor indexed="26"/>
                </patternFill>
              </fill>
            </x14:dxf>
          </x14:cfRule>
          <xm:sqref>R48:R59 R78:R89 R93:R104 R108:R119 R123:R134 R138:R149</xm:sqref>
        </x14:conditionalFormatting>
        <x14:conditionalFormatting xmlns:xm="http://schemas.microsoft.com/office/excel/2006/main">
          <x14:cfRule type="expression" priority="42" id="{6BECFD84-0ECE-4E8F-8F69-0F7A666C3624}">
            <xm:f>AND($D63&gt;='Project basic information'!$D$24,$D63&lt;='Project basic information'!$E$24,'Project basic information'!$F$24="x")</xm:f>
            <x14:dxf>
              <fill>
                <patternFill patternType="solid">
                  <fgColor indexed="26"/>
                  <bgColor indexed="26"/>
                </patternFill>
              </fill>
            </x14:dxf>
          </x14:cfRule>
          <xm:sqref>R63:R74</xm:sqref>
        </x14:conditionalFormatting>
        <x14:conditionalFormatting xmlns:xm="http://schemas.microsoft.com/office/excel/2006/main">
          <x14:cfRule type="expression" priority="133" id="{AAA62AD2-06CE-4C61-8C60-C6946A132180}">
            <xm:f>AND($D48&gt;='Project basic information'!$D$25,$D48&lt;='Project basic information'!$E$25,'Project basic information'!$F$25="x")</xm:f>
            <x14:dxf>
              <fill>
                <patternFill patternType="solid">
                  <fgColor indexed="26"/>
                  <bgColor indexed="26"/>
                </patternFill>
              </fill>
            </x14:dxf>
          </x14:cfRule>
          <xm:sqref>S48:S59 S78:S89 S93:S104 S108:S119 S123:S134 S138:S149</xm:sqref>
        </x14:conditionalFormatting>
        <x14:conditionalFormatting xmlns:xm="http://schemas.microsoft.com/office/excel/2006/main">
          <x14:cfRule type="expression" priority="43" id="{8132931B-F624-44E7-A252-B4CA10CD6634}">
            <xm:f>AND($D63&gt;='Project basic information'!$D$25,$D63&lt;='Project basic information'!$E$25,'Project basic information'!$F$25="x")</xm:f>
            <x14:dxf>
              <fill>
                <patternFill patternType="solid">
                  <fgColor indexed="26"/>
                  <bgColor indexed="26"/>
                </patternFill>
              </fill>
            </x14:dxf>
          </x14:cfRule>
          <xm:sqref>S63:S74</xm:sqref>
        </x14:conditionalFormatting>
        <x14:conditionalFormatting xmlns:xm="http://schemas.microsoft.com/office/excel/2006/main">
          <x14:cfRule type="expression" priority="134" id="{134EDBB5-3CBB-44D0-93E4-8F074B85E0E0}">
            <xm:f>AND($D48&gt;='Project basic information'!$D$26,$D48&lt;='Project basic information'!$E$26,'Project basic information'!$F$26="x")</xm:f>
            <x14:dxf>
              <fill>
                <patternFill patternType="solid">
                  <fgColor indexed="26"/>
                  <bgColor indexed="26"/>
                </patternFill>
              </fill>
            </x14:dxf>
          </x14:cfRule>
          <xm:sqref>T48:T59 T78:T89 T93:T104 T108:T119 T123:T134 T138:T149</xm:sqref>
        </x14:conditionalFormatting>
        <x14:conditionalFormatting xmlns:xm="http://schemas.microsoft.com/office/excel/2006/main">
          <x14:cfRule type="expression" priority="44" id="{55FD277B-44C7-410A-AD02-B086D4CB2FA8}">
            <xm:f>AND($D63&gt;='Project basic information'!$D$26,$D63&lt;='Project basic information'!$E$26,'Project basic information'!$F$26="x")</xm:f>
            <x14:dxf>
              <fill>
                <patternFill patternType="solid">
                  <fgColor indexed="26"/>
                  <bgColor indexed="26"/>
                </patternFill>
              </fill>
            </x14:dxf>
          </x14:cfRule>
          <xm:sqref>T63:T74</xm:sqref>
        </x14:conditionalFormatting>
        <x14:conditionalFormatting xmlns:xm="http://schemas.microsoft.com/office/excel/2006/main">
          <x14:cfRule type="expression" priority="135" id="{CBD110EC-6C4F-4C63-9EB2-8E1B269F555A}">
            <xm:f>AND(D48&gt;='Project basic information'!$D$27,D48&lt;='Project basic information'!$E$27,'Project basic information'!$F$27="x")</xm:f>
            <x14:dxf>
              <fill>
                <patternFill patternType="solid">
                  <fgColor indexed="26"/>
                  <bgColor indexed="26"/>
                </patternFill>
              </fill>
            </x14:dxf>
          </x14:cfRule>
          <xm:sqref>U48:U59 U78:U89 U93:U104 U108:U119 U123:U134 U138:U149</xm:sqref>
        </x14:conditionalFormatting>
        <x14:conditionalFormatting xmlns:xm="http://schemas.microsoft.com/office/excel/2006/main">
          <x14:cfRule type="expression" priority="45" id="{FDFC93B4-E0EB-431E-AD27-223E8857CD66}">
            <xm:f>AND(D63&gt;='Project basic information'!$D$27,D63&lt;='Project basic information'!$E$27,'Project basic information'!$F$27="x")</xm:f>
            <x14:dxf>
              <fill>
                <patternFill patternType="solid">
                  <fgColor indexed="26"/>
                  <bgColor indexed="26"/>
                </patternFill>
              </fill>
            </x14:dxf>
          </x14:cfRule>
          <xm:sqref>U63:U74</xm:sqref>
        </x14:conditionalFormatting>
        <x14:conditionalFormatting xmlns:xm="http://schemas.microsoft.com/office/excel/2006/main">
          <x14:cfRule type="expression" priority="136" id="{E48D9990-8C18-4D4A-A25A-AF8CA91D481F}">
            <xm:f>AND($D48&gt;='Project basic information'!$D$28,$D48&lt;='Project basic information'!$E$28,'Project basic information'!$F$28="x")</xm:f>
            <x14:dxf>
              <fill>
                <patternFill patternType="solid">
                  <fgColor indexed="26"/>
                  <bgColor indexed="26"/>
                </patternFill>
              </fill>
            </x14:dxf>
          </x14:cfRule>
          <xm:sqref>V48:V59 V78:V89 V93:V104 V108:V119 V123:V134 V138:V149</xm:sqref>
        </x14:conditionalFormatting>
        <x14:conditionalFormatting xmlns:xm="http://schemas.microsoft.com/office/excel/2006/main">
          <x14:cfRule type="expression" priority="46" id="{C2C840CD-9C20-4118-867F-B73BE227DF93}">
            <xm:f>AND($D63&gt;='Project basic information'!$D$28,$D63&lt;='Project basic information'!$E$28,'Project basic information'!$F$28="x")</xm:f>
            <x14:dxf>
              <fill>
                <patternFill patternType="solid">
                  <fgColor indexed="26"/>
                  <bgColor indexed="26"/>
                </patternFill>
              </fill>
            </x14:dxf>
          </x14:cfRule>
          <xm:sqref>V63:V74</xm:sqref>
        </x14:conditionalFormatting>
        <x14:conditionalFormatting xmlns:xm="http://schemas.microsoft.com/office/excel/2006/main">
          <x14:cfRule type="expression" priority="137" id="{ABBF590B-60DA-4C1C-951A-D0E41B8BAC09}">
            <xm:f>AND($D48&gt;='Project basic information'!$D$29,$D48&lt;='Project basic information'!$E$29,'Project basic information'!$F$29="x")</xm:f>
            <x14:dxf>
              <fill>
                <patternFill patternType="solid">
                  <fgColor indexed="26"/>
                  <bgColor indexed="26"/>
                </patternFill>
              </fill>
            </x14:dxf>
          </x14:cfRule>
          <xm:sqref>W48:W59 W78:W89 W93:W104 W108:W119 W123:W134 W138:W149</xm:sqref>
        </x14:conditionalFormatting>
        <x14:conditionalFormatting xmlns:xm="http://schemas.microsoft.com/office/excel/2006/main">
          <x14:cfRule type="expression" priority="47" id="{0166F37C-883B-45FE-B930-88D00DAD9EBF}">
            <xm:f>AND($D63&gt;='Project basic information'!$D$29,$D63&lt;='Project basic information'!$E$29,'Project basic information'!$F$29="x")</xm:f>
            <x14:dxf>
              <fill>
                <patternFill patternType="solid">
                  <fgColor indexed="26"/>
                  <bgColor indexed="26"/>
                </patternFill>
              </fill>
            </x14:dxf>
          </x14:cfRule>
          <xm:sqref>W63:W74</xm:sqref>
        </x14:conditionalFormatting>
        <x14:conditionalFormatting xmlns:xm="http://schemas.microsoft.com/office/excel/2006/main">
          <x14:cfRule type="expression" priority="138" id="{0422DCC1-C536-4907-AB6A-52446976F7D5}">
            <xm:f>AND($D48&gt;='Project basic information'!$D$30,$D48&lt;='Project basic information'!$E$30,'Project basic information'!$F$30="x")</xm:f>
            <x14:dxf>
              <fill>
                <patternFill patternType="solid">
                  <fgColor indexed="26"/>
                  <bgColor indexed="26"/>
                </patternFill>
              </fill>
            </x14:dxf>
          </x14:cfRule>
          <xm:sqref>X48:X59 X78:X89 X93:X104 X108:X119 X123:X134 X138:X149</xm:sqref>
        </x14:conditionalFormatting>
        <x14:conditionalFormatting xmlns:xm="http://schemas.microsoft.com/office/excel/2006/main">
          <x14:cfRule type="expression" priority="48" id="{12D9FF34-EE0D-4713-95FA-4735A181A820}">
            <xm:f>AND($D63&gt;='Project basic information'!$D$30,$D63&lt;='Project basic information'!$E$30,'Project basic information'!$F$30="x")</xm:f>
            <x14:dxf>
              <fill>
                <patternFill patternType="solid">
                  <fgColor indexed="26"/>
                  <bgColor indexed="26"/>
                </patternFill>
              </fill>
            </x14:dxf>
          </x14:cfRule>
          <xm:sqref>X63:X74</xm:sqref>
        </x14:conditionalFormatting>
        <x14:conditionalFormatting xmlns:xm="http://schemas.microsoft.com/office/excel/2006/main">
          <x14:cfRule type="expression" priority="139" id="{43214D44-4652-4512-8952-2BDFBEAD092D}">
            <xm:f>AND($D48&gt;='Project basic information'!$D$31,$D48&lt;='Project basic information'!$E$31,'Project basic information'!$F$31="x")</xm:f>
            <x14:dxf>
              <fill>
                <patternFill patternType="solid">
                  <fgColor indexed="26"/>
                  <bgColor indexed="26"/>
                </patternFill>
              </fill>
            </x14:dxf>
          </x14:cfRule>
          <xm:sqref>Y48:Y59 Y78:Y89 Y93:Y104 Y108:Y119 Y123:Y134 Y138:Y149</xm:sqref>
        </x14:conditionalFormatting>
        <x14:conditionalFormatting xmlns:xm="http://schemas.microsoft.com/office/excel/2006/main">
          <x14:cfRule type="expression" priority="49" id="{57A4F5AA-F201-4FA2-8BF2-744B5D67FA70}">
            <xm:f>AND($D63&gt;='Project basic information'!$D$31,$D63&lt;='Project basic information'!$E$31,'Project basic information'!$F$31="x")</xm:f>
            <x14:dxf>
              <fill>
                <patternFill patternType="solid">
                  <fgColor indexed="26"/>
                  <bgColor indexed="26"/>
                </patternFill>
              </fill>
            </x14:dxf>
          </x14:cfRule>
          <xm:sqref>Y63:Y74</xm:sqref>
        </x14:conditionalFormatting>
        <x14:conditionalFormatting xmlns:xm="http://schemas.microsoft.com/office/excel/2006/main">
          <x14:cfRule type="expression" priority="140" id="{5BA8C38C-2C2F-4D66-9231-FD3CFF18CC24}">
            <xm:f>AND($D48&gt;='Project basic information'!$D$32,$D48&lt;='Project basic information'!$E$32,'Project basic information'!$F$32="x")</xm:f>
            <x14:dxf>
              <fill>
                <patternFill patternType="solid">
                  <fgColor indexed="26"/>
                  <bgColor indexed="26"/>
                </patternFill>
              </fill>
            </x14:dxf>
          </x14:cfRule>
          <xm:sqref>Z48:Z59 Z78:Z89 Z93:Z104 Z108:Z119 Z123:Z134 Z138:Z149</xm:sqref>
        </x14:conditionalFormatting>
        <x14:conditionalFormatting xmlns:xm="http://schemas.microsoft.com/office/excel/2006/main">
          <x14:cfRule type="expression" priority="50" id="{A99F83AC-AA03-4B70-8AEB-94085CD0356F}">
            <xm:f>AND($D63&gt;='Project basic information'!$D$32,$D63&lt;='Project basic information'!$E$32,'Project basic information'!$F$32="x")</xm:f>
            <x14:dxf>
              <fill>
                <patternFill patternType="solid">
                  <fgColor indexed="26"/>
                  <bgColor indexed="26"/>
                </patternFill>
              </fill>
            </x14:dxf>
          </x14:cfRule>
          <xm:sqref>Z63:Z74</xm:sqref>
        </x14:conditionalFormatting>
        <x14:conditionalFormatting xmlns:xm="http://schemas.microsoft.com/office/excel/2006/main">
          <x14:cfRule type="expression" priority="141" id="{6AAFAC88-E490-4681-9E59-2D0DD79E2510}">
            <xm:f>AND($D48&gt;='Project basic information'!$D$33,$D48&lt;='Project basic information'!$E$33,'Project basic information'!$F$33="x")</xm:f>
            <x14:dxf>
              <fill>
                <patternFill patternType="solid">
                  <fgColor indexed="26"/>
                  <bgColor indexed="26"/>
                </patternFill>
              </fill>
            </x14:dxf>
          </x14:cfRule>
          <xm:sqref>AA48:AA59 AA78:AA89 AA93:AA104 AA108:AA119 AA123:AA134 AA138:AA149</xm:sqref>
        </x14:conditionalFormatting>
        <x14:conditionalFormatting xmlns:xm="http://schemas.microsoft.com/office/excel/2006/main">
          <x14:cfRule type="expression" priority="51" id="{3C392A17-CCCA-4D34-907B-2F2DA76EC5A2}">
            <xm:f>AND($D63&gt;='Project basic information'!$D$33,$D63&lt;='Project basic information'!$E$33,'Project basic information'!$F$33="x")</xm:f>
            <x14:dxf>
              <fill>
                <patternFill patternType="solid">
                  <fgColor indexed="26"/>
                  <bgColor indexed="26"/>
                </patternFill>
              </fill>
            </x14:dxf>
          </x14:cfRule>
          <xm:sqref>AA63:AA74</xm:sqref>
        </x14:conditionalFormatting>
        <x14:conditionalFormatting xmlns:xm="http://schemas.microsoft.com/office/excel/2006/main">
          <x14:cfRule type="expression" priority="142" id="{135DA89A-C5DB-4684-A8C4-792C491E4078}">
            <xm:f>AND($D48&gt;='Project basic information'!$D$34,$D48&lt;='Project basic information'!$E$34,'Project basic information'!$F$34="x")</xm:f>
            <x14:dxf>
              <fill>
                <patternFill patternType="solid">
                  <fgColor indexed="26"/>
                  <bgColor indexed="26"/>
                </patternFill>
              </fill>
            </x14:dxf>
          </x14:cfRule>
          <xm:sqref>AB48:AB59 AB78:AB89 AB93:AB104 AB108:AB119 AB123:AB134 AB138:AB149</xm:sqref>
        </x14:conditionalFormatting>
        <x14:conditionalFormatting xmlns:xm="http://schemas.microsoft.com/office/excel/2006/main">
          <x14:cfRule type="expression" priority="52" id="{1B2E2B9F-D5D6-4177-9EE6-F82A072BF967}">
            <xm:f>AND($D63&gt;='Project basic information'!$D$34,$D63&lt;='Project basic information'!$E$34,'Project basic information'!$F$34="x")</xm:f>
            <x14:dxf>
              <fill>
                <patternFill patternType="solid">
                  <fgColor indexed="26"/>
                  <bgColor indexed="26"/>
                </patternFill>
              </fill>
            </x14:dxf>
          </x14:cfRule>
          <xm:sqref>AB63:AB74</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xr:uid="{0B1DD13C-C8EC-4F8F-891B-89303988BE36}">
          <x14:formula1>
            <xm:f>'Overview reports'!$A$3:$A$8</xm:f>
          </x14:formula1>
          <xm:sqref>H5</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A94F1-1399-4764-B339-7A7C5F342A7B}">
  <sheetPr>
    <tabColor rgb="FFFF0000"/>
  </sheetPr>
  <dimension ref="A3:AL180"/>
  <sheetViews>
    <sheetView showGridLines="0" zoomScaleNormal="100" workbookViewId="0">
      <selection activeCell="C17" sqref="C17:K17"/>
    </sheetView>
  </sheetViews>
  <sheetFormatPr defaultColWidth="13" defaultRowHeight="14.3" outlineLevelRow="1" outlineLevelCol="1"/>
  <cols>
    <col min="1" max="2" width="12.5" style="299" customWidth="1"/>
    <col min="3" max="3" width="16.25" style="299" customWidth="1"/>
    <col min="4" max="4" width="16.5" style="299" customWidth="1"/>
    <col min="5" max="5" width="13.375" style="299" customWidth="1"/>
    <col min="6" max="6" width="20.375" style="299" customWidth="1"/>
    <col min="7" max="7" width="16.75" style="299" customWidth="1"/>
    <col min="8" max="8" width="15.125" style="299" customWidth="1"/>
    <col min="9" max="9" width="14.125" style="299" customWidth="1"/>
    <col min="10" max="10" width="15.25" style="299" customWidth="1"/>
    <col min="11" max="11" width="16.75" style="299" customWidth="1"/>
    <col min="12" max="12" width="5.375" style="299" customWidth="1"/>
    <col min="13" max="13" width="10.75" style="299" customWidth="1"/>
    <col min="14" max="14" width="11.25" style="299" customWidth="1"/>
    <col min="15" max="15" width="11.875" style="299" customWidth="1"/>
    <col min="16" max="18" width="11.625" style="299" customWidth="1"/>
    <col min="19" max="28" width="11.625" style="299" hidden="1" customWidth="1" outlineLevel="1"/>
    <col min="29" max="29" width="11.5" style="299" bestFit="1" customWidth="1" collapsed="1"/>
    <col min="30" max="30" width="22" style="299" bestFit="1" customWidth="1"/>
    <col min="31" max="31" width="20.125" style="299" customWidth="1"/>
    <col min="32" max="36" width="13" style="299"/>
    <col min="37" max="37" width="0" style="299" hidden="1" customWidth="1"/>
    <col min="38" max="16384" width="13" style="299"/>
  </cols>
  <sheetData>
    <row r="3" spans="3:38" ht="60.8" customHeight="1">
      <c r="C3" s="617" t="s">
        <v>245</v>
      </c>
      <c r="D3" s="617"/>
      <c r="E3" s="617"/>
      <c r="F3" s="617"/>
      <c r="G3" s="617"/>
      <c r="H3" s="617"/>
      <c r="M3" s="618" t="s">
        <v>506</v>
      </c>
      <c r="N3" s="618"/>
      <c r="O3" s="618"/>
      <c r="P3" s="618"/>
      <c r="Q3" s="618"/>
      <c r="R3" s="618"/>
      <c r="S3" s="618"/>
      <c r="T3" s="618"/>
      <c r="U3" s="618"/>
      <c r="V3" s="618"/>
      <c r="W3" s="618"/>
      <c r="X3" s="618"/>
      <c r="Y3" s="618"/>
      <c r="Z3" s="618"/>
      <c r="AA3" s="618"/>
      <c r="AB3" s="618"/>
      <c r="AC3" s="618"/>
      <c r="AD3" s="618"/>
      <c r="AE3" s="618"/>
      <c r="AF3" s="409"/>
      <c r="AG3" s="409"/>
      <c r="AH3" s="409"/>
      <c r="AI3" s="409"/>
      <c r="AJ3" s="409"/>
      <c r="AK3" s="409"/>
      <c r="AL3" s="409"/>
    </row>
    <row r="4" spans="3:38" ht="15" thickBot="1">
      <c r="K4" s="410"/>
      <c r="N4" s="411"/>
    </row>
    <row r="5" spans="3:38" ht="37.450000000000003" customHeight="1">
      <c r="C5" s="412" t="s">
        <v>507</v>
      </c>
      <c r="D5" s="413"/>
      <c r="E5" s="414"/>
      <c r="F5" s="415"/>
      <c r="G5" s="416" t="s">
        <v>508</v>
      </c>
      <c r="H5" s="417"/>
      <c r="N5" s="418" t="s">
        <v>509</v>
      </c>
      <c r="O5" s="418" t="s">
        <v>510</v>
      </c>
      <c r="P5" s="418" t="s">
        <v>511</v>
      </c>
      <c r="Q5" s="418" t="s">
        <v>512</v>
      </c>
      <c r="R5" s="418" t="s">
        <v>513</v>
      </c>
      <c r="S5" s="418" t="s">
        <v>514</v>
      </c>
      <c r="T5" s="418" t="s">
        <v>515</v>
      </c>
      <c r="U5" s="418" t="s">
        <v>516</v>
      </c>
      <c r="V5" s="418" t="s">
        <v>517</v>
      </c>
      <c r="W5" s="418" t="s">
        <v>518</v>
      </c>
      <c r="X5" s="418" t="s">
        <v>519</v>
      </c>
      <c r="Y5" s="418" t="s">
        <v>520</v>
      </c>
      <c r="Z5" s="418" t="s">
        <v>521</v>
      </c>
      <c r="AA5" s="418" t="s">
        <v>522</v>
      </c>
      <c r="AB5" s="418" t="s">
        <v>501</v>
      </c>
      <c r="AC5" s="419" t="s">
        <v>502</v>
      </c>
      <c r="AD5" s="420" t="s">
        <v>523</v>
      </c>
      <c r="AE5" s="421" t="s">
        <v>524</v>
      </c>
      <c r="AK5" s="299" t="s">
        <v>525</v>
      </c>
    </row>
    <row r="6" spans="3:38" ht="18.55" outlineLevel="1">
      <c r="C6" s="422" t="s">
        <v>526</v>
      </c>
      <c r="D6" s="619"/>
      <c r="E6" s="620"/>
      <c r="G6" s="416" t="s">
        <v>527</v>
      </c>
      <c r="H6" s="423"/>
      <c r="M6" s="361" t="s">
        <v>275</v>
      </c>
      <c r="N6" s="424"/>
      <c r="O6" s="425"/>
      <c r="P6" s="425"/>
      <c r="Q6" s="425"/>
      <c r="R6" s="425"/>
      <c r="S6" s="425"/>
      <c r="T6" s="425"/>
      <c r="U6" s="425"/>
      <c r="V6" s="425"/>
      <c r="W6" s="425"/>
      <c r="X6" s="425"/>
      <c r="Y6" s="425"/>
      <c r="Z6" s="425"/>
      <c r="AA6" s="425"/>
      <c r="AB6" s="425"/>
      <c r="AC6" s="426">
        <f t="shared" ref="AC6:AC14" si="0">SUM(N6:AB6)</f>
        <v>0</v>
      </c>
      <c r="AD6" s="427"/>
      <c r="AE6" s="428"/>
      <c r="AK6" s="299" t="s">
        <v>528</v>
      </c>
    </row>
    <row r="7" spans="3:38" ht="18.55" outlineLevel="1">
      <c r="C7" s="429"/>
      <c r="H7" s="430"/>
      <c r="M7" s="365" t="s">
        <v>344</v>
      </c>
      <c r="N7" s="425"/>
      <c r="O7" s="425"/>
      <c r="P7" s="425"/>
      <c r="Q7" s="425"/>
      <c r="R7" s="425"/>
      <c r="S7" s="425"/>
      <c r="T7" s="425"/>
      <c r="U7" s="425"/>
      <c r="V7" s="425"/>
      <c r="W7" s="425"/>
      <c r="X7" s="425"/>
      <c r="Y7" s="425"/>
      <c r="Z7" s="425"/>
      <c r="AA7" s="425"/>
      <c r="AB7" s="425"/>
      <c r="AC7" s="426">
        <f t="shared" si="0"/>
        <v>0</v>
      </c>
      <c r="AD7" s="427"/>
      <c r="AE7" s="428"/>
    </row>
    <row r="8" spans="3:38" ht="18.75" customHeight="1" outlineLevel="1">
      <c r="C8" s="621" t="s">
        <v>529</v>
      </c>
      <c r="D8" s="431" t="s">
        <v>283</v>
      </c>
      <c r="E8" s="431" t="s">
        <v>284</v>
      </c>
      <c r="F8" s="431" t="s">
        <v>530</v>
      </c>
      <c r="G8" s="431" t="s">
        <v>531</v>
      </c>
      <c r="H8" s="431" t="s">
        <v>532</v>
      </c>
      <c r="M8" s="366" t="s">
        <v>276</v>
      </c>
      <c r="N8" s="425"/>
      <c r="O8" s="425"/>
      <c r="P8" s="425"/>
      <c r="Q8" s="425"/>
      <c r="R8" s="425"/>
      <c r="S8" s="425"/>
      <c r="T8" s="425"/>
      <c r="U8" s="425"/>
      <c r="V8" s="425"/>
      <c r="W8" s="425"/>
      <c r="X8" s="425"/>
      <c r="Y8" s="425"/>
      <c r="Z8" s="425"/>
      <c r="AA8" s="425"/>
      <c r="AB8" s="425"/>
      <c r="AC8" s="426">
        <f t="shared" si="0"/>
        <v>0</v>
      </c>
      <c r="AD8" s="427"/>
      <c r="AE8" s="428"/>
    </row>
    <row r="9" spans="3:38" ht="18.55" outlineLevel="1">
      <c r="C9" s="622"/>
      <c r="D9" s="432"/>
      <c r="E9" s="432"/>
      <c r="F9" s="433"/>
      <c r="G9" s="434"/>
      <c r="H9" s="434"/>
      <c r="M9" s="367" t="s">
        <v>380</v>
      </c>
      <c r="N9" s="425"/>
      <c r="O9" s="425"/>
      <c r="P9" s="425"/>
      <c r="Q9" s="425"/>
      <c r="R9" s="425"/>
      <c r="S9" s="425"/>
      <c r="T9" s="425"/>
      <c r="U9" s="425"/>
      <c r="V9" s="425"/>
      <c r="W9" s="425"/>
      <c r="X9" s="425"/>
      <c r="Y9" s="425"/>
      <c r="Z9" s="425"/>
      <c r="AA9" s="425"/>
      <c r="AB9" s="425"/>
      <c r="AC9" s="426">
        <f t="shared" si="0"/>
        <v>0</v>
      </c>
      <c r="AD9" s="427"/>
      <c r="AE9" s="428"/>
    </row>
    <row r="10" spans="3:38" ht="18.55" outlineLevel="1">
      <c r="C10" s="622"/>
      <c r="D10" s="432"/>
      <c r="E10" s="432"/>
      <c r="F10" s="433"/>
      <c r="G10" s="434"/>
      <c r="H10" s="434"/>
      <c r="M10" s="368" t="s">
        <v>277</v>
      </c>
      <c r="N10" s="425"/>
      <c r="O10" s="425"/>
      <c r="P10" s="425"/>
      <c r="Q10" s="425"/>
      <c r="R10" s="425"/>
      <c r="S10" s="425"/>
      <c r="T10" s="425"/>
      <c r="U10" s="425"/>
      <c r="V10" s="425"/>
      <c r="W10" s="425"/>
      <c r="X10" s="425"/>
      <c r="Y10" s="425"/>
      <c r="Z10" s="425"/>
      <c r="AA10" s="425"/>
      <c r="AB10" s="425"/>
      <c r="AC10" s="426">
        <f t="shared" si="0"/>
        <v>0</v>
      </c>
      <c r="AD10" s="427"/>
      <c r="AE10" s="428"/>
    </row>
    <row r="11" spans="3:38" ht="18.55" outlineLevel="1">
      <c r="C11" s="622"/>
      <c r="D11" s="432"/>
      <c r="E11" s="432"/>
      <c r="F11" s="435"/>
      <c r="G11" s="434"/>
      <c r="H11" s="434"/>
      <c r="M11" s="369" t="s">
        <v>416</v>
      </c>
      <c r="N11" s="425"/>
      <c r="O11" s="425"/>
      <c r="P11" s="425"/>
      <c r="Q11" s="425"/>
      <c r="R11" s="425"/>
      <c r="S11" s="425"/>
      <c r="T11" s="425"/>
      <c r="U11" s="425"/>
      <c r="V11" s="425"/>
      <c r="W11" s="425"/>
      <c r="X11" s="425"/>
      <c r="Y11" s="425"/>
      <c r="Z11" s="425"/>
      <c r="AA11" s="425"/>
      <c r="AB11" s="425"/>
      <c r="AC11" s="426">
        <f t="shared" si="0"/>
        <v>0</v>
      </c>
      <c r="AD11" s="427"/>
      <c r="AE11" s="428"/>
    </row>
    <row r="12" spans="3:38" ht="18.55" outlineLevel="1">
      <c r="C12" s="622"/>
      <c r="D12" s="434"/>
      <c r="E12" s="434"/>
      <c r="F12" s="435"/>
      <c r="G12" s="434"/>
      <c r="H12" s="434"/>
      <c r="M12" s="370" t="s">
        <v>278</v>
      </c>
      <c r="N12" s="425"/>
      <c r="O12" s="425"/>
      <c r="P12" s="425"/>
      <c r="Q12" s="425"/>
      <c r="R12" s="425"/>
      <c r="S12" s="425"/>
      <c r="T12" s="425"/>
      <c r="U12" s="425"/>
      <c r="V12" s="425"/>
      <c r="W12" s="425"/>
      <c r="X12" s="425"/>
      <c r="Y12" s="425"/>
      <c r="Z12" s="425"/>
      <c r="AA12" s="425"/>
      <c r="AB12" s="425"/>
      <c r="AC12" s="426">
        <f t="shared" si="0"/>
        <v>0</v>
      </c>
      <c r="AD12" s="427"/>
      <c r="AE12" s="428"/>
    </row>
    <row r="13" spans="3:38" ht="18.55" outlineLevel="1">
      <c r="C13" s="623"/>
      <c r="D13" s="434"/>
      <c r="E13" s="434"/>
      <c r="F13" s="435"/>
      <c r="G13" s="434"/>
      <c r="H13" s="434"/>
      <c r="M13" s="370" t="s">
        <v>452</v>
      </c>
      <c r="N13" s="425"/>
      <c r="O13" s="425"/>
      <c r="P13" s="425"/>
      <c r="Q13" s="425"/>
      <c r="R13" s="425"/>
      <c r="S13" s="425"/>
      <c r="T13" s="425"/>
      <c r="U13" s="425"/>
      <c r="V13" s="425"/>
      <c r="W13" s="425"/>
      <c r="X13" s="425"/>
      <c r="Y13" s="425"/>
      <c r="Z13" s="425"/>
      <c r="AA13" s="425"/>
      <c r="AB13" s="425"/>
      <c r="AC13" s="426">
        <f t="shared" si="0"/>
        <v>0</v>
      </c>
      <c r="AD13" s="427"/>
      <c r="AE13" s="428"/>
    </row>
    <row r="14" spans="3:38" ht="18.75" customHeight="1" outlineLevel="1" thickBot="1">
      <c r="C14" s="624" t="s">
        <v>533</v>
      </c>
      <c r="D14" s="625" t="s">
        <v>528</v>
      </c>
      <c r="E14" s="436"/>
      <c r="F14" s="437"/>
      <c r="G14" s="436"/>
      <c r="H14" s="436"/>
      <c r="M14" s="371" t="s">
        <v>279</v>
      </c>
      <c r="N14" s="425"/>
      <c r="O14" s="425"/>
      <c r="P14" s="425"/>
      <c r="Q14" s="425"/>
      <c r="R14" s="425"/>
      <c r="S14" s="425"/>
      <c r="T14" s="425"/>
      <c r="U14" s="425"/>
      <c r="V14" s="425"/>
      <c r="W14" s="425"/>
      <c r="X14" s="425"/>
      <c r="Y14" s="425"/>
      <c r="Z14" s="425"/>
      <c r="AA14" s="425"/>
      <c r="AB14" s="425"/>
      <c r="AC14" s="426">
        <f t="shared" si="0"/>
        <v>0</v>
      </c>
      <c r="AD14" s="438"/>
      <c r="AE14" s="428"/>
    </row>
    <row r="15" spans="3:38" outlineLevel="1">
      <c r="C15" s="624"/>
      <c r="D15" s="625"/>
      <c r="E15" s="439"/>
      <c r="F15" s="326"/>
      <c r="G15" s="326"/>
      <c r="H15" s="440"/>
      <c r="I15" s="326"/>
      <c r="J15" s="326"/>
      <c r="K15" s="326"/>
      <c r="M15" s="441"/>
      <c r="N15" s="442"/>
      <c r="O15" s="442"/>
      <c r="P15" s="442"/>
      <c r="Q15" s="442"/>
      <c r="R15" s="442"/>
      <c r="S15" s="443"/>
      <c r="T15" s="443"/>
      <c r="U15" s="443"/>
      <c r="V15" s="443"/>
      <c r="W15" s="443"/>
      <c r="X15" s="443"/>
      <c r="Y15" s="443"/>
      <c r="Z15" s="443"/>
      <c r="AA15" s="443"/>
      <c r="AB15" s="443"/>
      <c r="AC15" s="444"/>
      <c r="AD15" s="445"/>
      <c r="AE15" s="446"/>
    </row>
    <row r="16" spans="3:38" outlineLevel="1">
      <c r="E16" s="439"/>
      <c r="F16" s="326"/>
      <c r="G16" s="326"/>
      <c r="H16" s="440"/>
      <c r="I16" s="326"/>
      <c r="J16" s="326"/>
      <c r="K16" s="326"/>
      <c r="M16" s="441"/>
      <c r="N16" s="442"/>
      <c r="O16" s="442"/>
      <c r="P16" s="442"/>
      <c r="Q16" s="442"/>
      <c r="R16" s="442"/>
      <c r="S16" s="443"/>
      <c r="T16" s="443"/>
      <c r="U16" s="443"/>
      <c r="V16" s="443"/>
      <c r="W16" s="443"/>
      <c r="X16" s="443"/>
      <c r="Y16" s="443"/>
      <c r="Z16" s="443"/>
      <c r="AA16" s="443"/>
      <c r="AB16" s="443"/>
      <c r="AC16" s="444"/>
      <c r="AD16" s="445"/>
      <c r="AE16" s="446"/>
    </row>
    <row r="17" spans="1:31" ht="29.95" customHeight="1" outlineLevel="1">
      <c r="B17" s="447"/>
      <c r="C17" s="639" t="s">
        <v>534</v>
      </c>
      <c r="D17" s="639"/>
      <c r="E17" s="639"/>
      <c r="F17" s="639"/>
      <c r="G17" s="639"/>
      <c r="H17" s="639"/>
      <c r="I17" s="639"/>
      <c r="J17" s="639"/>
      <c r="K17" s="639"/>
      <c r="M17" s="618" t="s">
        <v>535</v>
      </c>
      <c r="N17" s="618"/>
      <c r="O17" s="618"/>
      <c r="P17" s="618"/>
      <c r="Q17" s="618"/>
      <c r="R17" s="618"/>
      <c r="S17" s="618"/>
      <c r="T17" s="618"/>
      <c r="U17" s="618"/>
      <c r="V17" s="618"/>
      <c r="W17" s="618"/>
      <c r="X17" s="618"/>
      <c r="Y17" s="618"/>
      <c r="Z17" s="618"/>
      <c r="AA17" s="618"/>
      <c r="AB17" s="618"/>
      <c r="AC17" s="618"/>
      <c r="AD17" s="618"/>
      <c r="AE17" s="618"/>
    </row>
    <row r="18" spans="1:31" ht="33" customHeight="1" thickBot="1">
      <c r="E18" s="448"/>
      <c r="K18" s="410"/>
      <c r="M18" s="618"/>
      <c r="N18" s="618"/>
      <c r="O18" s="618"/>
      <c r="P18" s="618"/>
      <c r="Q18" s="618"/>
      <c r="R18" s="618"/>
      <c r="S18" s="618"/>
      <c r="T18" s="618"/>
      <c r="U18" s="618"/>
      <c r="V18" s="618"/>
      <c r="W18" s="618"/>
      <c r="X18" s="618"/>
      <c r="Y18" s="618"/>
      <c r="Z18" s="618"/>
      <c r="AA18" s="618"/>
      <c r="AB18" s="618"/>
      <c r="AC18" s="618"/>
      <c r="AD18" s="618"/>
      <c r="AE18" s="618"/>
    </row>
    <row r="19" spans="1:31">
      <c r="C19" s="640" t="s">
        <v>536</v>
      </c>
      <c r="D19" s="641"/>
      <c r="E19" s="642"/>
      <c r="G19" s="643" t="s">
        <v>537</v>
      </c>
      <c r="H19" s="644"/>
      <c r="I19" s="645"/>
      <c r="K19" s="410"/>
      <c r="N19" s="411"/>
    </row>
    <row r="20" spans="1:31" ht="60.25" customHeight="1">
      <c r="A20" s="626" t="s">
        <v>538</v>
      </c>
      <c r="B20" s="627"/>
      <c r="C20" s="449" t="s">
        <v>539</v>
      </c>
      <c r="D20" s="450" t="s">
        <v>540</v>
      </c>
      <c r="E20" s="451" t="s">
        <v>541</v>
      </c>
      <c r="F20" s="452" t="s">
        <v>542</v>
      </c>
      <c r="G20" s="453" t="s">
        <v>543</v>
      </c>
      <c r="H20" s="450" t="s">
        <v>544</v>
      </c>
      <c r="I20" s="451" t="s">
        <v>545</v>
      </c>
      <c r="J20" s="454" t="s">
        <v>546</v>
      </c>
      <c r="K20" s="450" t="s">
        <v>547</v>
      </c>
      <c r="N20" s="344" t="s">
        <v>509</v>
      </c>
      <c r="O20" s="344" t="s">
        <v>510</v>
      </c>
      <c r="P20" s="344" t="s">
        <v>511</v>
      </c>
      <c r="Q20" s="344" t="s">
        <v>512</v>
      </c>
      <c r="R20" s="344" t="s">
        <v>513</v>
      </c>
      <c r="S20" s="344" t="s">
        <v>514</v>
      </c>
      <c r="T20" s="344" t="s">
        <v>515</v>
      </c>
      <c r="U20" s="344" t="s">
        <v>516</v>
      </c>
      <c r="V20" s="344" t="s">
        <v>517</v>
      </c>
      <c r="W20" s="344" t="s">
        <v>518</v>
      </c>
      <c r="X20" s="344" t="s">
        <v>519</v>
      </c>
      <c r="Y20" s="344" t="s">
        <v>520</v>
      </c>
      <c r="Z20" s="344" t="s">
        <v>521</v>
      </c>
      <c r="AA20" s="344" t="s">
        <v>522</v>
      </c>
      <c r="AB20" s="344" t="s">
        <v>501</v>
      </c>
      <c r="AC20" s="455" t="s">
        <v>502</v>
      </c>
      <c r="AD20" s="344" t="s">
        <v>548</v>
      </c>
    </row>
    <row r="21" spans="1:31" ht="19.45" customHeight="1" outlineLevel="1">
      <c r="A21" s="628" t="str">
        <f>'Project basic information'!D12</f>
        <v/>
      </c>
      <c r="B21" s="630" t="str">
        <f>'Project basic information'!E12</f>
        <v/>
      </c>
      <c r="C21" s="632">
        <f>IFERROR(SUMIF(B:B,M21,G:G),0)</f>
        <v>0</v>
      </c>
      <c r="D21" s="634">
        <f>MROUND(SUMIF(B:B,M21,F:F),0.5)</f>
        <v>0</v>
      </c>
      <c r="E21" s="646">
        <f>IFERROR(C21/D21,0)</f>
        <v>0</v>
      </c>
      <c r="F21" s="648">
        <f>E21*MROUND(J21,0.5)</f>
        <v>0</v>
      </c>
      <c r="G21" s="650">
        <f>SUMIF(B:B,M21,J:J)</f>
        <v>0</v>
      </c>
      <c r="H21" s="652">
        <f>IFERROR(G21-F21,0)</f>
        <v>0</v>
      </c>
      <c r="I21" s="654">
        <f>(SUMIF(B:B,M21,I:I))</f>
        <v>0</v>
      </c>
      <c r="J21" s="636">
        <f>IFERROR(((SUMIF(B:B,M21,AC:AC))/$H$6),0)</f>
        <v>0</v>
      </c>
      <c r="K21" s="634">
        <f>D21-J21</f>
        <v>0</v>
      </c>
      <c r="M21" s="361" t="s">
        <v>275</v>
      </c>
      <c r="N21" s="458">
        <f>IFERROR(IF(($I21&lt;$J21),(SUMIF($B:$B,$M21,N:N)/SUMIF($B:$B,$M21,$AC:$AC)*$I21),(SUMIF($B:$B,$M21,N:N)/SUMIF($B:$B,$M21,$AC:$AC)*$J21)),0)</f>
        <v>0</v>
      </c>
      <c r="O21" s="458">
        <f t="shared" ref="O21:AB29" si="1">IFERROR(IF(($I21&lt;$J21),(SUMIF($B:$B,$M21,O:O)/SUMIF($B:$B,$M21,$AC:$AC)*$I21),(SUMIF($B:$B,$M21,O:O)/SUMIF($B:$B,$M21,$AC:$AC)*$J21)),0)</f>
        <v>0</v>
      </c>
      <c r="P21" s="458">
        <f t="shared" si="1"/>
        <v>0</v>
      </c>
      <c r="Q21" s="458">
        <f t="shared" si="1"/>
        <v>0</v>
      </c>
      <c r="R21" s="458">
        <f t="shared" si="1"/>
        <v>0</v>
      </c>
      <c r="S21" s="458">
        <f t="shared" si="1"/>
        <v>0</v>
      </c>
      <c r="T21" s="458">
        <f t="shared" si="1"/>
        <v>0</v>
      </c>
      <c r="U21" s="458">
        <f t="shared" si="1"/>
        <v>0</v>
      </c>
      <c r="V21" s="458">
        <f t="shared" si="1"/>
        <v>0</v>
      </c>
      <c r="W21" s="458">
        <f t="shared" si="1"/>
        <v>0</v>
      </c>
      <c r="X21" s="458">
        <f t="shared" si="1"/>
        <v>0</v>
      </c>
      <c r="Y21" s="458">
        <f t="shared" si="1"/>
        <v>0</v>
      </c>
      <c r="Z21" s="458">
        <f t="shared" si="1"/>
        <v>0</v>
      </c>
      <c r="AA21" s="458">
        <f t="shared" si="1"/>
        <v>0</v>
      </c>
      <c r="AB21" s="458">
        <f t="shared" si="1"/>
        <v>0</v>
      </c>
      <c r="AC21" s="459">
        <f>SUM(N21:AB21)</f>
        <v>0</v>
      </c>
      <c r="AD21" s="460">
        <f>ROUND(IF(F21&gt;G21,G21,F21),2)</f>
        <v>0</v>
      </c>
    </row>
    <row r="22" spans="1:31" ht="19.45" customHeight="1" outlineLevel="1">
      <c r="A22" s="629"/>
      <c r="B22" s="631"/>
      <c r="C22" s="633"/>
      <c r="D22" s="635"/>
      <c r="E22" s="647"/>
      <c r="F22" s="649"/>
      <c r="G22" s="651"/>
      <c r="H22" s="653"/>
      <c r="I22" s="655"/>
      <c r="J22" s="637"/>
      <c r="K22" s="638"/>
      <c r="M22" s="365" t="s">
        <v>344</v>
      </c>
      <c r="N22" s="461">
        <f>IFERROR(IF(OR((N6+N7)=N21,N6=0),0,N21-N6-N7),"")</f>
        <v>0</v>
      </c>
      <c r="O22" s="461">
        <f t="shared" ref="O22:AC24" si="2">IFERROR(IF(OR((O6+O7)=O21,O6=0),0,O21-O6-O7),"")</f>
        <v>0</v>
      </c>
      <c r="P22" s="461">
        <f t="shared" si="2"/>
        <v>0</v>
      </c>
      <c r="Q22" s="461">
        <f t="shared" si="2"/>
        <v>0</v>
      </c>
      <c r="R22" s="461">
        <f t="shared" si="2"/>
        <v>0</v>
      </c>
      <c r="S22" s="461">
        <f t="shared" si="2"/>
        <v>0</v>
      </c>
      <c r="T22" s="461">
        <f t="shared" si="2"/>
        <v>0</v>
      </c>
      <c r="U22" s="461">
        <f t="shared" si="2"/>
        <v>0</v>
      </c>
      <c r="V22" s="461">
        <f t="shared" si="2"/>
        <v>0</v>
      </c>
      <c r="W22" s="461">
        <f t="shared" si="2"/>
        <v>0</v>
      </c>
      <c r="X22" s="461">
        <f t="shared" si="2"/>
        <v>0</v>
      </c>
      <c r="Y22" s="461">
        <f t="shared" si="2"/>
        <v>0</v>
      </c>
      <c r="Z22" s="461">
        <f t="shared" si="2"/>
        <v>0</v>
      </c>
      <c r="AA22" s="461">
        <f t="shared" si="2"/>
        <v>0</v>
      </c>
      <c r="AB22" s="461">
        <f t="shared" si="2"/>
        <v>0</v>
      </c>
      <c r="AC22" s="459">
        <f t="shared" si="2"/>
        <v>0</v>
      </c>
      <c r="AD22" s="462">
        <f>IFERROR(IF(OR((AD6+AD7)=AD21,AD6=0),0,AD21-AD6-AD7),"")</f>
        <v>0</v>
      </c>
      <c r="AE22" s="463" t="str">
        <f>IF((AD21)=AD6+AD7,"no adjustment needed",IF(AD6=0,"no adjustment needed","adjustment needed"))</f>
        <v>no adjustment needed</v>
      </c>
    </row>
    <row r="23" spans="1:31" ht="19.45" customHeight="1" outlineLevel="1">
      <c r="A23" s="656" t="str">
        <f>'Project basic information'!D13</f>
        <v/>
      </c>
      <c r="B23" s="658" t="str">
        <f>'Project basic information'!E13</f>
        <v/>
      </c>
      <c r="C23" s="632">
        <f>IFERROR(SUMIF(B:B,M23,G:G),0)</f>
        <v>0</v>
      </c>
      <c r="D23" s="634">
        <f>MROUND(SUMIF(B:B,M23,F:F),0.5)</f>
        <v>0</v>
      </c>
      <c r="E23" s="646">
        <f>IFERROR(C23/D23,0)</f>
        <v>0</v>
      </c>
      <c r="F23" s="648">
        <f>E23*MROUND(J23,0.5)</f>
        <v>0</v>
      </c>
      <c r="G23" s="650">
        <f>SUMIF(B:B,M23,J:J)</f>
        <v>0</v>
      </c>
      <c r="H23" s="652">
        <f>IFERROR(G23-F23,0)</f>
        <v>0</v>
      </c>
      <c r="I23" s="664">
        <f t="shared" ref="I23:I29" si="3">(SUMIF(B:B,M23,I:I))</f>
        <v>0</v>
      </c>
      <c r="J23" s="636">
        <f>IFERROR(((SUMIF(B:B,M23,AC:AC))/$H$6),0)</f>
        <v>0</v>
      </c>
      <c r="K23" s="634">
        <f>D23-J23</f>
        <v>0</v>
      </c>
      <c r="M23" s="366" t="s">
        <v>276</v>
      </c>
      <c r="N23" s="458">
        <f>IFERROR(IF(($I23&lt;$J23),(SUMIF($B:$B,$M23,N:N)/SUMIF($B:$B,$M23,$AC:$AC)*$I23),(SUMIF($B:$B,$M23,N:N)/SUMIF($B:$B,$M23,$AC:$AC)*$J23)),0)</f>
        <v>0</v>
      </c>
      <c r="O23" s="458">
        <f t="shared" si="1"/>
        <v>0</v>
      </c>
      <c r="P23" s="458">
        <f t="shared" si="1"/>
        <v>0</v>
      </c>
      <c r="Q23" s="458">
        <f t="shared" si="1"/>
        <v>0</v>
      </c>
      <c r="R23" s="458">
        <f t="shared" si="1"/>
        <v>0</v>
      </c>
      <c r="S23" s="458">
        <f t="shared" si="1"/>
        <v>0</v>
      </c>
      <c r="T23" s="458">
        <f t="shared" si="1"/>
        <v>0</v>
      </c>
      <c r="U23" s="458">
        <f t="shared" si="1"/>
        <v>0</v>
      </c>
      <c r="V23" s="458">
        <f t="shared" si="1"/>
        <v>0</v>
      </c>
      <c r="W23" s="458">
        <f t="shared" si="1"/>
        <v>0</v>
      </c>
      <c r="X23" s="458">
        <f t="shared" si="1"/>
        <v>0</v>
      </c>
      <c r="Y23" s="458">
        <f t="shared" si="1"/>
        <v>0</v>
      </c>
      <c r="Z23" s="458">
        <f t="shared" si="1"/>
        <v>0</v>
      </c>
      <c r="AA23" s="458">
        <f t="shared" si="1"/>
        <v>0</v>
      </c>
      <c r="AB23" s="458">
        <f t="shared" si="1"/>
        <v>0</v>
      </c>
      <c r="AC23" s="459">
        <f>SUM(N23:AB23)</f>
        <v>0</v>
      </c>
      <c r="AD23" s="460">
        <f>ROUND(IF(F23&gt;G23,G23,F23),2)</f>
        <v>0</v>
      </c>
      <c r="AE23" s="464"/>
    </row>
    <row r="24" spans="1:31" ht="19.45" customHeight="1" outlineLevel="1">
      <c r="A24" s="657"/>
      <c r="B24" s="659"/>
      <c r="C24" s="633"/>
      <c r="D24" s="635"/>
      <c r="E24" s="647"/>
      <c r="F24" s="649"/>
      <c r="G24" s="651"/>
      <c r="H24" s="653"/>
      <c r="I24" s="665"/>
      <c r="J24" s="637"/>
      <c r="K24" s="638"/>
      <c r="M24" s="367" t="s">
        <v>380</v>
      </c>
      <c r="N24" s="461">
        <f>IFERROR(IF(OR((N8+N9)=N23,N8=0),0,N23-N8-N9),"")</f>
        <v>0</v>
      </c>
      <c r="O24" s="461">
        <f t="shared" si="2"/>
        <v>0</v>
      </c>
      <c r="P24" s="461">
        <f t="shared" si="2"/>
        <v>0</v>
      </c>
      <c r="Q24" s="461">
        <f t="shared" si="2"/>
        <v>0</v>
      </c>
      <c r="R24" s="461">
        <f t="shared" si="2"/>
        <v>0</v>
      </c>
      <c r="S24" s="461">
        <f t="shared" si="2"/>
        <v>0</v>
      </c>
      <c r="T24" s="461">
        <f t="shared" si="2"/>
        <v>0</v>
      </c>
      <c r="U24" s="461">
        <f t="shared" si="2"/>
        <v>0</v>
      </c>
      <c r="V24" s="461">
        <f t="shared" si="2"/>
        <v>0</v>
      </c>
      <c r="W24" s="461">
        <f t="shared" si="2"/>
        <v>0</v>
      </c>
      <c r="X24" s="461">
        <f t="shared" si="2"/>
        <v>0</v>
      </c>
      <c r="Y24" s="461">
        <f t="shared" si="2"/>
        <v>0</v>
      </c>
      <c r="Z24" s="461">
        <f t="shared" si="2"/>
        <v>0</v>
      </c>
      <c r="AA24" s="461">
        <f t="shared" si="2"/>
        <v>0</v>
      </c>
      <c r="AB24" s="461">
        <f t="shared" si="2"/>
        <v>0</v>
      </c>
      <c r="AC24" s="459">
        <f t="shared" si="2"/>
        <v>0</v>
      </c>
      <c r="AD24" s="462">
        <f>IFERROR(IF(OR((AD8+AD9)=AD23,AD8=0),0,AD23-AD8-AD9),"")</f>
        <v>0</v>
      </c>
      <c r="AE24" s="463" t="str">
        <f>IF((AD23)=AD8+AD9,"no adjustment needed",IF(AD8=0,"no adjustment needed","adjustment needed"))</f>
        <v>no adjustment needed</v>
      </c>
    </row>
    <row r="25" spans="1:31" ht="19.45" customHeight="1" outlineLevel="1">
      <c r="A25" s="660" t="str">
        <f>'Project basic information'!D14</f>
        <v/>
      </c>
      <c r="B25" s="662" t="str">
        <f>'Project basic information'!E14</f>
        <v/>
      </c>
      <c r="C25" s="632">
        <f>IFERROR(SUMIF(B:B,M25,G:G),0)</f>
        <v>0</v>
      </c>
      <c r="D25" s="634">
        <f>MROUND(SUMIF(B:B,M25,F:F),0.5)</f>
        <v>0</v>
      </c>
      <c r="E25" s="646">
        <f>IFERROR(C25/D25,0)</f>
        <v>0</v>
      </c>
      <c r="F25" s="648">
        <f>E25*MROUND(J25,0.5)</f>
        <v>0</v>
      </c>
      <c r="G25" s="650">
        <f>SUMIF(B:B,M25,J:J)</f>
        <v>0</v>
      </c>
      <c r="H25" s="652">
        <f>IFERROR(G25-F25,0)</f>
        <v>0</v>
      </c>
      <c r="I25" s="664">
        <f t="shared" si="3"/>
        <v>0</v>
      </c>
      <c r="J25" s="636">
        <f>IFERROR(((SUMIF(B:B,M25,AC:AC))/$H$6),0)</f>
        <v>0</v>
      </c>
      <c r="K25" s="634">
        <f t="shared" ref="K25:K29" si="4">D25-J25</f>
        <v>0</v>
      </c>
      <c r="M25" s="368" t="s">
        <v>277</v>
      </c>
      <c r="N25" s="458">
        <f>IFERROR(IF(($I25&lt;$J25),(SUMIF($B:$B,$M25,N:N)/SUMIF($B:$B,$M25,$AC:$AC)*$I25),(SUMIF($B:$B,$M25,N:N)/SUMIF($B:$B,$M25,$AC:$AC)*$J25)),0)</f>
        <v>0</v>
      </c>
      <c r="O25" s="458">
        <f t="shared" si="1"/>
        <v>0</v>
      </c>
      <c r="P25" s="458">
        <f t="shared" si="1"/>
        <v>0</v>
      </c>
      <c r="Q25" s="458">
        <f t="shared" si="1"/>
        <v>0</v>
      </c>
      <c r="R25" s="458">
        <f t="shared" si="1"/>
        <v>0</v>
      </c>
      <c r="S25" s="458">
        <f t="shared" si="1"/>
        <v>0</v>
      </c>
      <c r="T25" s="458">
        <f t="shared" si="1"/>
        <v>0</v>
      </c>
      <c r="U25" s="458">
        <f t="shared" si="1"/>
        <v>0</v>
      </c>
      <c r="V25" s="458">
        <f t="shared" si="1"/>
        <v>0</v>
      </c>
      <c r="W25" s="458">
        <f t="shared" si="1"/>
        <v>0</v>
      </c>
      <c r="X25" s="458">
        <f t="shared" si="1"/>
        <v>0</v>
      </c>
      <c r="Y25" s="458">
        <f t="shared" si="1"/>
        <v>0</v>
      </c>
      <c r="Z25" s="458">
        <f t="shared" si="1"/>
        <v>0</v>
      </c>
      <c r="AA25" s="458">
        <f t="shared" si="1"/>
        <v>0</v>
      </c>
      <c r="AB25" s="458">
        <f t="shared" si="1"/>
        <v>0</v>
      </c>
      <c r="AC25" s="459">
        <f t="shared" ref="AC25:AC59" si="5">SUM(N25:AB25)</f>
        <v>0</v>
      </c>
      <c r="AD25" s="460">
        <f>ROUND(IF(F25&gt;G25,G25,F25),2)</f>
        <v>0</v>
      </c>
      <c r="AE25" s="464"/>
    </row>
    <row r="26" spans="1:31" ht="19.45" customHeight="1" outlineLevel="1">
      <c r="A26" s="661"/>
      <c r="B26" s="663"/>
      <c r="C26" s="633"/>
      <c r="D26" s="635"/>
      <c r="E26" s="647"/>
      <c r="F26" s="649"/>
      <c r="G26" s="651"/>
      <c r="H26" s="653"/>
      <c r="I26" s="665"/>
      <c r="J26" s="637"/>
      <c r="K26" s="638"/>
      <c r="M26" s="369" t="s">
        <v>416</v>
      </c>
      <c r="N26" s="461">
        <f>IFERROR(IF(OR((N10+N11)=N25,N10=0),0,N25-N10-N11),"")</f>
        <v>0</v>
      </c>
      <c r="O26" s="461">
        <f t="shared" ref="O26:AC26" si="6">IFERROR(IF(OR((O10+O11)=O25,O10=0),0,O25-O10-O11),"")</f>
        <v>0</v>
      </c>
      <c r="P26" s="461">
        <f t="shared" si="6"/>
        <v>0</v>
      </c>
      <c r="Q26" s="461">
        <f t="shared" si="6"/>
        <v>0</v>
      </c>
      <c r="R26" s="461">
        <f t="shared" si="6"/>
        <v>0</v>
      </c>
      <c r="S26" s="461">
        <f t="shared" si="6"/>
        <v>0</v>
      </c>
      <c r="T26" s="461">
        <f t="shared" si="6"/>
        <v>0</v>
      </c>
      <c r="U26" s="461">
        <f t="shared" si="6"/>
        <v>0</v>
      </c>
      <c r="V26" s="461">
        <f t="shared" si="6"/>
        <v>0</v>
      </c>
      <c r="W26" s="461">
        <f t="shared" si="6"/>
        <v>0</v>
      </c>
      <c r="X26" s="461">
        <f t="shared" si="6"/>
        <v>0</v>
      </c>
      <c r="Y26" s="461">
        <f t="shared" si="6"/>
        <v>0</v>
      </c>
      <c r="Z26" s="461">
        <f t="shared" si="6"/>
        <v>0</v>
      </c>
      <c r="AA26" s="461">
        <f t="shared" si="6"/>
        <v>0</v>
      </c>
      <c r="AB26" s="461">
        <f t="shared" si="6"/>
        <v>0</v>
      </c>
      <c r="AC26" s="459">
        <f t="shared" si="6"/>
        <v>0</v>
      </c>
      <c r="AD26" s="462">
        <f>IFERROR(IF(OR((AD10+AD11)=AD25,AD10=0),0,AD25-AD10-AD11),"")</f>
        <v>0</v>
      </c>
      <c r="AE26" s="463" t="str">
        <f>IF((AD25)=AD10+AD11,"no adjustment needed",IF(AD10=0,"no adjustment needed","adjustment needed"))</f>
        <v>no adjustment needed</v>
      </c>
    </row>
    <row r="27" spans="1:31" ht="19.45" customHeight="1" outlineLevel="1">
      <c r="A27" s="666" t="str">
        <f>'Project basic information'!D15</f>
        <v/>
      </c>
      <c r="B27" s="668" t="str">
        <f>'Project basic information'!E15</f>
        <v/>
      </c>
      <c r="C27" s="632">
        <f>IFERROR(SUMIF(B:B,M27,G:G),0)</f>
        <v>0</v>
      </c>
      <c r="D27" s="634">
        <f>MROUND(SUMIF(B:B,M27,F:F),0.5)</f>
        <v>0</v>
      </c>
      <c r="E27" s="646">
        <f>IFERROR(C27/D27,0)</f>
        <v>0</v>
      </c>
      <c r="F27" s="648">
        <f>E27*MROUND(J27,0.5)</f>
        <v>0</v>
      </c>
      <c r="G27" s="650">
        <f>SUMIF(B:B,M27,J:J)</f>
        <v>0</v>
      </c>
      <c r="H27" s="652">
        <f>IFERROR(G27-F27,0)</f>
        <v>0</v>
      </c>
      <c r="I27" s="664">
        <f t="shared" si="3"/>
        <v>0</v>
      </c>
      <c r="J27" s="636">
        <f>IFERROR(((SUMIF(B:B,M27,AC:AC))/$H$6),0)</f>
        <v>0</v>
      </c>
      <c r="K27" s="634">
        <f t="shared" si="4"/>
        <v>0</v>
      </c>
      <c r="M27" s="370" t="s">
        <v>278</v>
      </c>
      <c r="N27" s="458">
        <f>IFERROR(IF(($I27&lt;$J27),(SUMIF($B:$B,$M27,N:N)/SUMIF($B:$B,$M27,$AC:$AC)*$I27),(SUMIF($B:$B,$M27,N:N)/SUMIF($B:$B,$M27,$AC:$AC)*$J27)),0)</f>
        <v>0</v>
      </c>
      <c r="O27" s="458">
        <f t="shared" si="1"/>
        <v>0</v>
      </c>
      <c r="P27" s="458">
        <f t="shared" si="1"/>
        <v>0</v>
      </c>
      <c r="Q27" s="458">
        <f t="shared" si="1"/>
        <v>0</v>
      </c>
      <c r="R27" s="458">
        <f t="shared" si="1"/>
        <v>0</v>
      </c>
      <c r="S27" s="458">
        <f t="shared" si="1"/>
        <v>0</v>
      </c>
      <c r="T27" s="458">
        <f t="shared" si="1"/>
        <v>0</v>
      </c>
      <c r="U27" s="458">
        <f t="shared" si="1"/>
        <v>0</v>
      </c>
      <c r="V27" s="458">
        <f t="shared" si="1"/>
        <v>0</v>
      </c>
      <c r="W27" s="458">
        <f t="shared" si="1"/>
        <v>0</v>
      </c>
      <c r="X27" s="458">
        <f t="shared" si="1"/>
        <v>0</v>
      </c>
      <c r="Y27" s="458">
        <f t="shared" si="1"/>
        <v>0</v>
      </c>
      <c r="Z27" s="458">
        <f t="shared" si="1"/>
        <v>0</v>
      </c>
      <c r="AA27" s="458">
        <f t="shared" si="1"/>
        <v>0</v>
      </c>
      <c r="AB27" s="458">
        <f t="shared" si="1"/>
        <v>0</v>
      </c>
      <c r="AC27" s="459">
        <f t="shared" si="5"/>
        <v>0</v>
      </c>
      <c r="AD27" s="460">
        <f>ROUND(IF(F27&gt;G27,G27,F27),2)</f>
        <v>0</v>
      </c>
    </row>
    <row r="28" spans="1:31" ht="19.45" customHeight="1" outlineLevel="1">
      <c r="A28" s="667"/>
      <c r="B28" s="669"/>
      <c r="C28" s="633"/>
      <c r="D28" s="635"/>
      <c r="E28" s="647"/>
      <c r="F28" s="649"/>
      <c r="G28" s="651"/>
      <c r="H28" s="653"/>
      <c r="I28" s="665"/>
      <c r="J28" s="637"/>
      <c r="K28" s="638"/>
      <c r="M28" s="370" t="s">
        <v>452</v>
      </c>
      <c r="N28" s="461">
        <f>IFERROR(IF(OR((N12+N13)=N27,N12=0),0,N27-N12-N13),"")</f>
        <v>0</v>
      </c>
      <c r="O28" s="461">
        <f t="shared" ref="O28:AC28" si="7">IFERROR(IF(OR((O12+O13)=O27,O12=0),0,O27-O12-O13),"")</f>
        <v>0</v>
      </c>
      <c r="P28" s="461">
        <f t="shared" si="7"/>
        <v>0</v>
      </c>
      <c r="Q28" s="461">
        <f t="shared" si="7"/>
        <v>0</v>
      </c>
      <c r="R28" s="461">
        <f t="shared" si="7"/>
        <v>0</v>
      </c>
      <c r="S28" s="461">
        <f t="shared" si="7"/>
        <v>0</v>
      </c>
      <c r="T28" s="461">
        <f t="shared" si="7"/>
        <v>0</v>
      </c>
      <c r="U28" s="461">
        <f t="shared" si="7"/>
        <v>0</v>
      </c>
      <c r="V28" s="461">
        <f t="shared" si="7"/>
        <v>0</v>
      </c>
      <c r="W28" s="461">
        <f t="shared" si="7"/>
        <v>0</v>
      </c>
      <c r="X28" s="461">
        <f t="shared" si="7"/>
        <v>0</v>
      </c>
      <c r="Y28" s="461">
        <f t="shared" si="7"/>
        <v>0</v>
      </c>
      <c r="Z28" s="461">
        <f t="shared" si="7"/>
        <v>0</v>
      </c>
      <c r="AA28" s="461">
        <f t="shared" si="7"/>
        <v>0</v>
      </c>
      <c r="AB28" s="461">
        <f t="shared" si="7"/>
        <v>0</v>
      </c>
      <c r="AC28" s="459">
        <f t="shared" si="7"/>
        <v>0</v>
      </c>
      <c r="AD28" s="462">
        <f>IFERROR(IF(OR((AD12+AD13)=AD27,AD12=0),0,AD27-AD12-AD13),"")</f>
        <v>0</v>
      </c>
      <c r="AE28" s="463" t="str">
        <f>IF((AD27)=AD12+AD13,"no adjustment needed",IF(AD12=0,"no adjustment needed","adjustment needed"))</f>
        <v>no adjustment needed</v>
      </c>
    </row>
    <row r="29" spans="1:31" ht="19.45" customHeight="1" outlineLevel="1" thickBot="1">
      <c r="A29" s="465" t="str">
        <f>'Project basic information'!D16</f>
        <v/>
      </c>
      <c r="B29" s="466" t="str">
        <f>'Project basic information'!E16</f>
        <v/>
      </c>
      <c r="C29" s="467">
        <f>IFERROR(SUMIF(B:B,M29,G:G),0)</f>
        <v>0</v>
      </c>
      <c r="D29" s="468">
        <f>MROUND(SUMIF(A:A,M29,G:G),0.5)</f>
        <v>0</v>
      </c>
      <c r="E29" s="469">
        <f>IFERROR(C29/D29,0)</f>
        <v>0</v>
      </c>
      <c r="F29" s="470">
        <f>E29*MROUND(J29,0.5)</f>
        <v>0</v>
      </c>
      <c r="G29" s="471">
        <f>SUMIF(B:B,M29,J:J)</f>
        <v>0</v>
      </c>
      <c r="H29" s="472">
        <f>IFERROR(G29-F29,0)</f>
        <v>0</v>
      </c>
      <c r="I29" s="473">
        <f t="shared" si="3"/>
        <v>0</v>
      </c>
      <c r="J29" s="457">
        <f>IFERROR(((SUMIF(B:B,M29,AC:AC))/$H$6),0)</f>
        <v>0</v>
      </c>
      <c r="K29" s="456">
        <f t="shared" si="4"/>
        <v>0</v>
      </c>
      <c r="M29" s="371" t="s">
        <v>279</v>
      </c>
      <c r="N29" s="458">
        <f>IFERROR(IF(($I29&lt;$J29),(SUMIF($B:$B,$M29,N:N)/SUMIF($B:$B,$M29,$AC:$AC)*$I29),(SUMIF($B:$B,$M29,N:N)/SUMIF($B:$B,$M29,$AC:$AC)*$J29)),0)</f>
        <v>0</v>
      </c>
      <c r="O29" s="458">
        <f t="shared" si="1"/>
        <v>0</v>
      </c>
      <c r="P29" s="458">
        <f t="shared" si="1"/>
        <v>0</v>
      </c>
      <c r="Q29" s="458">
        <f t="shared" si="1"/>
        <v>0</v>
      </c>
      <c r="R29" s="458">
        <f t="shared" si="1"/>
        <v>0</v>
      </c>
      <c r="S29" s="458">
        <f t="shared" si="1"/>
        <v>0</v>
      </c>
      <c r="T29" s="458">
        <f t="shared" si="1"/>
        <v>0</v>
      </c>
      <c r="U29" s="458">
        <f t="shared" si="1"/>
        <v>0</v>
      </c>
      <c r="V29" s="458">
        <f t="shared" si="1"/>
        <v>0</v>
      </c>
      <c r="W29" s="458">
        <f t="shared" si="1"/>
        <v>0</v>
      </c>
      <c r="X29" s="458">
        <f t="shared" si="1"/>
        <v>0</v>
      </c>
      <c r="Y29" s="458">
        <f t="shared" si="1"/>
        <v>0</v>
      </c>
      <c r="Z29" s="458">
        <f t="shared" si="1"/>
        <v>0</v>
      </c>
      <c r="AA29" s="458">
        <f t="shared" si="1"/>
        <v>0</v>
      </c>
      <c r="AB29" s="458">
        <f t="shared" si="1"/>
        <v>0</v>
      </c>
      <c r="AC29" s="459">
        <f t="shared" si="5"/>
        <v>0</v>
      </c>
      <c r="AD29" s="460">
        <f>ROUND(IF(F29&gt;G29,G29,F29),2)</f>
        <v>0</v>
      </c>
    </row>
    <row r="30" spans="1:31" ht="15.7" outlineLevel="1">
      <c r="A30" s="474"/>
      <c r="B30" s="474"/>
      <c r="C30" s="475"/>
      <c r="D30" s="475"/>
      <c r="E30" s="476"/>
      <c r="F30" s="477"/>
      <c r="G30" s="478"/>
      <c r="H30" s="445"/>
      <c r="J30" s="477"/>
      <c r="K30" s="479"/>
      <c r="M30" s="441"/>
      <c r="N30" s="441"/>
      <c r="O30" s="441"/>
      <c r="P30" s="441"/>
      <c r="Q30" s="441"/>
      <c r="R30" s="441"/>
      <c r="S30" s="441"/>
      <c r="T30" s="441"/>
      <c r="U30" s="441"/>
      <c r="V30" s="441"/>
      <c r="W30" s="441"/>
      <c r="X30" s="441"/>
      <c r="Y30" s="441"/>
      <c r="Z30" s="441"/>
      <c r="AA30" s="441"/>
      <c r="AB30" s="441"/>
      <c r="AC30" s="441"/>
      <c r="AD30" s="441"/>
    </row>
    <row r="31" spans="1:31" outlineLevel="1">
      <c r="A31" s="474"/>
      <c r="B31" s="474"/>
      <c r="C31" s="474"/>
      <c r="D31" s="474"/>
      <c r="E31" s="476"/>
      <c r="F31" s="477"/>
      <c r="G31" s="478"/>
      <c r="H31" s="445"/>
      <c r="K31" s="479"/>
      <c r="M31" s="441"/>
      <c r="N31" s="441"/>
      <c r="O31" s="441"/>
      <c r="P31" s="441"/>
      <c r="Q31" s="441"/>
      <c r="R31" s="441"/>
      <c r="S31" s="441"/>
      <c r="T31" s="441"/>
      <c r="U31" s="441"/>
      <c r="V31" s="441"/>
      <c r="W31" s="441"/>
      <c r="X31" s="441"/>
      <c r="Y31" s="441"/>
      <c r="Z31" s="441"/>
      <c r="AA31" s="441"/>
      <c r="AB31" s="441"/>
      <c r="AC31" s="441"/>
      <c r="AD31" s="441"/>
    </row>
    <row r="32" spans="1:31" ht="31.4">
      <c r="C32" s="639" t="s">
        <v>549</v>
      </c>
      <c r="D32" s="639"/>
      <c r="E32" s="639"/>
      <c r="F32" s="639"/>
      <c r="G32" s="639"/>
      <c r="H32" s="639"/>
      <c r="I32" s="639"/>
      <c r="J32" s="480"/>
      <c r="N32" s="411"/>
    </row>
    <row r="33" spans="1:32">
      <c r="N33" s="411"/>
    </row>
    <row r="34" spans="1:32" ht="47.25" customHeight="1">
      <c r="C34" s="344" t="s">
        <v>550</v>
      </c>
      <c r="D34" s="344" t="s">
        <v>551</v>
      </c>
      <c r="E34" s="344" t="s">
        <v>552</v>
      </c>
      <c r="F34" s="344" t="s">
        <v>553</v>
      </c>
      <c r="G34" s="344" t="s">
        <v>554</v>
      </c>
      <c r="H34" s="481"/>
      <c r="I34" s="482"/>
      <c r="J34" s="482"/>
      <c r="M34" s="411"/>
      <c r="AD34" s="340"/>
    </row>
    <row r="35" spans="1:32" ht="15" customHeight="1" outlineLevel="1">
      <c r="C35" s="483">
        <f>IF('Project basic information'!C5=0,0,DATE(YEAR('Project basic information'!C5),1,1))</f>
        <v>0</v>
      </c>
      <c r="D35" s="484">
        <f>F60</f>
        <v>0</v>
      </c>
      <c r="E35" s="485">
        <f>IFERROR(AC61,0)</f>
        <v>0</v>
      </c>
      <c r="F35" s="486">
        <f t="shared" ref="F35:F41" si="8">D35-E35</f>
        <v>0</v>
      </c>
      <c r="G35" s="487">
        <f>INDEX($B$1:B149,SUMPRODUCT(MAX((B48:B59&lt;&gt;"")*ROW(B48:B59))))</f>
        <v>0</v>
      </c>
      <c r="H35" s="670" t="s">
        <v>555</v>
      </c>
      <c r="I35" s="488"/>
      <c r="J35" s="488"/>
      <c r="K35" s="489"/>
      <c r="L35" s="490"/>
      <c r="M35" s="491"/>
      <c r="AF35" s="348"/>
    </row>
    <row r="36" spans="1:32" outlineLevel="1">
      <c r="C36" s="483" t="str">
        <f>IFERROR(IF(EDATE(C35,12)&lt;=(DATE(YEAR('Project basic information'!$C$6),1,1)),EDATE(C35,12),""),"")</f>
        <v/>
      </c>
      <c r="D36" s="484">
        <f>F75</f>
        <v>0</v>
      </c>
      <c r="E36" s="485">
        <f>IFERROR(AC76,0)</f>
        <v>0</v>
      </c>
      <c r="F36" s="486">
        <f t="shared" si="8"/>
        <v>0</v>
      </c>
      <c r="G36" s="487">
        <f>INDEX(B1:B149,SUMPRODUCT(MAX((B63:B74&lt;&gt;"")*ROW(B63:B74))))</f>
        <v>0</v>
      </c>
      <c r="H36" s="670"/>
      <c r="I36" s="488"/>
      <c r="J36" s="488"/>
      <c r="K36" s="489"/>
      <c r="L36" s="489"/>
      <c r="M36" s="411"/>
    </row>
    <row r="37" spans="1:32" ht="15.7" outlineLevel="1">
      <c r="C37" s="483" t="str">
        <f>IFERROR(IF(EDATE(C36,12)&lt;=(DATE(YEAR('Project basic information'!$C$6),1,1)),EDATE(C36,12),""),"")</f>
        <v/>
      </c>
      <c r="D37" s="484">
        <f>F90</f>
        <v>0</v>
      </c>
      <c r="E37" s="485">
        <f>IFERROR(AC91,0)</f>
        <v>0</v>
      </c>
      <c r="F37" s="486">
        <f t="shared" si="8"/>
        <v>0</v>
      </c>
      <c r="G37" s="487">
        <f>INDEX(B1:B149,SUMPRODUCT(MAX((B78:B89&lt;&gt;"")*ROW(B78:B89))))</f>
        <v>0</v>
      </c>
      <c r="H37" s="670"/>
      <c r="M37" s="296"/>
    </row>
    <row r="38" spans="1:32" outlineLevel="1">
      <c r="C38" s="483" t="str">
        <f>IFERROR(IF(EDATE(C37,12)&lt;=(DATE(YEAR('Project basic information'!$C$6),1,1)),EDATE(C37,12),""),"")</f>
        <v/>
      </c>
      <c r="D38" s="484">
        <f>F105</f>
        <v>0</v>
      </c>
      <c r="E38" s="485">
        <f>IFERROR(AC106,0)</f>
        <v>0</v>
      </c>
      <c r="F38" s="486">
        <f t="shared" si="8"/>
        <v>0</v>
      </c>
      <c r="G38" s="487">
        <f>INDEX(B1:B149,SUMPRODUCT(MAX((B93:B104&lt;&gt;"")*ROW(B93:B104))))</f>
        <v>0</v>
      </c>
      <c r="H38" s="670"/>
      <c r="M38" s="411"/>
    </row>
    <row r="39" spans="1:32" outlineLevel="1">
      <c r="C39" s="483" t="str">
        <f>IFERROR(IF(EDATE(C38,12)&lt;=(DATE(YEAR('Project basic information'!$C$6),1,1)),EDATE(C38,12),""),"")</f>
        <v/>
      </c>
      <c r="D39" s="484">
        <f>F120</f>
        <v>0</v>
      </c>
      <c r="E39" s="485">
        <f>IFERROR(AC121,0)</f>
        <v>0</v>
      </c>
      <c r="F39" s="486">
        <f t="shared" si="8"/>
        <v>0</v>
      </c>
      <c r="G39" s="487">
        <f>INDEX(B1:B149,SUMPRODUCT(MAX((B108:B119&lt;&gt;"")*ROW(B108:B119))))</f>
        <v>0</v>
      </c>
      <c r="H39" s="670"/>
      <c r="M39" s="492"/>
    </row>
    <row r="40" spans="1:32" outlineLevel="1">
      <c r="C40" s="483" t="str">
        <f>IFERROR(IF(EDATE(C39,12)&lt;=(DATE(YEAR('Project basic information'!$C$6),1,1)),EDATE(C39,12),""),"")</f>
        <v/>
      </c>
      <c r="D40" s="484">
        <f>F135</f>
        <v>0</v>
      </c>
      <c r="E40" s="485">
        <f>IFERROR(AC136,0)</f>
        <v>0</v>
      </c>
      <c r="F40" s="486">
        <f t="shared" si="8"/>
        <v>0</v>
      </c>
      <c r="G40" s="487">
        <f>INDEX(B1:B149,SUMPRODUCT(MAX((B123:B134&lt;&gt;"")*ROW(B123:B134))))</f>
        <v>0</v>
      </c>
      <c r="H40" s="670"/>
      <c r="M40" s="411"/>
    </row>
    <row r="41" spans="1:32" outlineLevel="1">
      <c r="C41" s="483" t="str">
        <f>IFERROR(IF(EDATE(C40,12)&lt;=(DATE(YEAR('Project basic information'!$C$6),1,1)),EDATE(C40,12),""),"")</f>
        <v/>
      </c>
      <c r="D41" s="484">
        <f>F150</f>
        <v>0</v>
      </c>
      <c r="E41" s="485">
        <f>IFERROR(AC151,0)</f>
        <v>0</v>
      </c>
      <c r="F41" s="486">
        <f t="shared" si="8"/>
        <v>0</v>
      </c>
      <c r="G41" s="487">
        <f>INDEX(B1:B149,SUMPRODUCT(MAX((B138:B149&lt;&gt;"")*ROW(B138:B149))))</f>
        <v>0</v>
      </c>
      <c r="H41" s="670"/>
      <c r="N41" s="411"/>
    </row>
    <row r="42" spans="1:32" outlineLevel="1">
      <c r="E42" s="493"/>
      <c r="F42" s="494"/>
      <c r="G42" s="444"/>
      <c r="H42" s="495"/>
      <c r="I42" s="496"/>
      <c r="J42" s="497"/>
      <c r="O42" s="411"/>
    </row>
    <row r="43" spans="1:32" ht="24.8" customHeight="1" outlineLevel="1">
      <c r="E43" s="493"/>
      <c r="F43" s="494"/>
      <c r="G43" s="444"/>
      <c r="H43" s="495"/>
      <c r="I43" s="498"/>
      <c r="J43" s="498"/>
      <c r="K43" s="497"/>
      <c r="O43" s="411"/>
    </row>
    <row r="44" spans="1:32" ht="33.5">
      <c r="B44" s="639" t="s">
        <v>556</v>
      </c>
      <c r="C44" s="639"/>
      <c r="D44" s="639"/>
      <c r="E44" s="639"/>
      <c r="F44" s="639"/>
      <c r="G44" s="639"/>
      <c r="H44" s="639"/>
      <c r="I44" s="639"/>
      <c r="J44" s="639"/>
      <c r="K44" s="499"/>
      <c r="M44" s="671" t="s">
        <v>251</v>
      </c>
      <c r="N44" s="671"/>
      <c r="O44" s="671"/>
      <c r="P44" s="671"/>
      <c r="Q44" s="671"/>
      <c r="R44" s="671"/>
      <c r="S44" s="671"/>
      <c r="T44" s="671"/>
      <c r="U44" s="671"/>
      <c r="V44" s="671"/>
      <c r="W44" s="671"/>
      <c r="X44" s="671"/>
      <c r="Y44" s="671"/>
      <c r="Z44" s="671"/>
      <c r="AA44" s="671"/>
      <c r="AB44" s="671"/>
      <c r="AC44" s="671"/>
      <c r="AD44" s="671"/>
      <c r="AE44" s="671"/>
    </row>
    <row r="45" spans="1:32" ht="15" thickBot="1">
      <c r="A45" s="343"/>
      <c r="E45" s="343"/>
    </row>
    <row r="46" spans="1:32" ht="15.7" customHeight="1">
      <c r="B46" s="500"/>
      <c r="C46" s="500"/>
      <c r="D46" s="500"/>
      <c r="E46" s="672" t="s">
        <v>536</v>
      </c>
      <c r="F46" s="673"/>
      <c r="G46" s="674"/>
      <c r="H46" s="672" t="s">
        <v>537</v>
      </c>
      <c r="I46" s="673"/>
      <c r="J46" s="674"/>
      <c r="N46" s="675" t="s">
        <v>557</v>
      </c>
      <c r="O46" s="676"/>
      <c r="P46" s="676"/>
      <c r="Q46" s="676"/>
      <c r="R46" s="676"/>
      <c r="S46" s="676"/>
      <c r="T46" s="676"/>
      <c r="U46" s="676"/>
      <c r="V46" s="676"/>
      <c r="W46" s="676"/>
      <c r="X46" s="676"/>
      <c r="Y46" s="676"/>
      <c r="Z46" s="676"/>
      <c r="AA46" s="676"/>
      <c r="AB46" s="676"/>
      <c r="AC46" s="677"/>
    </row>
    <row r="47" spans="1:32" ht="49.55" customHeight="1">
      <c r="B47" s="501" t="s">
        <v>305</v>
      </c>
      <c r="C47" s="501" t="s">
        <v>269</v>
      </c>
      <c r="D47" s="502" t="s">
        <v>558</v>
      </c>
      <c r="E47" s="503" t="s">
        <v>559</v>
      </c>
      <c r="F47" s="329" t="s">
        <v>560</v>
      </c>
      <c r="G47" s="504" t="s">
        <v>561</v>
      </c>
      <c r="H47" s="505" t="s">
        <v>559</v>
      </c>
      <c r="I47" s="329" t="s">
        <v>560</v>
      </c>
      <c r="J47" s="504" t="s">
        <v>562</v>
      </c>
      <c r="M47" s="329" t="s">
        <v>558</v>
      </c>
      <c r="N47" s="506" t="s">
        <v>563</v>
      </c>
      <c r="O47" s="506" t="s">
        <v>564</v>
      </c>
      <c r="P47" s="506" t="s">
        <v>565</v>
      </c>
      <c r="Q47" s="506" t="s">
        <v>566</v>
      </c>
      <c r="R47" s="506" t="s">
        <v>567</v>
      </c>
      <c r="S47" s="329" t="s">
        <v>568</v>
      </c>
      <c r="T47" s="329" t="s">
        <v>569</v>
      </c>
      <c r="U47" s="329" t="s">
        <v>570</v>
      </c>
      <c r="V47" s="329" t="s">
        <v>571</v>
      </c>
      <c r="W47" s="329" t="s">
        <v>572</v>
      </c>
      <c r="X47" s="329" t="s">
        <v>573</v>
      </c>
      <c r="Y47" s="329" t="s">
        <v>574</v>
      </c>
      <c r="Z47" s="329" t="s">
        <v>575</v>
      </c>
      <c r="AA47" s="329" t="s">
        <v>576</v>
      </c>
      <c r="AB47" s="329" t="s">
        <v>577</v>
      </c>
      <c r="AC47" s="506" t="s">
        <v>578</v>
      </c>
      <c r="AE47" s="507"/>
    </row>
    <row r="48" spans="1:32" outlineLevel="1">
      <c r="B48" s="508" t="str">
        <f>IF(C48&gt;0,IFERROR(_xlfn.IFS(D48&lt;=DATE(YEAR('Project basic information'!$E$12),MONTH('Project basic information'!$E$12),1),'Project basic information'!$A$12,D48&lt;=DATE(YEAR('Project basic information'!$E$13),MONTH('Project basic information'!$E$13),1),'Project basic information'!$A$13,D48&lt;=DATE(YEAR('Project basic information'!$E$14),MONTH('Project basic information'!$E$14),1),'Project basic information'!$A$14,D48&lt;=DATE(YEAR('Project basic information'!$E$15),MONTH('Project basic information'!$E$15),1),'Project basic information'!$A$15,D48&lt;=DATE(YEAR('Project basic information'!$E$16),MONTH('Project basic information'!$E$16),1),'Project basic information'!$A$16),""),"")</f>
        <v/>
      </c>
      <c r="C48" s="508">
        <f>IF(DATE(YEAR('Project basic information'!$C$5),MONTH('Project basic information'!$C$5),1)=D48,1,0)</f>
        <v>0</v>
      </c>
      <c r="D48" s="509">
        <f>IF('Project basic information'!C5=0,0,DATE(YEAR('Project basic information'!$C$5),1,1))</f>
        <v>0</v>
      </c>
      <c r="E48" s="510"/>
      <c r="F48" s="458">
        <f t="shared" ref="F48:F59" si="9">215/12*E48</f>
        <v>0</v>
      </c>
      <c r="G48" s="511"/>
      <c r="H48" s="510"/>
      <c r="I48" s="458">
        <f t="shared" ref="I48:I59" si="10">215/12*H48</f>
        <v>0</v>
      </c>
      <c r="J48" s="512"/>
      <c r="M48" s="509">
        <f t="shared" ref="M48:M105" si="11">D48</f>
        <v>0</v>
      </c>
      <c r="N48" s="513"/>
      <c r="O48" s="514"/>
      <c r="P48" s="514"/>
      <c r="Q48" s="514"/>
      <c r="R48" s="514"/>
      <c r="S48" s="513"/>
      <c r="T48" s="513"/>
      <c r="U48" s="513"/>
      <c r="V48" s="513"/>
      <c r="W48" s="513"/>
      <c r="X48" s="513"/>
      <c r="Y48" s="513"/>
      <c r="Z48" s="513"/>
      <c r="AA48" s="513"/>
      <c r="AB48" s="513"/>
      <c r="AC48" s="515">
        <f t="shared" si="5"/>
        <v>0</v>
      </c>
      <c r="AE48" s="507"/>
    </row>
    <row r="49" spans="2:31" outlineLevel="1">
      <c r="B49" s="508" t="str">
        <f>IF(C49&gt;0,IFERROR(_xlfn.IFS(D49&lt;=DATE(YEAR('Project basic information'!$E$12),MONTH('Project basic information'!$E$12),1),'Project basic information'!$A$12,D49&lt;=DATE(YEAR('Project basic information'!$E$13),MONTH('Project basic information'!$E$13),1),'Project basic information'!$A$13,D49&lt;=DATE(YEAR('Project basic information'!$E$14),MONTH('Project basic information'!$E$14),1),'Project basic information'!$A$14,D49&lt;=DATE(YEAR('Project basic information'!$E$15),MONTH('Project basic information'!$E$15),1),'Project basic information'!$A$15,D49&lt;=DATE(YEAR('Project basic information'!$E$16),MONTH('Project basic information'!$E$16),1),'Project basic information'!$A$16),""),"")</f>
        <v/>
      </c>
      <c r="C49" s="508">
        <f>IF(C48&gt;0,C48+1,IF(DATE(YEAR('Project basic information'!$C$5),MONTH('Project basic information'!$C$5),1)=D49,1,0))</f>
        <v>0</v>
      </c>
      <c r="D49" s="509">
        <f t="shared" ref="D49:D59" si="12">DATE(YEAR(D48),MONTH(D48)+1,DAY(D48))</f>
        <v>31</v>
      </c>
      <c r="E49" s="510"/>
      <c r="F49" s="458">
        <f t="shared" si="9"/>
        <v>0</v>
      </c>
      <c r="G49" s="511"/>
      <c r="H49" s="510"/>
      <c r="I49" s="458">
        <f t="shared" si="10"/>
        <v>0</v>
      </c>
      <c r="J49" s="512"/>
      <c r="M49" s="509">
        <f t="shared" si="11"/>
        <v>31</v>
      </c>
      <c r="N49" s="513"/>
      <c r="O49" s="514"/>
      <c r="P49" s="514"/>
      <c r="Q49" s="514"/>
      <c r="R49" s="514"/>
      <c r="S49" s="513"/>
      <c r="T49" s="513"/>
      <c r="U49" s="513"/>
      <c r="V49" s="513"/>
      <c r="W49" s="513"/>
      <c r="X49" s="513"/>
      <c r="Y49" s="513"/>
      <c r="Z49" s="513"/>
      <c r="AA49" s="513"/>
      <c r="AB49" s="513"/>
      <c r="AC49" s="515">
        <f t="shared" si="5"/>
        <v>0</v>
      </c>
      <c r="AE49" s="507"/>
    </row>
    <row r="50" spans="2:31" outlineLevel="1">
      <c r="B50" s="508" t="str">
        <f>IF(C50&gt;0,IFERROR(_xlfn.IFS(D50&lt;=DATE(YEAR('Project basic information'!$E$12),MONTH('Project basic information'!$E$12),1),'Project basic information'!$A$12,D50&lt;=DATE(YEAR('Project basic information'!$E$13),MONTH('Project basic information'!$E$13),1),'Project basic information'!$A$13,D50&lt;=DATE(YEAR('Project basic information'!$E$14),MONTH('Project basic information'!$E$14),1),'Project basic information'!$A$14,D50&lt;=DATE(YEAR('Project basic information'!$E$15),MONTH('Project basic information'!$E$15),1),'Project basic information'!$A$15,D50&lt;=DATE(YEAR('Project basic information'!$E$16),MONTH('Project basic information'!$E$16),1),'Project basic information'!$A$16),""),"")</f>
        <v/>
      </c>
      <c r="C50" s="508">
        <f>IF(C49&gt;0,C49+1,IF(DATE(YEAR('Project basic information'!$C$5),MONTH('Project basic information'!$C$5),1)=D50,1,0))</f>
        <v>0</v>
      </c>
      <c r="D50" s="509">
        <f t="shared" si="12"/>
        <v>62</v>
      </c>
      <c r="E50" s="510"/>
      <c r="F50" s="458">
        <f t="shared" si="9"/>
        <v>0</v>
      </c>
      <c r="G50" s="511"/>
      <c r="H50" s="510"/>
      <c r="I50" s="458">
        <f t="shared" si="10"/>
        <v>0</v>
      </c>
      <c r="J50" s="512"/>
      <c r="M50" s="509">
        <f t="shared" si="11"/>
        <v>62</v>
      </c>
      <c r="N50" s="513"/>
      <c r="O50" s="514"/>
      <c r="P50" s="514"/>
      <c r="Q50" s="514"/>
      <c r="R50" s="514"/>
      <c r="S50" s="513"/>
      <c r="T50" s="513"/>
      <c r="U50" s="513"/>
      <c r="V50" s="513"/>
      <c r="W50" s="513"/>
      <c r="X50" s="513"/>
      <c r="Y50" s="513"/>
      <c r="Z50" s="513"/>
      <c r="AA50" s="513"/>
      <c r="AB50" s="513"/>
      <c r="AC50" s="515">
        <f t="shared" si="5"/>
        <v>0</v>
      </c>
      <c r="AE50" s="507"/>
    </row>
    <row r="51" spans="2:31" outlineLevel="1">
      <c r="B51" s="508" t="str">
        <f>IF(C51&gt;0,IFERROR(_xlfn.IFS(D51&lt;=DATE(YEAR('Project basic information'!$E$12),MONTH('Project basic information'!$E$12),1),'Project basic information'!$A$12,D51&lt;=DATE(YEAR('Project basic information'!$E$13),MONTH('Project basic information'!$E$13),1),'Project basic information'!$A$13,D51&lt;=DATE(YEAR('Project basic information'!$E$14),MONTH('Project basic information'!$E$14),1),'Project basic information'!$A$14,D51&lt;=DATE(YEAR('Project basic information'!$E$15),MONTH('Project basic information'!$E$15),1),'Project basic information'!$A$15,D51&lt;=DATE(YEAR('Project basic information'!$E$16),MONTH('Project basic information'!$E$16),1),'Project basic information'!$A$16),""),"")</f>
        <v/>
      </c>
      <c r="C51" s="508">
        <f>IF(C50&gt;0,C50+1,IF(DATE(YEAR('Project basic information'!$C$5),MONTH('Project basic information'!$C$5),1)=D51,1,0))</f>
        <v>0</v>
      </c>
      <c r="D51" s="509">
        <f t="shared" si="12"/>
        <v>93</v>
      </c>
      <c r="E51" s="510"/>
      <c r="F51" s="458">
        <f t="shared" si="9"/>
        <v>0</v>
      </c>
      <c r="G51" s="511"/>
      <c r="H51" s="510"/>
      <c r="I51" s="458">
        <f t="shared" si="10"/>
        <v>0</v>
      </c>
      <c r="J51" s="512"/>
      <c r="M51" s="509">
        <f t="shared" si="11"/>
        <v>93</v>
      </c>
      <c r="N51" s="513"/>
      <c r="O51" s="514"/>
      <c r="P51" s="514"/>
      <c r="Q51" s="514"/>
      <c r="R51" s="514"/>
      <c r="S51" s="513"/>
      <c r="T51" s="513"/>
      <c r="U51" s="513"/>
      <c r="V51" s="513"/>
      <c r="W51" s="513"/>
      <c r="X51" s="513"/>
      <c r="Y51" s="513"/>
      <c r="Z51" s="513"/>
      <c r="AA51" s="513"/>
      <c r="AB51" s="513"/>
      <c r="AC51" s="515">
        <f t="shared" si="5"/>
        <v>0</v>
      </c>
      <c r="AD51" s="516"/>
    </row>
    <row r="52" spans="2:31" outlineLevel="1">
      <c r="B52" s="508" t="str">
        <f>IF(C52&gt;0,IFERROR(_xlfn.IFS(D52&lt;=DATE(YEAR('Project basic information'!$E$12),MONTH('Project basic information'!$E$12),1),'Project basic information'!$A$12,D52&lt;=DATE(YEAR('Project basic information'!$E$13),MONTH('Project basic information'!$E$13),1),'Project basic information'!$A$13,D52&lt;=DATE(YEAR('Project basic information'!$E$14),MONTH('Project basic information'!$E$14),1),'Project basic information'!$A$14,D52&lt;=DATE(YEAR('Project basic information'!$E$15),MONTH('Project basic information'!$E$15),1),'Project basic information'!$A$15,D52&lt;=DATE(YEAR('Project basic information'!$E$16),MONTH('Project basic information'!$E$16),1),'Project basic information'!$A$16),""),"")</f>
        <v/>
      </c>
      <c r="C52" s="508">
        <f>IF(C51&gt;0,C51+1,IF(DATE(YEAR('Project basic information'!$C$5),MONTH('Project basic information'!$C$5),1)=D52,1,0))</f>
        <v>0</v>
      </c>
      <c r="D52" s="509">
        <f t="shared" si="12"/>
        <v>123</v>
      </c>
      <c r="E52" s="510"/>
      <c r="F52" s="458">
        <f t="shared" si="9"/>
        <v>0</v>
      </c>
      <c r="G52" s="511"/>
      <c r="H52" s="510"/>
      <c r="I52" s="458">
        <f t="shared" si="10"/>
        <v>0</v>
      </c>
      <c r="J52" s="512"/>
      <c r="M52" s="509">
        <f t="shared" si="11"/>
        <v>123</v>
      </c>
      <c r="N52" s="513"/>
      <c r="O52" s="514"/>
      <c r="P52" s="514"/>
      <c r="Q52" s="514"/>
      <c r="R52" s="514"/>
      <c r="S52" s="513"/>
      <c r="T52" s="513"/>
      <c r="U52" s="513"/>
      <c r="V52" s="513"/>
      <c r="W52" s="513"/>
      <c r="X52" s="513"/>
      <c r="Y52" s="513"/>
      <c r="Z52" s="513"/>
      <c r="AA52" s="513"/>
      <c r="AB52" s="513"/>
      <c r="AC52" s="515">
        <f t="shared" si="5"/>
        <v>0</v>
      </c>
      <c r="AD52" s="516"/>
      <c r="AE52" s="507"/>
    </row>
    <row r="53" spans="2:31" outlineLevel="1">
      <c r="B53" s="508" t="str">
        <f>IF(C53&gt;0,IFERROR(_xlfn.IFS(D53&lt;=DATE(YEAR('Project basic information'!$E$12),MONTH('Project basic information'!$E$12),1),'Project basic information'!$A$12,D53&lt;=DATE(YEAR('Project basic information'!$E$13),MONTH('Project basic information'!$E$13),1),'Project basic information'!$A$13,D53&lt;=DATE(YEAR('Project basic information'!$E$14),MONTH('Project basic information'!$E$14),1),'Project basic information'!$A$14,D53&lt;=DATE(YEAR('Project basic information'!$E$15),MONTH('Project basic information'!$E$15),1),'Project basic information'!$A$15,D53&lt;=DATE(YEAR('Project basic information'!$E$16),MONTH('Project basic information'!$E$16),1),'Project basic information'!$A$16),""),"")</f>
        <v/>
      </c>
      <c r="C53" s="508">
        <f>IF(C52&gt;0,C52+1,IF(DATE(YEAR('Project basic information'!$C$5),MONTH('Project basic information'!$C$5),1)=D53,1,0))</f>
        <v>0</v>
      </c>
      <c r="D53" s="509">
        <f t="shared" si="12"/>
        <v>154</v>
      </c>
      <c r="E53" s="510"/>
      <c r="F53" s="458">
        <f t="shared" si="9"/>
        <v>0</v>
      </c>
      <c r="G53" s="511"/>
      <c r="H53" s="510"/>
      <c r="I53" s="458">
        <f t="shared" si="10"/>
        <v>0</v>
      </c>
      <c r="J53" s="512"/>
      <c r="M53" s="509">
        <f t="shared" si="11"/>
        <v>154</v>
      </c>
      <c r="N53" s="513"/>
      <c r="O53" s="514"/>
      <c r="P53" s="514"/>
      <c r="Q53" s="514"/>
      <c r="R53" s="514"/>
      <c r="S53" s="513"/>
      <c r="T53" s="513"/>
      <c r="U53" s="513"/>
      <c r="V53" s="513"/>
      <c r="W53" s="513"/>
      <c r="X53" s="513"/>
      <c r="Y53" s="513"/>
      <c r="Z53" s="513"/>
      <c r="AA53" s="513"/>
      <c r="AB53" s="513"/>
      <c r="AC53" s="515">
        <f t="shared" si="5"/>
        <v>0</v>
      </c>
      <c r="AD53" s="516"/>
      <c r="AE53" s="507"/>
    </row>
    <row r="54" spans="2:31" outlineLevel="1">
      <c r="B54" s="508" t="str">
        <f>IF(C54&gt;0,IFERROR(_xlfn.IFS(D54&lt;=DATE(YEAR('Project basic information'!$E$12),MONTH('Project basic information'!$E$12),1),'Project basic information'!$A$12,D54&lt;=DATE(YEAR('Project basic information'!$E$13),MONTH('Project basic information'!$E$13),1),'Project basic information'!$A$13,D54&lt;=DATE(YEAR('Project basic information'!$E$14),MONTH('Project basic information'!$E$14),1),'Project basic information'!$A$14,D54&lt;=DATE(YEAR('Project basic information'!$E$15),MONTH('Project basic information'!$E$15),1),'Project basic information'!$A$15,D54&lt;=DATE(YEAR('Project basic information'!$E$16),MONTH('Project basic information'!$E$16),1),'Project basic information'!$A$16),""),"")</f>
        <v/>
      </c>
      <c r="C54" s="508">
        <f>IF(C53&gt;0,C53+1,IF(DATE(YEAR('Project basic information'!$C$5),MONTH('Project basic information'!$C$5),1)=D54,1,0))</f>
        <v>0</v>
      </c>
      <c r="D54" s="509">
        <f t="shared" si="12"/>
        <v>184</v>
      </c>
      <c r="E54" s="510"/>
      <c r="F54" s="458">
        <f t="shared" si="9"/>
        <v>0</v>
      </c>
      <c r="G54" s="511"/>
      <c r="H54" s="510"/>
      <c r="I54" s="458">
        <f t="shared" si="10"/>
        <v>0</v>
      </c>
      <c r="J54" s="512"/>
      <c r="M54" s="509">
        <f t="shared" si="11"/>
        <v>184</v>
      </c>
      <c r="N54" s="513"/>
      <c r="O54" s="514"/>
      <c r="P54" s="514"/>
      <c r="Q54" s="514"/>
      <c r="R54" s="514"/>
      <c r="S54" s="513"/>
      <c r="T54" s="513"/>
      <c r="U54" s="513"/>
      <c r="V54" s="513"/>
      <c r="W54" s="513"/>
      <c r="X54" s="513"/>
      <c r="Y54" s="513"/>
      <c r="Z54" s="513"/>
      <c r="AA54" s="513"/>
      <c r="AB54" s="513"/>
      <c r="AC54" s="515">
        <f t="shared" si="5"/>
        <v>0</v>
      </c>
      <c r="AD54" s="516"/>
      <c r="AE54" s="499"/>
    </row>
    <row r="55" spans="2:31" outlineLevel="1">
      <c r="B55" s="508" t="str">
        <f>IF(C55&gt;0,IFERROR(_xlfn.IFS(D55&lt;=DATE(YEAR('Project basic information'!$E$12),MONTH('Project basic information'!$E$12),1),'Project basic information'!$A$12,D55&lt;=DATE(YEAR('Project basic information'!$E$13),MONTH('Project basic information'!$E$13),1),'Project basic information'!$A$13,D55&lt;=DATE(YEAR('Project basic information'!$E$14),MONTH('Project basic information'!$E$14),1),'Project basic information'!$A$14,D55&lt;=DATE(YEAR('Project basic information'!$E$15),MONTH('Project basic information'!$E$15),1),'Project basic information'!$A$15,D55&lt;=DATE(YEAR('Project basic information'!$E$16),MONTH('Project basic information'!$E$16),1),'Project basic information'!$A$16),""),"")</f>
        <v/>
      </c>
      <c r="C55" s="508">
        <f>IF(C54&gt;0,C54+1,IF(DATE(YEAR('Project basic information'!$C$5),MONTH('Project basic information'!$C$5),1)=D55,1,0))</f>
        <v>0</v>
      </c>
      <c r="D55" s="509">
        <f t="shared" si="12"/>
        <v>215</v>
      </c>
      <c r="E55" s="510"/>
      <c r="F55" s="458">
        <f t="shared" si="9"/>
        <v>0</v>
      </c>
      <c r="G55" s="511"/>
      <c r="H55" s="510"/>
      <c r="I55" s="458">
        <f t="shared" si="10"/>
        <v>0</v>
      </c>
      <c r="J55" s="512"/>
      <c r="M55" s="509">
        <f t="shared" si="11"/>
        <v>215</v>
      </c>
      <c r="N55" s="513"/>
      <c r="O55" s="514"/>
      <c r="P55" s="514"/>
      <c r="Q55" s="514"/>
      <c r="R55" s="514"/>
      <c r="S55" s="513"/>
      <c r="T55" s="513"/>
      <c r="U55" s="513"/>
      <c r="V55" s="513"/>
      <c r="W55" s="513"/>
      <c r="X55" s="513"/>
      <c r="Y55" s="513"/>
      <c r="Z55" s="513"/>
      <c r="AA55" s="513"/>
      <c r="AB55" s="513"/>
      <c r="AC55" s="515">
        <f t="shared" si="5"/>
        <v>0</v>
      </c>
      <c r="AD55" s="516"/>
      <c r="AE55" s="499"/>
    </row>
    <row r="56" spans="2:31" outlineLevel="1">
      <c r="B56" s="508" t="str">
        <f>IF(C56&gt;0,IFERROR(_xlfn.IFS(D56&lt;=DATE(YEAR('Project basic information'!$E$12),MONTH('Project basic information'!$E$12),1),'Project basic information'!$A$12,D56&lt;=DATE(YEAR('Project basic information'!$E$13),MONTH('Project basic information'!$E$13),1),'Project basic information'!$A$13,D56&lt;=DATE(YEAR('Project basic information'!$E$14),MONTH('Project basic information'!$E$14),1),'Project basic information'!$A$14,D56&lt;=DATE(YEAR('Project basic information'!$E$15),MONTH('Project basic information'!$E$15),1),'Project basic information'!$A$15,D56&lt;=DATE(YEAR('Project basic information'!$E$16),MONTH('Project basic information'!$E$16),1),'Project basic information'!$A$16),""),"")</f>
        <v/>
      </c>
      <c r="C56" s="508">
        <f>IF(C55&gt;0,C55+1,IF(DATE(YEAR('Project basic information'!$C$5),MONTH('Project basic information'!$C$5),1)=D56,1,0))</f>
        <v>0</v>
      </c>
      <c r="D56" s="509">
        <f t="shared" si="12"/>
        <v>246</v>
      </c>
      <c r="E56" s="510"/>
      <c r="F56" s="458">
        <f t="shared" si="9"/>
        <v>0</v>
      </c>
      <c r="G56" s="511"/>
      <c r="H56" s="510"/>
      <c r="I56" s="458">
        <f t="shared" si="10"/>
        <v>0</v>
      </c>
      <c r="J56" s="512"/>
      <c r="M56" s="509">
        <f t="shared" si="11"/>
        <v>246</v>
      </c>
      <c r="N56" s="513"/>
      <c r="O56" s="514"/>
      <c r="P56" s="514"/>
      <c r="Q56" s="514"/>
      <c r="R56" s="514"/>
      <c r="S56" s="513"/>
      <c r="T56" s="513"/>
      <c r="U56" s="513"/>
      <c r="V56" s="513"/>
      <c r="W56" s="513"/>
      <c r="X56" s="513"/>
      <c r="Y56" s="513"/>
      <c r="Z56" s="513"/>
      <c r="AA56" s="513"/>
      <c r="AB56" s="513"/>
      <c r="AC56" s="515">
        <f t="shared" si="5"/>
        <v>0</v>
      </c>
      <c r="AD56" s="516"/>
    </row>
    <row r="57" spans="2:31" outlineLevel="1">
      <c r="B57" s="508" t="str">
        <f>IF(C57&gt;0,IFERROR(_xlfn.IFS(D57&lt;=DATE(YEAR('Project basic information'!$E$12),MONTH('Project basic information'!$E$12),1),'Project basic information'!$A$12,D57&lt;=DATE(YEAR('Project basic information'!$E$13),MONTH('Project basic information'!$E$13),1),'Project basic information'!$A$13,D57&lt;=DATE(YEAR('Project basic information'!$E$14),MONTH('Project basic information'!$E$14),1),'Project basic information'!$A$14,D57&lt;=DATE(YEAR('Project basic information'!$E$15),MONTH('Project basic information'!$E$15),1),'Project basic information'!$A$15,D57&lt;=DATE(YEAR('Project basic information'!$E$16),MONTH('Project basic information'!$E$16),1),'Project basic information'!$A$16),""),"")</f>
        <v/>
      </c>
      <c r="C57" s="508">
        <f>IF(C56&gt;0,C56+1,IF(DATE(YEAR('Project basic information'!$C$5),MONTH('Project basic information'!$C$5),1)=D57,1,0))</f>
        <v>0</v>
      </c>
      <c r="D57" s="509">
        <f t="shared" si="12"/>
        <v>276</v>
      </c>
      <c r="E57" s="510"/>
      <c r="F57" s="458">
        <f t="shared" si="9"/>
        <v>0</v>
      </c>
      <c r="G57" s="511"/>
      <c r="H57" s="510"/>
      <c r="I57" s="458">
        <f t="shared" si="10"/>
        <v>0</v>
      </c>
      <c r="J57" s="512"/>
      <c r="M57" s="509">
        <f t="shared" si="11"/>
        <v>276</v>
      </c>
      <c r="N57" s="513"/>
      <c r="O57" s="514"/>
      <c r="P57" s="514"/>
      <c r="Q57" s="514"/>
      <c r="R57" s="514"/>
      <c r="S57" s="513"/>
      <c r="T57" s="513"/>
      <c r="U57" s="513"/>
      <c r="V57" s="513"/>
      <c r="W57" s="513"/>
      <c r="X57" s="513"/>
      <c r="Y57" s="513"/>
      <c r="Z57" s="513"/>
      <c r="AA57" s="513"/>
      <c r="AB57" s="513"/>
      <c r="AC57" s="515">
        <f t="shared" si="5"/>
        <v>0</v>
      </c>
      <c r="AD57" s="516"/>
      <c r="AE57" s="517"/>
    </row>
    <row r="58" spans="2:31" outlineLevel="1">
      <c r="B58" s="508" t="str">
        <f>IF(C58&gt;0,IFERROR(_xlfn.IFS(D58&lt;=DATE(YEAR('Project basic information'!$E$12),MONTH('Project basic information'!$E$12),1),'Project basic information'!$A$12,D58&lt;=DATE(YEAR('Project basic information'!$E$13),MONTH('Project basic information'!$E$13),1),'Project basic information'!$A$13,D58&lt;=DATE(YEAR('Project basic information'!$E$14),MONTH('Project basic information'!$E$14),1),'Project basic information'!$A$14,D58&lt;=DATE(YEAR('Project basic information'!$E$15),MONTH('Project basic information'!$E$15),1),'Project basic information'!$A$15,D58&lt;=DATE(YEAR('Project basic information'!$E$16),MONTH('Project basic information'!$E$16),1),'Project basic information'!$A$16),""),"")</f>
        <v/>
      </c>
      <c r="C58" s="508">
        <f>IF(C57&gt;0,C57+1,IF(DATE(YEAR('Project basic information'!$C$5),MONTH('Project basic information'!$C$5),1)=D58,1,0))</f>
        <v>0</v>
      </c>
      <c r="D58" s="509">
        <f t="shared" si="12"/>
        <v>307</v>
      </c>
      <c r="E58" s="510"/>
      <c r="F58" s="458">
        <f t="shared" si="9"/>
        <v>0</v>
      </c>
      <c r="G58" s="511"/>
      <c r="H58" s="510"/>
      <c r="I58" s="458">
        <f t="shared" si="10"/>
        <v>0</v>
      </c>
      <c r="J58" s="512"/>
      <c r="M58" s="509">
        <f t="shared" si="11"/>
        <v>307</v>
      </c>
      <c r="N58" s="513"/>
      <c r="O58" s="514"/>
      <c r="P58" s="514"/>
      <c r="Q58" s="514"/>
      <c r="R58" s="514"/>
      <c r="S58" s="513"/>
      <c r="T58" s="513"/>
      <c r="U58" s="513"/>
      <c r="V58" s="513"/>
      <c r="W58" s="513"/>
      <c r="X58" s="513"/>
      <c r="Y58" s="513"/>
      <c r="Z58" s="513"/>
      <c r="AA58" s="513"/>
      <c r="AB58" s="513"/>
      <c r="AC58" s="515">
        <f t="shared" si="5"/>
        <v>0</v>
      </c>
      <c r="AD58" s="516"/>
    </row>
    <row r="59" spans="2:31" outlineLevel="1">
      <c r="B59" s="508" t="str">
        <f>IF(C59&gt;0,IFERROR(_xlfn.IFS(D59&lt;=DATE(YEAR('Project basic information'!$E$12),MONTH('Project basic information'!$E$12),1),'Project basic information'!$A$12,D59&lt;=DATE(YEAR('Project basic information'!$E$13),MONTH('Project basic information'!$E$13),1),'Project basic information'!$A$13,D59&lt;=DATE(YEAR('Project basic information'!$E$14),MONTH('Project basic information'!$E$14),1),'Project basic information'!$A$14,D59&lt;=DATE(YEAR('Project basic information'!$E$15),MONTH('Project basic information'!$E$15),1),'Project basic information'!$A$15,D59&lt;=DATE(YEAR('Project basic information'!$E$16),MONTH('Project basic information'!$E$16),1),'Project basic information'!$A$16),""),"")</f>
        <v/>
      </c>
      <c r="C59" s="508">
        <f>IF(C58&gt;0,C58+1,IF(DATE(YEAR('Project basic information'!$C$5),MONTH('Project basic information'!$C$5),1)=D59,1,0))</f>
        <v>0</v>
      </c>
      <c r="D59" s="509">
        <f t="shared" si="12"/>
        <v>337</v>
      </c>
      <c r="E59" s="510"/>
      <c r="F59" s="458">
        <f t="shared" si="9"/>
        <v>0</v>
      </c>
      <c r="G59" s="511"/>
      <c r="H59" s="510"/>
      <c r="I59" s="458">
        <f t="shared" si="10"/>
        <v>0</v>
      </c>
      <c r="J59" s="512"/>
      <c r="M59" s="509">
        <f t="shared" si="11"/>
        <v>337</v>
      </c>
      <c r="N59" s="513"/>
      <c r="O59" s="514"/>
      <c r="P59" s="514"/>
      <c r="Q59" s="514"/>
      <c r="R59" s="514"/>
      <c r="S59" s="513"/>
      <c r="T59" s="513"/>
      <c r="U59" s="513"/>
      <c r="V59" s="513"/>
      <c r="W59" s="513"/>
      <c r="X59" s="513"/>
      <c r="Y59" s="513"/>
      <c r="Z59" s="513"/>
      <c r="AA59" s="513"/>
      <c r="AB59" s="513"/>
      <c r="AC59" s="515">
        <f t="shared" si="5"/>
        <v>0</v>
      </c>
      <c r="AD59" s="516"/>
    </row>
    <row r="60" spans="2:31" ht="15" thickBot="1">
      <c r="B60" s="518"/>
      <c r="C60" s="519"/>
      <c r="D60" s="520">
        <f>D59</f>
        <v>337</v>
      </c>
      <c r="E60" s="521"/>
      <c r="F60" s="522">
        <f>SUM(F48:F59)</f>
        <v>0</v>
      </c>
      <c r="G60" s="523">
        <f>SUM(G48:G59)</f>
        <v>0</v>
      </c>
      <c r="H60" s="524"/>
      <c r="I60" s="522">
        <f>SUM(I48:I59)</f>
        <v>0</v>
      </c>
      <c r="J60" s="523">
        <f>SUM(J48:J59)</f>
        <v>0</v>
      </c>
      <c r="M60" s="520">
        <f t="shared" si="11"/>
        <v>337</v>
      </c>
      <c r="N60" s="525">
        <f>SUM(N48:N59)</f>
        <v>0</v>
      </c>
      <c r="O60" s="526">
        <f>SUM(O48:O59)</f>
        <v>0</v>
      </c>
      <c r="P60" s="527">
        <f>SUM(P48:P59)</f>
        <v>0</v>
      </c>
      <c r="Q60" s="526">
        <f>SUM(Q48:Q59)</f>
        <v>0</v>
      </c>
      <c r="R60" s="526">
        <f>SUM(R48:R59)</f>
        <v>0</v>
      </c>
      <c r="S60" s="528">
        <f t="shared" ref="S60:AB60" si="13">SUM(S48:S59)</f>
        <v>0</v>
      </c>
      <c r="T60" s="528">
        <f t="shared" si="13"/>
        <v>0</v>
      </c>
      <c r="U60" s="528">
        <f t="shared" si="13"/>
        <v>0</v>
      </c>
      <c r="V60" s="528">
        <f t="shared" si="13"/>
        <v>0</v>
      </c>
      <c r="W60" s="528">
        <f t="shared" si="13"/>
        <v>0</v>
      </c>
      <c r="X60" s="528">
        <f t="shared" si="13"/>
        <v>0</v>
      </c>
      <c r="Y60" s="528">
        <f t="shared" si="13"/>
        <v>0</v>
      </c>
      <c r="Z60" s="528">
        <f t="shared" si="13"/>
        <v>0</v>
      </c>
      <c r="AA60" s="528">
        <f t="shared" si="13"/>
        <v>0</v>
      </c>
      <c r="AB60" s="528">
        <f t="shared" si="13"/>
        <v>0</v>
      </c>
      <c r="AC60" s="528">
        <f>SUM(AC48:AC59)</f>
        <v>0</v>
      </c>
      <c r="AD60" s="516"/>
    </row>
    <row r="61" spans="2:31" ht="28.55" customHeight="1">
      <c r="B61" s="448"/>
      <c r="C61" s="448"/>
      <c r="N61" s="527">
        <f>IFERROR(N60/$H$6,0)</f>
        <v>0</v>
      </c>
      <c r="O61" s="527">
        <f>IFERROR(O60/$H$6,0)</f>
        <v>0</v>
      </c>
      <c r="P61" s="527">
        <f>IFERROR(P60/$H$6,0)</f>
        <v>0</v>
      </c>
      <c r="Q61" s="527">
        <f>IFERROR(Q60/$H$6,0)</f>
        <v>0</v>
      </c>
      <c r="R61" s="527">
        <f>IFERROR(R60/$H$6,0)</f>
        <v>0</v>
      </c>
      <c r="S61" s="527">
        <f t="shared" ref="S61:AB61" si="14">IFERROR(S60/$H$6,0)</f>
        <v>0</v>
      </c>
      <c r="T61" s="527">
        <f t="shared" si="14"/>
        <v>0</v>
      </c>
      <c r="U61" s="527">
        <f t="shared" si="14"/>
        <v>0</v>
      </c>
      <c r="V61" s="527">
        <f t="shared" si="14"/>
        <v>0</v>
      </c>
      <c r="W61" s="527">
        <f t="shared" si="14"/>
        <v>0</v>
      </c>
      <c r="X61" s="527">
        <f t="shared" si="14"/>
        <v>0</v>
      </c>
      <c r="Y61" s="527">
        <f t="shared" si="14"/>
        <v>0</v>
      </c>
      <c r="Z61" s="527">
        <f t="shared" si="14"/>
        <v>0</v>
      </c>
      <c r="AA61" s="527">
        <f t="shared" si="14"/>
        <v>0</v>
      </c>
      <c r="AB61" s="527">
        <f t="shared" si="14"/>
        <v>0</v>
      </c>
      <c r="AC61" s="525">
        <f>IFERROR(AC60/$H$6,0)</f>
        <v>0</v>
      </c>
      <c r="AD61" s="529" t="s">
        <v>579</v>
      </c>
    </row>
    <row r="62" spans="2:31" ht="15" thickBot="1">
      <c r="B62" s="448"/>
      <c r="C62" s="448"/>
      <c r="N62" s="530"/>
      <c r="O62" s="530"/>
      <c r="P62" s="530"/>
      <c r="Q62" s="530"/>
      <c r="R62" s="530"/>
      <c r="S62" s="531"/>
      <c r="T62" s="532"/>
      <c r="U62" s="533"/>
      <c r="V62" s="533"/>
      <c r="W62" s="533"/>
      <c r="X62" s="533"/>
      <c r="Y62" s="533"/>
      <c r="Z62" s="533"/>
      <c r="AA62" s="533"/>
      <c r="AB62" s="534"/>
      <c r="AC62" s="535"/>
      <c r="AD62" s="536"/>
    </row>
    <row r="63" spans="2:31" outlineLevel="1">
      <c r="B63" s="508" t="str">
        <f>IF(C63&gt;0,IFERROR(_xlfn.IFS(D63&lt;=DATE(YEAR('Project basic information'!$E$12),MONTH('Project basic information'!$E$12),1),'Project basic information'!$A$12,D63&lt;=DATE(YEAR('Project basic information'!$E$13),MONTH('Project basic information'!$E$13),1),'Project basic information'!$A$13,D63&lt;=DATE(YEAR('Project basic information'!$E$14),MONTH('Project basic information'!$E$14),1),'Project basic information'!$A$14,D63&lt;=DATE(YEAR('Project basic information'!$E$15),MONTH('Project basic information'!$E$15),1),'Project basic information'!$A$15,D63&lt;=DATE(YEAR('Project basic information'!$E$16),MONTH('Project basic information'!$E$16),1),'Project basic information'!$A$16),""),"")</f>
        <v/>
      </c>
      <c r="C63" s="508">
        <f>IF(C59&gt;0,C59+1,IF(DATE(YEAR('Project basic information'!$C$5),MONTH('Project basic information'!$C$5),1)=D63,1,0))</f>
        <v>0</v>
      </c>
      <c r="D63" s="509">
        <f>DATE(YEAR(D59),MONTH(D59)+1,DAY(D59))</f>
        <v>368</v>
      </c>
      <c r="E63" s="510"/>
      <c r="F63" s="537">
        <f t="shared" ref="F63:F74" si="15">215/12*E63</f>
        <v>0</v>
      </c>
      <c r="G63" s="511"/>
      <c r="H63" s="510"/>
      <c r="I63" s="537">
        <f t="shared" ref="I63:I74" si="16">215/12*H63</f>
        <v>0</v>
      </c>
      <c r="J63" s="512"/>
      <c r="M63" s="509">
        <f t="shared" si="11"/>
        <v>368</v>
      </c>
      <c r="N63" s="513"/>
      <c r="O63" s="514"/>
      <c r="P63" s="514"/>
      <c r="Q63" s="514"/>
      <c r="R63" s="514"/>
      <c r="S63" s="513"/>
      <c r="T63" s="513"/>
      <c r="U63" s="513"/>
      <c r="V63" s="513"/>
      <c r="W63" s="513"/>
      <c r="X63" s="513"/>
      <c r="Y63" s="513"/>
      <c r="Z63" s="513"/>
      <c r="AA63" s="513"/>
      <c r="AB63" s="513"/>
      <c r="AC63" s="515">
        <f t="shared" ref="AC63:AC74" si="17">SUM(N63:AB63)</f>
        <v>0</v>
      </c>
      <c r="AD63" s="516"/>
      <c r="AE63" s="517"/>
    </row>
    <row r="64" spans="2:31" outlineLevel="1">
      <c r="B64" s="508" t="str">
        <f>IF(C64&gt;0,IFERROR(_xlfn.IFS(D64&lt;=DATE(YEAR('Project basic information'!$E$12),MONTH('Project basic information'!$E$12),1),'Project basic information'!$A$12,D64&lt;=DATE(YEAR('Project basic information'!$E$13),MONTH('Project basic information'!$E$13),1),'Project basic information'!$A$13,D64&lt;=DATE(YEAR('Project basic information'!$E$14),MONTH('Project basic information'!$E$14),1),'Project basic information'!$A$14,D64&lt;=DATE(YEAR('Project basic information'!$E$15),MONTH('Project basic information'!$E$15),1),'Project basic information'!$A$15,D64&lt;=DATE(YEAR('Project basic information'!$E$16),MONTH('Project basic information'!$E$16),1),'Project basic information'!$A$16),""),"")</f>
        <v/>
      </c>
      <c r="C64" s="508">
        <f>IF(C63&gt;0,C63+1,IF(DATE(YEAR('Project basic information'!$C$5),MONTH('Project basic information'!$C$5),1)=D64,1,0))</f>
        <v>0</v>
      </c>
      <c r="D64" s="509">
        <f t="shared" ref="D64:D74" si="18">DATE(YEAR(D63),MONTH(D63)+1,DAY(D63))</f>
        <v>399</v>
      </c>
      <c r="E64" s="510"/>
      <c r="F64" s="458">
        <f t="shared" si="15"/>
        <v>0</v>
      </c>
      <c r="G64" s="511"/>
      <c r="H64" s="510"/>
      <c r="I64" s="458">
        <f t="shared" si="16"/>
        <v>0</v>
      </c>
      <c r="J64" s="512"/>
      <c r="M64" s="509">
        <f t="shared" si="11"/>
        <v>399</v>
      </c>
      <c r="N64" s="513"/>
      <c r="O64" s="514"/>
      <c r="P64" s="514"/>
      <c r="Q64" s="514"/>
      <c r="R64" s="514"/>
      <c r="S64" s="513"/>
      <c r="T64" s="513"/>
      <c r="U64" s="513"/>
      <c r="V64" s="513"/>
      <c r="W64" s="513"/>
      <c r="X64" s="513"/>
      <c r="Y64" s="513"/>
      <c r="Z64" s="513"/>
      <c r="AA64" s="513"/>
      <c r="AB64" s="513"/>
      <c r="AC64" s="515">
        <f t="shared" si="17"/>
        <v>0</v>
      </c>
      <c r="AD64" s="516"/>
    </row>
    <row r="65" spans="2:30" outlineLevel="1">
      <c r="B65" s="508" t="str">
        <f>IF(C65&gt;0,IFERROR(_xlfn.IFS(D65&lt;=DATE(YEAR('Project basic information'!$E$12),MONTH('Project basic information'!$E$12),1),'Project basic information'!$A$12,D65&lt;=DATE(YEAR('Project basic information'!$E$13),MONTH('Project basic information'!$E$13),1),'Project basic information'!$A$13,D65&lt;=DATE(YEAR('Project basic information'!$E$14),MONTH('Project basic information'!$E$14),1),'Project basic information'!$A$14,D65&lt;=DATE(YEAR('Project basic information'!$E$15),MONTH('Project basic information'!$E$15),1),'Project basic information'!$A$15,D65&lt;=DATE(YEAR('Project basic information'!$E$16),MONTH('Project basic information'!$E$16),1),'Project basic information'!$A$16),""),"")</f>
        <v/>
      </c>
      <c r="C65" s="508">
        <f>IF(C64&gt;0,C64+1,IF(DATE(YEAR('Project basic information'!$C$5),MONTH('Project basic information'!$C$5),1)=D65,1,0))</f>
        <v>0</v>
      </c>
      <c r="D65" s="509">
        <f t="shared" si="18"/>
        <v>427</v>
      </c>
      <c r="E65" s="510"/>
      <c r="F65" s="458">
        <f t="shared" si="15"/>
        <v>0</v>
      </c>
      <c r="G65" s="511"/>
      <c r="H65" s="510"/>
      <c r="I65" s="458">
        <f t="shared" si="16"/>
        <v>0</v>
      </c>
      <c r="J65" s="512"/>
      <c r="M65" s="509">
        <f t="shared" si="11"/>
        <v>427</v>
      </c>
      <c r="N65" s="513"/>
      <c r="O65" s="514"/>
      <c r="P65" s="514"/>
      <c r="Q65" s="514"/>
      <c r="R65" s="514"/>
      <c r="S65" s="513"/>
      <c r="T65" s="513"/>
      <c r="U65" s="513"/>
      <c r="V65" s="513"/>
      <c r="W65" s="513"/>
      <c r="X65" s="513"/>
      <c r="Y65" s="513"/>
      <c r="Z65" s="513"/>
      <c r="AA65" s="513"/>
      <c r="AB65" s="513"/>
      <c r="AC65" s="515">
        <f t="shared" si="17"/>
        <v>0</v>
      </c>
      <c r="AD65" s="516"/>
    </row>
    <row r="66" spans="2:30" outlineLevel="1">
      <c r="B66" s="508" t="str">
        <f>IF(C66&gt;0,IFERROR(_xlfn.IFS(D66&lt;=DATE(YEAR('Project basic information'!$E$12),MONTH('Project basic information'!$E$12),1),'Project basic information'!$A$12,D66&lt;=DATE(YEAR('Project basic information'!$E$13),MONTH('Project basic information'!$E$13),1),'Project basic information'!$A$13,D66&lt;=DATE(YEAR('Project basic information'!$E$14),MONTH('Project basic information'!$E$14),1),'Project basic information'!$A$14,D66&lt;=DATE(YEAR('Project basic information'!$E$15),MONTH('Project basic information'!$E$15),1),'Project basic information'!$A$15,D66&lt;=DATE(YEAR('Project basic information'!$E$16),MONTH('Project basic information'!$E$16),1),'Project basic information'!$A$16),""),"")</f>
        <v/>
      </c>
      <c r="C66" s="508">
        <f>IF(C65&gt;0,C65+1,IF(DATE(YEAR('Project basic information'!$C$5),MONTH('Project basic information'!$C$5),1)=D66,1,0))</f>
        <v>0</v>
      </c>
      <c r="D66" s="509">
        <f t="shared" si="18"/>
        <v>458</v>
      </c>
      <c r="E66" s="510"/>
      <c r="F66" s="458">
        <f t="shared" si="15"/>
        <v>0</v>
      </c>
      <c r="G66" s="511"/>
      <c r="H66" s="510"/>
      <c r="I66" s="458">
        <f t="shared" si="16"/>
        <v>0</v>
      </c>
      <c r="J66" s="512"/>
      <c r="M66" s="509">
        <f t="shared" si="11"/>
        <v>458</v>
      </c>
      <c r="N66" s="513"/>
      <c r="O66" s="514"/>
      <c r="P66" s="514"/>
      <c r="Q66" s="514"/>
      <c r="R66" s="514"/>
      <c r="S66" s="513"/>
      <c r="T66" s="513"/>
      <c r="U66" s="513"/>
      <c r="V66" s="513"/>
      <c r="W66" s="513"/>
      <c r="X66" s="513"/>
      <c r="Y66" s="513"/>
      <c r="Z66" s="513"/>
      <c r="AA66" s="513"/>
      <c r="AB66" s="513"/>
      <c r="AC66" s="515">
        <f t="shared" si="17"/>
        <v>0</v>
      </c>
      <c r="AD66" s="516"/>
    </row>
    <row r="67" spans="2:30" outlineLevel="1">
      <c r="B67" s="508" t="str">
        <f>IF(C67&gt;0,IFERROR(_xlfn.IFS(D67&lt;=DATE(YEAR('Project basic information'!$E$12),MONTH('Project basic information'!$E$12),1),'Project basic information'!$A$12,D67&lt;=DATE(YEAR('Project basic information'!$E$13),MONTH('Project basic information'!$E$13),1),'Project basic information'!$A$13,D67&lt;=DATE(YEAR('Project basic information'!$E$14),MONTH('Project basic information'!$E$14),1),'Project basic information'!$A$14,D67&lt;=DATE(YEAR('Project basic information'!$E$15),MONTH('Project basic information'!$E$15),1),'Project basic information'!$A$15,D67&lt;=DATE(YEAR('Project basic information'!$E$16),MONTH('Project basic information'!$E$16),1),'Project basic information'!$A$16),""),"")</f>
        <v/>
      </c>
      <c r="C67" s="508">
        <f>IF(C66&gt;0,C66+1,IF(DATE(YEAR('Project basic information'!$C$5),MONTH('Project basic information'!$C$5),1)=D67,1,0))</f>
        <v>0</v>
      </c>
      <c r="D67" s="509">
        <f t="shared" si="18"/>
        <v>488</v>
      </c>
      <c r="E67" s="510"/>
      <c r="F67" s="458">
        <f t="shared" si="15"/>
        <v>0</v>
      </c>
      <c r="G67" s="511"/>
      <c r="H67" s="510"/>
      <c r="I67" s="458">
        <f t="shared" si="16"/>
        <v>0</v>
      </c>
      <c r="J67" s="512"/>
      <c r="M67" s="509">
        <f t="shared" si="11"/>
        <v>488</v>
      </c>
      <c r="N67" s="513"/>
      <c r="O67" s="514"/>
      <c r="P67" s="514"/>
      <c r="Q67" s="514"/>
      <c r="R67" s="514"/>
      <c r="S67" s="513"/>
      <c r="T67" s="513"/>
      <c r="U67" s="513"/>
      <c r="V67" s="513"/>
      <c r="W67" s="513"/>
      <c r="X67" s="513"/>
      <c r="Y67" s="513"/>
      <c r="Z67" s="513"/>
      <c r="AA67" s="513"/>
      <c r="AB67" s="513"/>
      <c r="AC67" s="515">
        <f t="shared" si="17"/>
        <v>0</v>
      </c>
      <c r="AD67" s="516"/>
    </row>
    <row r="68" spans="2:30" outlineLevel="1">
      <c r="B68" s="508" t="str">
        <f>IF(C68&gt;0,IFERROR(_xlfn.IFS(D68&lt;=DATE(YEAR('Project basic information'!$E$12),MONTH('Project basic information'!$E$12),1),'Project basic information'!$A$12,D68&lt;=DATE(YEAR('Project basic information'!$E$13),MONTH('Project basic information'!$E$13),1),'Project basic information'!$A$13,D68&lt;=DATE(YEAR('Project basic information'!$E$14),MONTH('Project basic information'!$E$14),1),'Project basic information'!$A$14,D68&lt;=DATE(YEAR('Project basic information'!$E$15),MONTH('Project basic information'!$E$15),1),'Project basic information'!$A$15,D68&lt;=DATE(YEAR('Project basic information'!$E$16),MONTH('Project basic information'!$E$16),1),'Project basic information'!$A$16),""),"")</f>
        <v/>
      </c>
      <c r="C68" s="508">
        <f>IF(C67&gt;0,C67+1,IF(DATE(YEAR('Project basic information'!$C$5),MONTH('Project basic information'!$C$5),1)=D68,1,0))</f>
        <v>0</v>
      </c>
      <c r="D68" s="509">
        <f t="shared" si="18"/>
        <v>519</v>
      </c>
      <c r="E68" s="510"/>
      <c r="F68" s="458">
        <f t="shared" si="15"/>
        <v>0</v>
      </c>
      <c r="G68" s="511"/>
      <c r="H68" s="510"/>
      <c r="I68" s="458">
        <f t="shared" si="16"/>
        <v>0</v>
      </c>
      <c r="J68" s="512"/>
      <c r="M68" s="509">
        <f t="shared" si="11"/>
        <v>519</v>
      </c>
      <c r="N68" s="513"/>
      <c r="O68" s="514"/>
      <c r="P68" s="514"/>
      <c r="Q68" s="514"/>
      <c r="R68" s="514"/>
      <c r="S68" s="513"/>
      <c r="T68" s="513"/>
      <c r="U68" s="513"/>
      <c r="V68" s="513"/>
      <c r="W68" s="513"/>
      <c r="X68" s="513"/>
      <c r="Y68" s="513"/>
      <c r="Z68" s="513"/>
      <c r="AA68" s="513"/>
      <c r="AB68" s="513"/>
      <c r="AC68" s="515">
        <f t="shared" si="17"/>
        <v>0</v>
      </c>
      <c r="AD68" s="516"/>
    </row>
    <row r="69" spans="2:30" outlineLevel="1">
      <c r="B69" s="508" t="str">
        <f>IF(C69&gt;0,IFERROR(_xlfn.IFS(D69&lt;=DATE(YEAR('Project basic information'!$E$12),MONTH('Project basic information'!$E$12),1),'Project basic information'!$A$12,D69&lt;=DATE(YEAR('Project basic information'!$E$13),MONTH('Project basic information'!$E$13),1),'Project basic information'!$A$13,D69&lt;=DATE(YEAR('Project basic information'!$E$14),MONTH('Project basic information'!$E$14),1),'Project basic information'!$A$14,D69&lt;=DATE(YEAR('Project basic information'!$E$15),MONTH('Project basic information'!$E$15),1),'Project basic information'!$A$15,D69&lt;=DATE(YEAR('Project basic information'!$E$16),MONTH('Project basic information'!$E$16),1),'Project basic information'!$A$16),""),"")</f>
        <v/>
      </c>
      <c r="C69" s="508">
        <f>IF(C68&gt;0,C68+1,IF(DATE(YEAR('Project basic information'!$C$5),MONTH('Project basic information'!$C$5),1)=D69,1,0))</f>
        <v>0</v>
      </c>
      <c r="D69" s="509">
        <f t="shared" si="18"/>
        <v>549</v>
      </c>
      <c r="E69" s="510"/>
      <c r="F69" s="458">
        <f t="shared" si="15"/>
        <v>0</v>
      </c>
      <c r="G69" s="511"/>
      <c r="H69" s="510"/>
      <c r="I69" s="458">
        <f t="shared" si="16"/>
        <v>0</v>
      </c>
      <c r="J69" s="512"/>
      <c r="M69" s="509">
        <f t="shared" si="11"/>
        <v>549</v>
      </c>
      <c r="N69" s="513"/>
      <c r="O69" s="514"/>
      <c r="P69" s="514"/>
      <c r="Q69" s="514"/>
      <c r="R69" s="514"/>
      <c r="S69" s="513"/>
      <c r="T69" s="513"/>
      <c r="U69" s="513"/>
      <c r="V69" s="513"/>
      <c r="W69" s="513"/>
      <c r="X69" s="513"/>
      <c r="Y69" s="513"/>
      <c r="Z69" s="513"/>
      <c r="AA69" s="513"/>
      <c r="AB69" s="513"/>
      <c r="AC69" s="515">
        <f t="shared" si="17"/>
        <v>0</v>
      </c>
      <c r="AD69" s="516"/>
    </row>
    <row r="70" spans="2:30" outlineLevel="1">
      <c r="B70" s="508" t="str">
        <f>IF(C70&gt;0,IFERROR(_xlfn.IFS(D70&lt;=DATE(YEAR('Project basic information'!$E$12),MONTH('Project basic information'!$E$12),1),'Project basic information'!$A$12,D70&lt;=DATE(YEAR('Project basic information'!$E$13),MONTH('Project basic information'!$E$13),1),'Project basic information'!$A$13,D70&lt;=DATE(YEAR('Project basic information'!$E$14),MONTH('Project basic information'!$E$14),1),'Project basic information'!$A$14,D70&lt;=DATE(YEAR('Project basic information'!$E$15),MONTH('Project basic information'!$E$15),1),'Project basic information'!$A$15,D70&lt;=DATE(YEAR('Project basic information'!$E$16),MONTH('Project basic information'!$E$16),1),'Project basic information'!$A$16),""),"")</f>
        <v/>
      </c>
      <c r="C70" s="508">
        <f>IF(C69&gt;0,C69+1,IF(DATE(YEAR('Project basic information'!$C$5),MONTH('Project basic information'!$C$5),1)=D70,1,0))</f>
        <v>0</v>
      </c>
      <c r="D70" s="509">
        <f t="shared" si="18"/>
        <v>580</v>
      </c>
      <c r="E70" s="510"/>
      <c r="F70" s="458">
        <f t="shared" si="15"/>
        <v>0</v>
      </c>
      <c r="G70" s="511"/>
      <c r="H70" s="510"/>
      <c r="I70" s="458">
        <f t="shared" si="16"/>
        <v>0</v>
      </c>
      <c r="J70" s="512"/>
      <c r="M70" s="509">
        <f t="shared" si="11"/>
        <v>580</v>
      </c>
      <c r="N70" s="513"/>
      <c r="O70" s="514"/>
      <c r="P70" s="514"/>
      <c r="Q70" s="514"/>
      <c r="R70" s="514"/>
      <c r="S70" s="513"/>
      <c r="T70" s="513"/>
      <c r="U70" s="513"/>
      <c r="V70" s="513"/>
      <c r="W70" s="513"/>
      <c r="X70" s="513"/>
      <c r="Y70" s="513"/>
      <c r="Z70" s="513"/>
      <c r="AA70" s="513"/>
      <c r="AB70" s="513"/>
      <c r="AC70" s="515">
        <f t="shared" si="17"/>
        <v>0</v>
      </c>
      <c r="AD70" s="516"/>
    </row>
    <row r="71" spans="2:30" outlineLevel="1">
      <c r="B71" s="508" t="str">
        <f>IF(C71&gt;0,IFERROR(_xlfn.IFS(D71&lt;=DATE(YEAR('Project basic information'!$E$12),MONTH('Project basic information'!$E$12),1),'Project basic information'!$A$12,D71&lt;=DATE(YEAR('Project basic information'!$E$13),MONTH('Project basic information'!$E$13),1),'Project basic information'!$A$13,D71&lt;=DATE(YEAR('Project basic information'!$E$14),MONTH('Project basic information'!$E$14),1),'Project basic information'!$A$14,D71&lt;=DATE(YEAR('Project basic information'!$E$15),MONTH('Project basic information'!$E$15),1),'Project basic information'!$A$15,D71&lt;=DATE(YEAR('Project basic information'!$E$16),MONTH('Project basic information'!$E$16),1),'Project basic information'!$A$16),""),"")</f>
        <v/>
      </c>
      <c r="C71" s="508">
        <f>IF(C70&gt;0,C70+1,IF(DATE(YEAR('Project basic information'!$C$5),MONTH('Project basic information'!$C$5),1)=D71,1,0))</f>
        <v>0</v>
      </c>
      <c r="D71" s="509">
        <f t="shared" si="18"/>
        <v>611</v>
      </c>
      <c r="E71" s="510"/>
      <c r="F71" s="458">
        <f t="shared" si="15"/>
        <v>0</v>
      </c>
      <c r="G71" s="511"/>
      <c r="H71" s="510"/>
      <c r="I71" s="458">
        <f t="shared" si="16"/>
        <v>0</v>
      </c>
      <c r="J71" s="512"/>
      <c r="M71" s="509">
        <f t="shared" si="11"/>
        <v>611</v>
      </c>
      <c r="N71" s="513"/>
      <c r="O71" s="514"/>
      <c r="P71" s="514"/>
      <c r="Q71" s="514"/>
      <c r="R71" s="514"/>
      <c r="S71" s="513"/>
      <c r="T71" s="513"/>
      <c r="U71" s="513"/>
      <c r="V71" s="513"/>
      <c r="W71" s="513"/>
      <c r="X71" s="513"/>
      <c r="Y71" s="513"/>
      <c r="Z71" s="513"/>
      <c r="AA71" s="513"/>
      <c r="AB71" s="513"/>
      <c r="AC71" s="515">
        <f t="shared" si="17"/>
        <v>0</v>
      </c>
      <c r="AD71" s="516"/>
    </row>
    <row r="72" spans="2:30" outlineLevel="1">
      <c r="B72" s="508" t="str">
        <f>IF(C72&gt;0,IFERROR(_xlfn.IFS(D72&lt;=DATE(YEAR('Project basic information'!$E$12),MONTH('Project basic information'!$E$12),1),'Project basic information'!$A$12,D72&lt;=DATE(YEAR('Project basic information'!$E$13),MONTH('Project basic information'!$E$13),1),'Project basic information'!$A$13,D72&lt;=DATE(YEAR('Project basic information'!$E$14),MONTH('Project basic information'!$E$14),1),'Project basic information'!$A$14,D72&lt;=DATE(YEAR('Project basic information'!$E$15),MONTH('Project basic information'!$E$15),1),'Project basic information'!$A$15,D72&lt;=DATE(YEAR('Project basic information'!$E$16),MONTH('Project basic information'!$E$16),1),'Project basic information'!$A$16),""),"")</f>
        <v/>
      </c>
      <c r="C72" s="508">
        <f>IF(C71&gt;0,C71+1,IF(DATE(YEAR('Project basic information'!$C$5),MONTH('Project basic information'!$C$5),1)=D72,1,0))</f>
        <v>0</v>
      </c>
      <c r="D72" s="509">
        <f t="shared" si="18"/>
        <v>641</v>
      </c>
      <c r="E72" s="510"/>
      <c r="F72" s="458">
        <f t="shared" si="15"/>
        <v>0</v>
      </c>
      <c r="G72" s="511"/>
      <c r="H72" s="510"/>
      <c r="I72" s="458">
        <f t="shared" si="16"/>
        <v>0</v>
      </c>
      <c r="J72" s="512"/>
      <c r="M72" s="509">
        <f t="shared" si="11"/>
        <v>641</v>
      </c>
      <c r="N72" s="513"/>
      <c r="O72" s="514"/>
      <c r="P72" s="514"/>
      <c r="Q72" s="514"/>
      <c r="R72" s="514"/>
      <c r="S72" s="513"/>
      <c r="T72" s="513"/>
      <c r="U72" s="513"/>
      <c r="V72" s="513"/>
      <c r="W72" s="513"/>
      <c r="X72" s="513"/>
      <c r="Y72" s="513"/>
      <c r="Z72" s="513"/>
      <c r="AA72" s="513"/>
      <c r="AB72" s="513"/>
      <c r="AC72" s="515">
        <f t="shared" si="17"/>
        <v>0</v>
      </c>
      <c r="AD72" s="516"/>
    </row>
    <row r="73" spans="2:30" outlineLevel="1">
      <c r="B73" s="508" t="str">
        <f>IF(C73&gt;0,IFERROR(_xlfn.IFS(D73&lt;=DATE(YEAR('Project basic information'!$E$12),MONTH('Project basic information'!$E$12),1),'Project basic information'!$A$12,D73&lt;=DATE(YEAR('Project basic information'!$E$13),MONTH('Project basic information'!$E$13),1),'Project basic information'!$A$13,D73&lt;=DATE(YEAR('Project basic information'!$E$14),MONTH('Project basic information'!$E$14),1),'Project basic information'!$A$14,D73&lt;=DATE(YEAR('Project basic information'!$E$15),MONTH('Project basic information'!$E$15),1),'Project basic information'!$A$15,D73&lt;=DATE(YEAR('Project basic information'!$E$16),MONTH('Project basic information'!$E$16),1),'Project basic information'!$A$16),""),"")</f>
        <v/>
      </c>
      <c r="C73" s="508">
        <f>IF(C72&gt;0,C72+1,IF(DATE(YEAR('Project basic information'!$C$5),MONTH('Project basic information'!$C$5),1)=D73,1,0))</f>
        <v>0</v>
      </c>
      <c r="D73" s="509">
        <f t="shared" si="18"/>
        <v>672</v>
      </c>
      <c r="E73" s="510"/>
      <c r="F73" s="458">
        <f t="shared" si="15"/>
        <v>0</v>
      </c>
      <c r="G73" s="511"/>
      <c r="H73" s="510"/>
      <c r="I73" s="458">
        <f t="shared" si="16"/>
        <v>0</v>
      </c>
      <c r="J73" s="512"/>
      <c r="M73" s="509">
        <f t="shared" si="11"/>
        <v>672</v>
      </c>
      <c r="N73" s="513"/>
      <c r="O73" s="514"/>
      <c r="P73" s="514"/>
      <c r="Q73" s="514"/>
      <c r="R73" s="514"/>
      <c r="S73" s="513"/>
      <c r="T73" s="513"/>
      <c r="U73" s="513"/>
      <c r="V73" s="513"/>
      <c r="W73" s="513"/>
      <c r="X73" s="513"/>
      <c r="Y73" s="513"/>
      <c r="Z73" s="513"/>
      <c r="AA73" s="513"/>
      <c r="AB73" s="513"/>
      <c r="AC73" s="515">
        <f t="shared" si="17"/>
        <v>0</v>
      </c>
      <c r="AD73" s="516"/>
    </row>
    <row r="74" spans="2:30" outlineLevel="1">
      <c r="B74" s="508" t="str">
        <f>IF(C74&gt;0,IFERROR(_xlfn.IFS(D74&lt;=DATE(YEAR('Project basic information'!$E$12),MONTH('Project basic information'!$E$12),1),'Project basic information'!$A$12,D74&lt;=DATE(YEAR('Project basic information'!$E$13),MONTH('Project basic information'!$E$13),1),'Project basic information'!$A$13,D74&lt;=DATE(YEAR('Project basic information'!$E$14),MONTH('Project basic information'!$E$14),1),'Project basic information'!$A$14,D74&lt;=DATE(YEAR('Project basic information'!$E$15),MONTH('Project basic information'!$E$15),1),'Project basic information'!$A$15,D74&lt;=DATE(YEAR('Project basic information'!$E$16),MONTH('Project basic information'!$E$16),1),'Project basic information'!$A$16),""),"")</f>
        <v/>
      </c>
      <c r="C74" s="508">
        <f>IF(C73&gt;0,C73+1,IF(DATE(YEAR('Project basic information'!$C$5),MONTH('Project basic information'!$C$5),1)=D74,1,0))</f>
        <v>0</v>
      </c>
      <c r="D74" s="509">
        <f t="shared" si="18"/>
        <v>702</v>
      </c>
      <c r="E74" s="510"/>
      <c r="F74" s="458">
        <f t="shared" si="15"/>
        <v>0</v>
      </c>
      <c r="G74" s="511"/>
      <c r="H74" s="510"/>
      <c r="I74" s="458">
        <f t="shared" si="16"/>
        <v>0</v>
      </c>
      <c r="J74" s="512"/>
      <c r="M74" s="509">
        <f t="shared" si="11"/>
        <v>702</v>
      </c>
      <c r="N74" s="513"/>
      <c r="O74" s="514"/>
      <c r="P74" s="514"/>
      <c r="Q74" s="514"/>
      <c r="R74" s="514"/>
      <c r="S74" s="513"/>
      <c r="T74" s="513"/>
      <c r="U74" s="513"/>
      <c r="V74" s="513"/>
      <c r="W74" s="513"/>
      <c r="X74" s="513"/>
      <c r="Y74" s="513"/>
      <c r="Z74" s="513"/>
      <c r="AA74" s="513"/>
      <c r="AB74" s="513"/>
      <c r="AC74" s="515">
        <f t="shared" si="17"/>
        <v>0</v>
      </c>
      <c r="AD74" s="516"/>
    </row>
    <row r="75" spans="2:30" ht="15" thickBot="1">
      <c r="B75" s="518"/>
      <c r="C75" s="519"/>
      <c r="D75" s="520">
        <f>D74</f>
        <v>702</v>
      </c>
      <c r="E75" s="521"/>
      <c r="F75" s="522">
        <f>SUM(F63:F74)</f>
        <v>0</v>
      </c>
      <c r="G75" s="523">
        <f>SUM(G63:G74)</f>
        <v>0</v>
      </c>
      <c r="H75" s="538"/>
      <c r="I75" s="522">
        <f>SUM(I63:I74)</f>
        <v>0</v>
      </c>
      <c r="J75" s="523">
        <f>SUM(J63:J74)</f>
        <v>0</v>
      </c>
      <c r="M75" s="520">
        <f t="shared" si="11"/>
        <v>702</v>
      </c>
      <c r="N75" s="526">
        <f>SUM(N63:N74)</f>
        <v>0</v>
      </c>
      <c r="O75" s="526">
        <f>SUM(O63:O74)</f>
        <v>0</v>
      </c>
      <c r="P75" s="526">
        <f>SUM(P63:P74)</f>
        <v>0</v>
      </c>
      <c r="Q75" s="526">
        <f>SUM(Q63:Q74)</f>
        <v>0</v>
      </c>
      <c r="R75" s="526">
        <f>SUM(R63:R74)</f>
        <v>0</v>
      </c>
      <c r="S75" s="528">
        <f t="shared" ref="S75:AB75" si="19">SUM(S63:S74)</f>
        <v>0</v>
      </c>
      <c r="T75" s="528">
        <f t="shared" si="19"/>
        <v>0</v>
      </c>
      <c r="U75" s="528">
        <f t="shared" si="19"/>
        <v>0</v>
      </c>
      <c r="V75" s="528">
        <f t="shared" si="19"/>
        <v>0</v>
      </c>
      <c r="W75" s="528">
        <f t="shared" si="19"/>
        <v>0</v>
      </c>
      <c r="X75" s="528">
        <f t="shared" si="19"/>
        <v>0</v>
      </c>
      <c r="Y75" s="528">
        <f t="shared" si="19"/>
        <v>0</v>
      </c>
      <c r="Z75" s="528">
        <f t="shared" si="19"/>
        <v>0</v>
      </c>
      <c r="AA75" s="528">
        <f t="shared" si="19"/>
        <v>0</v>
      </c>
      <c r="AB75" s="528">
        <f t="shared" si="19"/>
        <v>0</v>
      </c>
      <c r="AC75" s="528">
        <f>SUM(AC63:AC74)</f>
        <v>0</v>
      </c>
      <c r="AD75" s="516"/>
    </row>
    <row r="76" spans="2:30" ht="28.55" customHeight="1">
      <c r="B76" s="448"/>
      <c r="C76" s="448"/>
      <c r="N76" s="527">
        <f>IFERROR(N75/$H$6,0)</f>
        <v>0</v>
      </c>
      <c r="O76" s="527">
        <f>IFERROR(O75/$H$6,0)</f>
        <v>0</v>
      </c>
      <c r="P76" s="527">
        <f>IFERROR(P75/$H$6,0)</f>
        <v>0</v>
      </c>
      <c r="Q76" s="527">
        <f>IFERROR(Q75/$H$6,0)</f>
        <v>0</v>
      </c>
      <c r="R76" s="527">
        <f>IFERROR(R75/$H$6,0)</f>
        <v>0</v>
      </c>
      <c r="S76" s="527">
        <f t="shared" ref="S76:AB76" si="20">IFERROR(S75/$H$6,0)</f>
        <v>0</v>
      </c>
      <c r="T76" s="527">
        <f t="shared" si="20"/>
        <v>0</v>
      </c>
      <c r="U76" s="527">
        <f t="shared" si="20"/>
        <v>0</v>
      </c>
      <c r="V76" s="527">
        <f t="shared" si="20"/>
        <v>0</v>
      </c>
      <c r="W76" s="527">
        <f t="shared" si="20"/>
        <v>0</v>
      </c>
      <c r="X76" s="527">
        <f t="shared" si="20"/>
        <v>0</v>
      </c>
      <c r="Y76" s="527">
        <f t="shared" si="20"/>
        <v>0</v>
      </c>
      <c r="Z76" s="527">
        <f t="shared" si="20"/>
        <v>0</v>
      </c>
      <c r="AA76" s="527">
        <f t="shared" si="20"/>
        <v>0</v>
      </c>
      <c r="AB76" s="527">
        <f t="shared" si="20"/>
        <v>0</v>
      </c>
      <c r="AC76" s="525">
        <f>IFERROR(AC75/$H$6,0)</f>
        <v>0</v>
      </c>
      <c r="AD76" s="529" t="s">
        <v>579</v>
      </c>
    </row>
    <row r="77" spans="2:30" ht="15" thickBot="1">
      <c r="B77" s="448"/>
      <c r="C77" s="448"/>
      <c r="N77" s="530"/>
      <c r="O77" s="530"/>
      <c r="P77" s="530"/>
      <c r="Q77" s="530"/>
      <c r="R77" s="530"/>
      <c r="S77" s="531"/>
      <c r="T77" s="532"/>
      <c r="U77" s="533"/>
      <c r="V77" s="533"/>
      <c r="W77" s="533"/>
      <c r="X77" s="533"/>
      <c r="Y77" s="533"/>
      <c r="Z77" s="533"/>
      <c r="AA77" s="533"/>
      <c r="AB77" s="534"/>
      <c r="AC77" s="535"/>
      <c r="AD77" s="536"/>
    </row>
    <row r="78" spans="2:30" outlineLevel="1">
      <c r="B78" s="508" t="str">
        <f>IF(C78&gt;0,IFERROR(_xlfn.IFS(D78&lt;=DATE(YEAR('Project basic information'!$E$12),MONTH('Project basic information'!$E$12),1),'Project basic information'!$A$12,D78&lt;=DATE(YEAR('Project basic information'!$E$13),MONTH('Project basic information'!$E$13),1),'Project basic information'!$A$13,D78&lt;=DATE(YEAR('Project basic information'!$E$14),MONTH('Project basic information'!$E$14),1),'Project basic information'!$A$14,D78&lt;=DATE(YEAR('Project basic information'!$E$15),MONTH('Project basic information'!$E$15),1),'Project basic information'!$A$15,D78&lt;=DATE(YEAR('Project basic information'!$E$16),MONTH('Project basic information'!$E$16),1),'Project basic information'!$A$16),""),"")</f>
        <v/>
      </c>
      <c r="C78" s="508">
        <f>IF(C74&gt;0,C74+1,IF(DATE(YEAR('Project basic information'!$C$5),MONTH('Project basic information'!$C$5),1)=D78,1,0))</f>
        <v>0</v>
      </c>
      <c r="D78" s="509">
        <f>DATE(YEAR(D74),MONTH(D74)+1,DAY(D74))</f>
        <v>733</v>
      </c>
      <c r="E78" s="510"/>
      <c r="F78" s="537">
        <f t="shared" ref="F78:F89" si="21">215/12*E78</f>
        <v>0</v>
      </c>
      <c r="G78" s="511"/>
      <c r="H78" s="510"/>
      <c r="I78" s="537">
        <f t="shared" ref="I78:I89" si="22">215/12*H78</f>
        <v>0</v>
      </c>
      <c r="J78" s="512"/>
      <c r="M78" s="509">
        <f t="shared" si="11"/>
        <v>733</v>
      </c>
      <c r="N78" s="513"/>
      <c r="O78" s="514"/>
      <c r="P78" s="514"/>
      <c r="Q78" s="514"/>
      <c r="R78" s="514"/>
      <c r="S78" s="513"/>
      <c r="T78" s="513"/>
      <c r="U78" s="513"/>
      <c r="V78" s="513"/>
      <c r="W78" s="513"/>
      <c r="X78" s="513"/>
      <c r="Y78" s="513"/>
      <c r="Z78" s="513"/>
      <c r="AA78" s="513"/>
      <c r="AB78" s="513"/>
      <c r="AC78" s="515">
        <f t="shared" ref="AC78:AC89" si="23">SUM(N78:AB78)</f>
        <v>0</v>
      </c>
      <c r="AD78" s="516"/>
    </row>
    <row r="79" spans="2:30" outlineLevel="1">
      <c r="B79" s="508" t="str">
        <f>IF(C79&gt;0,IFERROR(_xlfn.IFS(D79&lt;=DATE(YEAR('Project basic information'!$E$12),MONTH('Project basic information'!$E$12),1),'Project basic information'!$A$12,D79&lt;=DATE(YEAR('Project basic information'!$E$13),MONTH('Project basic information'!$E$13),1),'Project basic information'!$A$13,D79&lt;=DATE(YEAR('Project basic information'!$E$14),MONTH('Project basic information'!$E$14),1),'Project basic information'!$A$14,D79&lt;=DATE(YEAR('Project basic information'!$E$15),MONTH('Project basic information'!$E$15),1),'Project basic information'!$A$15,D79&lt;=DATE(YEAR('Project basic information'!$E$16),MONTH('Project basic information'!$E$16),1),'Project basic information'!$A$16),""),"")</f>
        <v/>
      </c>
      <c r="C79" s="508">
        <f>IF(C78&gt;0,C78+1,IF(DATE(YEAR('Project basic information'!$C$5),MONTH('Project basic information'!$C$5),1)=D79,1,0))</f>
        <v>0</v>
      </c>
      <c r="D79" s="509">
        <f t="shared" ref="D79:D89" si="24">DATE(YEAR(D78),MONTH(D78)+1,DAY(D78))</f>
        <v>764</v>
      </c>
      <c r="E79" s="510"/>
      <c r="F79" s="458">
        <f t="shared" si="21"/>
        <v>0</v>
      </c>
      <c r="G79" s="511"/>
      <c r="H79" s="510"/>
      <c r="I79" s="458">
        <f t="shared" si="22"/>
        <v>0</v>
      </c>
      <c r="J79" s="512"/>
      <c r="M79" s="509">
        <f t="shared" si="11"/>
        <v>764</v>
      </c>
      <c r="N79" s="513"/>
      <c r="O79" s="514"/>
      <c r="P79" s="514"/>
      <c r="Q79" s="514"/>
      <c r="R79" s="514"/>
      <c r="S79" s="513"/>
      <c r="T79" s="513"/>
      <c r="U79" s="513"/>
      <c r="V79" s="513"/>
      <c r="W79" s="513"/>
      <c r="X79" s="513"/>
      <c r="Y79" s="513"/>
      <c r="Z79" s="513"/>
      <c r="AA79" s="513"/>
      <c r="AB79" s="513"/>
      <c r="AC79" s="515">
        <f t="shared" si="23"/>
        <v>0</v>
      </c>
      <c r="AD79" s="516"/>
    </row>
    <row r="80" spans="2:30" outlineLevel="1">
      <c r="B80" s="508" t="str">
        <f>IF(C80&gt;0,IFERROR(_xlfn.IFS(D80&lt;=DATE(YEAR('Project basic information'!$E$12),MONTH('Project basic information'!$E$12),1),'Project basic information'!$A$12,D80&lt;=DATE(YEAR('Project basic information'!$E$13),MONTH('Project basic information'!$E$13),1),'Project basic information'!$A$13,D80&lt;=DATE(YEAR('Project basic information'!$E$14),MONTH('Project basic information'!$E$14),1),'Project basic information'!$A$14,D80&lt;=DATE(YEAR('Project basic information'!$E$15),MONTH('Project basic information'!$E$15),1),'Project basic information'!$A$15,D80&lt;=DATE(YEAR('Project basic information'!$E$16),MONTH('Project basic information'!$E$16),1),'Project basic information'!$A$16),""),"")</f>
        <v/>
      </c>
      <c r="C80" s="508">
        <f>IF(C79&gt;0,C79+1,IF(DATE(YEAR('Project basic information'!$C$5),MONTH('Project basic information'!$C$5),1)=D80,1,0))</f>
        <v>0</v>
      </c>
      <c r="D80" s="509">
        <f t="shared" si="24"/>
        <v>792</v>
      </c>
      <c r="E80" s="510"/>
      <c r="F80" s="458">
        <f t="shared" si="21"/>
        <v>0</v>
      </c>
      <c r="G80" s="511"/>
      <c r="H80" s="510"/>
      <c r="I80" s="458">
        <f t="shared" si="22"/>
        <v>0</v>
      </c>
      <c r="J80" s="512"/>
      <c r="M80" s="509">
        <f t="shared" si="11"/>
        <v>792</v>
      </c>
      <c r="N80" s="513"/>
      <c r="O80" s="514"/>
      <c r="P80" s="514"/>
      <c r="Q80" s="514"/>
      <c r="R80" s="514"/>
      <c r="S80" s="513"/>
      <c r="T80" s="513"/>
      <c r="U80" s="513"/>
      <c r="V80" s="513"/>
      <c r="W80" s="513"/>
      <c r="X80" s="513"/>
      <c r="Y80" s="513"/>
      <c r="Z80" s="513"/>
      <c r="AA80" s="513"/>
      <c r="AB80" s="513"/>
      <c r="AC80" s="515">
        <f t="shared" si="23"/>
        <v>0</v>
      </c>
      <c r="AD80" s="516"/>
    </row>
    <row r="81" spans="2:30" outlineLevel="1">
      <c r="B81" s="508" t="str">
        <f>IF(C81&gt;0,IFERROR(_xlfn.IFS(D81&lt;=DATE(YEAR('Project basic information'!$E$12),MONTH('Project basic information'!$E$12),1),'Project basic information'!$A$12,D81&lt;=DATE(YEAR('Project basic information'!$E$13),MONTH('Project basic information'!$E$13),1),'Project basic information'!$A$13,D81&lt;=DATE(YEAR('Project basic information'!$E$14),MONTH('Project basic information'!$E$14),1),'Project basic information'!$A$14,D81&lt;=DATE(YEAR('Project basic information'!$E$15),MONTH('Project basic information'!$E$15),1),'Project basic information'!$A$15,D81&lt;=DATE(YEAR('Project basic information'!$E$16),MONTH('Project basic information'!$E$16),1),'Project basic information'!$A$16),""),"")</f>
        <v/>
      </c>
      <c r="C81" s="508">
        <f>IF(C80&gt;0,C80+1,IF(DATE(YEAR('Project basic information'!$C$5),MONTH('Project basic information'!$C$5),1)=D81,1,0))</f>
        <v>0</v>
      </c>
      <c r="D81" s="509">
        <f t="shared" si="24"/>
        <v>823</v>
      </c>
      <c r="E81" s="510"/>
      <c r="F81" s="458">
        <f t="shared" si="21"/>
        <v>0</v>
      </c>
      <c r="G81" s="511"/>
      <c r="H81" s="510"/>
      <c r="I81" s="458">
        <f t="shared" si="22"/>
        <v>0</v>
      </c>
      <c r="J81" s="512"/>
      <c r="M81" s="509">
        <f t="shared" si="11"/>
        <v>823</v>
      </c>
      <c r="N81" s="513"/>
      <c r="O81" s="514"/>
      <c r="P81" s="514"/>
      <c r="Q81" s="514"/>
      <c r="R81" s="514"/>
      <c r="S81" s="513"/>
      <c r="T81" s="513"/>
      <c r="U81" s="513"/>
      <c r="V81" s="513"/>
      <c r="W81" s="513"/>
      <c r="X81" s="513"/>
      <c r="Y81" s="513"/>
      <c r="Z81" s="513"/>
      <c r="AA81" s="513"/>
      <c r="AB81" s="513"/>
      <c r="AC81" s="515">
        <f t="shared" si="23"/>
        <v>0</v>
      </c>
      <c r="AD81" s="516"/>
    </row>
    <row r="82" spans="2:30" outlineLevel="1">
      <c r="B82" s="508" t="str">
        <f>IF(C82&gt;0,IFERROR(_xlfn.IFS(D82&lt;=DATE(YEAR('Project basic information'!$E$12),MONTH('Project basic information'!$E$12),1),'Project basic information'!$A$12,D82&lt;=DATE(YEAR('Project basic information'!$E$13),MONTH('Project basic information'!$E$13),1),'Project basic information'!$A$13,D82&lt;=DATE(YEAR('Project basic information'!$E$14),MONTH('Project basic information'!$E$14),1),'Project basic information'!$A$14,D82&lt;=DATE(YEAR('Project basic information'!$E$15),MONTH('Project basic information'!$E$15),1),'Project basic information'!$A$15,D82&lt;=DATE(YEAR('Project basic information'!$E$16),MONTH('Project basic information'!$E$16),1),'Project basic information'!$A$16),""),"")</f>
        <v/>
      </c>
      <c r="C82" s="508">
        <f>IF(C81&gt;0,C81+1,IF(DATE(YEAR('Project basic information'!$C$5),MONTH('Project basic information'!$C$5),1)=D82,1,0))</f>
        <v>0</v>
      </c>
      <c r="D82" s="509">
        <f t="shared" si="24"/>
        <v>853</v>
      </c>
      <c r="E82" s="510"/>
      <c r="F82" s="458">
        <f t="shared" si="21"/>
        <v>0</v>
      </c>
      <c r="G82" s="511"/>
      <c r="H82" s="510"/>
      <c r="I82" s="458">
        <f t="shared" si="22"/>
        <v>0</v>
      </c>
      <c r="J82" s="512"/>
      <c r="M82" s="509">
        <f t="shared" si="11"/>
        <v>853</v>
      </c>
      <c r="N82" s="513"/>
      <c r="O82" s="514"/>
      <c r="P82" s="514"/>
      <c r="Q82" s="514"/>
      <c r="R82" s="514"/>
      <c r="S82" s="513"/>
      <c r="T82" s="513"/>
      <c r="U82" s="513"/>
      <c r="V82" s="513"/>
      <c r="W82" s="513"/>
      <c r="X82" s="513"/>
      <c r="Y82" s="513"/>
      <c r="Z82" s="513"/>
      <c r="AA82" s="513"/>
      <c r="AB82" s="513"/>
      <c r="AC82" s="515">
        <f t="shared" si="23"/>
        <v>0</v>
      </c>
      <c r="AD82" s="516"/>
    </row>
    <row r="83" spans="2:30" outlineLevel="1">
      <c r="B83" s="508" t="str">
        <f>IF(C83&gt;0,IFERROR(_xlfn.IFS(D83&lt;=DATE(YEAR('Project basic information'!$E$12),MONTH('Project basic information'!$E$12),1),'Project basic information'!$A$12,D83&lt;=DATE(YEAR('Project basic information'!$E$13),MONTH('Project basic information'!$E$13),1),'Project basic information'!$A$13,D83&lt;=DATE(YEAR('Project basic information'!$E$14),MONTH('Project basic information'!$E$14),1),'Project basic information'!$A$14,D83&lt;=DATE(YEAR('Project basic information'!$E$15),MONTH('Project basic information'!$E$15),1),'Project basic information'!$A$15,D83&lt;=DATE(YEAR('Project basic information'!$E$16),MONTH('Project basic information'!$E$16),1),'Project basic information'!$A$16),""),"")</f>
        <v/>
      </c>
      <c r="C83" s="508">
        <f>IF(C82&gt;0,C82+1,IF(DATE(YEAR('Project basic information'!$C$5),MONTH('Project basic information'!$C$5),1)=D83,1,0))</f>
        <v>0</v>
      </c>
      <c r="D83" s="509">
        <f t="shared" si="24"/>
        <v>884</v>
      </c>
      <c r="E83" s="510"/>
      <c r="F83" s="458">
        <f t="shared" si="21"/>
        <v>0</v>
      </c>
      <c r="G83" s="511"/>
      <c r="H83" s="510"/>
      <c r="I83" s="458">
        <f t="shared" si="22"/>
        <v>0</v>
      </c>
      <c r="J83" s="512"/>
      <c r="M83" s="509">
        <f t="shared" si="11"/>
        <v>884</v>
      </c>
      <c r="N83" s="513"/>
      <c r="O83" s="514"/>
      <c r="P83" s="514"/>
      <c r="Q83" s="514"/>
      <c r="R83" s="514"/>
      <c r="S83" s="513"/>
      <c r="T83" s="513"/>
      <c r="U83" s="513"/>
      <c r="V83" s="513"/>
      <c r="W83" s="513"/>
      <c r="X83" s="513"/>
      <c r="Y83" s="513"/>
      <c r="Z83" s="513"/>
      <c r="AA83" s="513"/>
      <c r="AB83" s="513"/>
      <c r="AC83" s="515">
        <f t="shared" si="23"/>
        <v>0</v>
      </c>
      <c r="AD83" s="516"/>
    </row>
    <row r="84" spans="2:30" outlineLevel="1">
      <c r="B84" s="508" t="str">
        <f>IF(C84&gt;0,IFERROR(_xlfn.IFS(D84&lt;=DATE(YEAR('Project basic information'!$E$12),MONTH('Project basic information'!$E$12),1),'Project basic information'!$A$12,D84&lt;=DATE(YEAR('Project basic information'!$E$13),MONTH('Project basic information'!$E$13),1),'Project basic information'!$A$13,D84&lt;=DATE(YEAR('Project basic information'!$E$14),MONTH('Project basic information'!$E$14),1),'Project basic information'!$A$14,D84&lt;=DATE(YEAR('Project basic information'!$E$15),MONTH('Project basic information'!$E$15),1),'Project basic information'!$A$15,D84&lt;=DATE(YEAR('Project basic information'!$E$16),MONTH('Project basic information'!$E$16),1),'Project basic information'!$A$16),""),"")</f>
        <v/>
      </c>
      <c r="C84" s="508">
        <f>IF(C83&gt;0,C83+1,IF(DATE(YEAR('Project basic information'!$C$5),MONTH('Project basic information'!$C$5),1)=D84,1,0))</f>
        <v>0</v>
      </c>
      <c r="D84" s="509">
        <f t="shared" si="24"/>
        <v>914</v>
      </c>
      <c r="E84" s="510"/>
      <c r="F84" s="458">
        <f t="shared" si="21"/>
        <v>0</v>
      </c>
      <c r="G84" s="511"/>
      <c r="H84" s="510"/>
      <c r="I84" s="458">
        <f t="shared" si="22"/>
        <v>0</v>
      </c>
      <c r="J84" s="512"/>
      <c r="M84" s="509">
        <f t="shared" si="11"/>
        <v>914</v>
      </c>
      <c r="N84" s="513"/>
      <c r="O84" s="514"/>
      <c r="P84" s="514"/>
      <c r="Q84" s="514"/>
      <c r="R84" s="514"/>
      <c r="S84" s="513"/>
      <c r="T84" s="513"/>
      <c r="U84" s="513"/>
      <c r="V84" s="513"/>
      <c r="W84" s="513"/>
      <c r="X84" s="513"/>
      <c r="Y84" s="513"/>
      <c r="Z84" s="513"/>
      <c r="AA84" s="513"/>
      <c r="AB84" s="513"/>
      <c r="AC84" s="515">
        <f t="shared" si="23"/>
        <v>0</v>
      </c>
      <c r="AD84" s="516"/>
    </row>
    <row r="85" spans="2:30" outlineLevel="1">
      <c r="B85" s="508" t="str">
        <f>IF(C85&gt;0,IFERROR(_xlfn.IFS(D85&lt;=DATE(YEAR('Project basic information'!$E$12),MONTH('Project basic information'!$E$12),1),'Project basic information'!$A$12,D85&lt;=DATE(YEAR('Project basic information'!$E$13),MONTH('Project basic information'!$E$13),1),'Project basic information'!$A$13,D85&lt;=DATE(YEAR('Project basic information'!$E$14),MONTH('Project basic information'!$E$14),1),'Project basic information'!$A$14,D85&lt;=DATE(YEAR('Project basic information'!$E$15),MONTH('Project basic information'!$E$15),1),'Project basic information'!$A$15,D85&lt;=DATE(YEAR('Project basic information'!$E$16),MONTH('Project basic information'!$E$16),1),'Project basic information'!$A$16),""),"")</f>
        <v/>
      </c>
      <c r="C85" s="508">
        <f>IF(C84&gt;0,C84+1,IF(DATE(YEAR('Project basic information'!$C$5),MONTH('Project basic information'!$C$5),1)=D85,1,0))</f>
        <v>0</v>
      </c>
      <c r="D85" s="509">
        <f t="shared" si="24"/>
        <v>945</v>
      </c>
      <c r="E85" s="510"/>
      <c r="F85" s="458">
        <f t="shared" si="21"/>
        <v>0</v>
      </c>
      <c r="G85" s="511"/>
      <c r="H85" s="510"/>
      <c r="I85" s="458">
        <f t="shared" si="22"/>
        <v>0</v>
      </c>
      <c r="J85" s="512"/>
      <c r="M85" s="509">
        <f t="shared" si="11"/>
        <v>945</v>
      </c>
      <c r="N85" s="513"/>
      <c r="O85" s="514"/>
      <c r="P85" s="514"/>
      <c r="Q85" s="514"/>
      <c r="R85" s="514"/>
      <c r="S85" s="513"/>
      <c r="T85" s="513"/>
      <c r="U85" s="513"/>
      <c r="V85" s="513"/>
      <c r="W85" s="513"/>
      <c r="X85" s="513"/>
      <c r="Y85" s="513"/>
      <c r="Z85" s="513"/>
      <c r="AA85" s="513"/>
      <c r="AB85" s="513"/>
      <c r="AC85" s="515">
        <f t="shared" si="23"/>
        <v>0</v>
      </c>
      <c r="AD85" s="516"/>
    </row>
    <row r="86" spans="2:30" outlineLevel="1">
      <c r="B86" s="508" t="str">
        <f>IF(C86&gt;0,IFERROR(_xlfn.IFS(D86&lt;=DATE(YEAR('Project basic information'!$E$12),MONTH('Project basic information'!$E$12),1),'Project basic information'!$A$12,D86&lt;=DATE(YEAR('Project basic information'!$E$13),MONTH('Project basic information'!$E$13),1),'Project basic information'!$A$13,D86&lt;=DATE(YEAR('Project basic information'!$E$14),MONTH('Project basic information'!$E$14),1),'Project basic information'!$A$14,D86&lt;=DATE(YEAR('Project basic information'!$E$15),MONTH('Project basic information'!$E$15),1),'Project basic information'!$A$15,D86&lt;=DATE(YEAR('Project basic information'!$E$16),MONTH('Project basic information'!$E$16),1),'Project basic information'!$A$16),""),"")</f>
        <v/>
      </c>
      <c r="C86" s="508">
        <f>IF(C85&gt;0,C85+1,IF(DATE(YEAR('Project basic information'!$C$5),MONTH('Project basic information'!$C$5),1)=D86,1,0))</f>
        <v>0</v>
      </c>
      <c r="D86" s="509">
        <f t="shared" si="24"/>
        <v>976</v>
      </c>
      <c r="E86" s="510"/>
      <c r="F86" s="458">
        <f t="shared" si="21"/>
        <v>0</v>
      </c>
      <c r="G86" s="511"/>
      <c r="H86" s="510"/>
      <c r="I86" s="458">
        <f t="shared" si="22"/>
        <v>0</v>
      </c>
      <c r="J86" s="512"/>
      <c r="M86" s="509">
        <f t="shared" si="11"/>
        <v>976</v>
      </c>
      <c r="N86" s="513"/>
      <c r="O86" s="514"/>
      <c r="P86" s="514"/>
      <c r="Q86" s="514"/>
      <c r="R86" s="514"/>
      <c r="S86" s="513"/>
      <c r="T86" s="513"/>
      <c r="U86" s="513"/>
      <c r="V86" s="513"/>
      <c r="W86" s="513"/>
      <c r="X86" s="513"/>
      <c r="Y86" s="513"/>
      <c r="Z86" s="513"/>
      <c r="AA86" s="513"/>
      <c r="AB86" s="513"/>
      <c r="AC86" s="515">
        <f t="shared" si="23"/>
        <v>0</v>
      </c>
      <c r="AD86" s="516"/>
    </row>
    <row r="87" spans="2:30" outlineLevel="1">
      <c r="B87" s="508" t="str">
        <f>IF(C87&gt;0,IFERROR(_xlfn.IFS(D87&lt;=DATE(YEAR('Project basic information'!$E$12),MONTH('Project basic information'!$E$12),1),'Project basic information'!$A$12,D87&lt;=DATE(YEAR('Project basic information'!$E$13),MONTH('Project basic information'!$E$13),1),'Project basic information'!$A$13,D87&lt;=DATE(YEAR('Project basic information'!$E$14),MONTH('Project basic information'!$E$14),1),'Project basic information'!$A$14,D87&lt;=DATE(YEAR('Project basic information'!$E$15),MONTH('Project basic information'!$E$15),1),'Project basic information'!$A$15,D87&lt;=DATE(YEAR('Project basic information'!$E$16),MONTH('Project basic information'!$E$16),1),'Project basic information'!$A$16),""),"")</f>
        <v/>
      </c>
      <c r="C87" s="508">
        <f>IF(C86&gt;0,C86+1,IF(DATE(YEAR('Project basic information'!$C$5),MONTH('Project basic information'!$C$5),1)=D87,1,0))</f>
        <v>0</v>
      </c>
      <c r="D87" s="509">
        <f t="shared" si="24"/>
        <v>1006</v>
      </c>
      <c r="E87" s="510"/>
      <c r="F87" s="458">
        <f t="shared" si="21"/>
        <v>0</v>
      </c>
      <c r="G87" s="511"/>
      <c r="H87" s="510"/>
      <c r="I87" s="458">
        <f t="shared" si="22"/>
        <v>0</v>
      </c>
      <c r="J87" s="512"/>
      <c r="M87" s="509">
        <f t="shared" si="11"/>
        <v>1006</v>
      </c>
      <c r="N87" s="513"/>
      <c r="O87" s="514"/>
      <c r="P87" s="514"/>
      <c r="Q87" s="514"/>
      <c r="R87" s="514"/>
      <c r="S87" s="513"/>
      <c r="T87" s="513"/>
      <c r="U87" s="513"/>
      <c r="V87" s="513"/>
      <c r="W87" s="513"/>
      <c r="X87" s="513"/>
      <c r="Y87" s="513"/>
      <c r="Z87" s="513"/>
      <c r="AA87" s="513"/>
      <c r="AB87" s="513"/>
      <c r="AC87" s="515">
        <f t="shared" si="23"/>
        <v>0</v>
      </c>
      <c r="AD87" s="516"/>
    </row>
    <row r="88" spans="2:30" outlineLevel="1">
      <c r="B88" s="508" t="str">
        <f>IF(C88&gt;0,IFERROR(_xlfn.IFS(D88&lt;=DATE(YEAR('Project basic information'!$E$12),MONTH('Project basic information'!$E$12),1),'Project basic information'!$A$12,D88&lt;=DATE(YEAR('Project basic information'!$E$13),MONTH('Project basic information'!$E$13),1),'Project basic information'!$A$13,D88&lt;=DATE(YEAR('Project basic information'!$E$14),MONTH('Project basic information'!$E$14),1),'Project basic information'!$A$14,D88&lt;=DATE(YEAR('Project basic information'!$E$15),MONTH('Project basic information'!$E$15),1),'Project basic information'!$A$15,D88&lt;=DATE(YEAR('Project basic information'!$E$16),MONTH('Project basic information'!$E$16),1),'Project basic information'!$A$16),""),"")</f>
        <v/>
      </c>
      <c r="C88" s="508">
        <f>IF(C87&gt;0,C87+1,IF(DATE(YEAR('Project basic information'!$C$5),MONTH('Project basic information'!$C$5),1)=D88,1,0))</f>
        <v>0</v>
      </c>
      <c r="D88" s="509">
        <f t="shared" si="24"/>
        <v>1037</v>
      </c>
      <c r="E88" s="510"/>
      <c r="F88" s="458">
        <f t="shared" si="21"/>
        <v>0</v>
      </c>
      <c r="G88" s="511"/>
      <c r="H88" s="510"/>
      <c r="I88" s="458">
        <f t="shared" si="22"/>
        <v>0</v>
      </c>
      <c r="J88" s="512"/>
      <c r="M88" s="509">
        <f t="shared" si="11"/>
        <v>1037</v>
      </c>
      <c r="N88" s="513"/>
      <c r="O88" s="514"/>
      <c r="P88" s="514"/>
      <c r="Q88" s="514"/>
      <c r="R88" s="514"/>
      <c r="S88" s="513"/>
      <c r="T88" s="513"/>
      <c r="U88" s="513"/>
      <c r="V88" s="513"/>
      <c r="W88" s="513"/>
      <c r="X88" s="513"/>
      <c r="Y88" s="513"/>
      <c r="Z88" s="513"/>
      <c r="AA88" s="513"/>
      <c r="AB88" s="513"/>
      <c r="AC88" s="515">
        <f t="shared" si="23"/>
        <v>0</v>
      </c>
      <c r="AD88" s="516"/>
    </row>
    <row r="89" spans="2:30" outlineLevel="1">
      <c r="B89" s="508" t="str">
        <f>IF(C89&gt;0,IFERROR(_xlfn.IFS(D89&lt;=DATE(YEAR('Project basic information'!$E$12),MONTH('Project basic information'!$E$12),1),'Project basic information'!$A$12,D89&lt;=DATE(YEAR('Project basic information'!$E$13),MONTH('Project basic information'!$E$13),1),'Project basic information'!$A$13,D89&lt;=DATE(YEAR('Project basic information'!$E$14),MONTH('Project basic information'!$E$14),1),'Project basic information'!$A$14,D89&lt;=DATE(YEAR('Project basic information'!$E$15),MONTH('Project basic information'!$E$15),1),'Project basic information'!$A$15,D89&lt;=DATE(YEAR('Project basic information'!$E$16),MONTH('Project basic information'!$E$16),1),'Project basic information'!$A$16),""),"")</f>
        <v/>
      </c>
      <c r="C89" s="508">
        <f>IF(C88&gt;0,C88+1,IF(DATE(YEAR('Project basic information'!$C$5),MONTH('Project basic information'!$C$5),1)=D89,1,0))</f>
        <v>0</v>
      </c>
      <c r="D89" s="509">
        <f t="shared" si="24"/>
        <v>1067</v>
      </c>
      <c r="E89" s="510"/>
      <c r="F89" s="458">
        <f t="shared" si="21"/>
        <v>0</v>
      </c>
      <c r="G89" s="511"/>
      <c r="H89" s="510"/>
      <c r="I89" s="458">
        <f t="shared" si="22"/>
        <v>0</v>
      </c>
      <c r="J89" s="512"/>
      <c r="M89" s="509">
        <f t="shared" si="11"/>
        <v>1067</v>
      </c>
      <c r="N89" s="513"/>
      <c r="O89" s="514"/>
      <c r="P89" s="514"/>
      <c r="Q89" s="514"/>
      <c r="R89" s="514"/>
      <c r="S89" s="513"/>
      <c r="T89" s="513"/>
      <c r="U89" s="513"/>
      <c r="V89" s="513"/>
      <c r="W89" s="513"/>
      <c r="X89" s="513"/>
      <c r="Y89" s="513"/>
      <c r="Z89" s="513"/>
      <c r="AA89" s="513"/>
      <c r="AB89" s="513"/>
      <c r="AC89" s="515">
        <f t="shared" si="23"/>
        <v>0</v>
      </c>
      <c r="AD89" s="516"/>
    </row>
    <row r="90" spans="2:30" ht="15" thickBot="1">
      <c r="B90" s="518"/>
      <c r="C90" s="519"/>
      <c r="D90" s="520">
        <f>D89</f>
        <v>1067</v>
      </c>
      <c r="E90" s="521"/>
      <c r="F90" s="522">
        <f>SUM(F78:F89)</f>
        <v>0</v>
      </c>
      <c r="G90" s="523">
        <f>SUM(G78:G89)</f>
        <v>0</v>
      </c>
      <c r="H90" s="538"/>
      <c r="I90" s="522">
        <f>SUM(I78:I89)</f>
        <v>0</v>
      </c>
      <c r="J90" s="523">
        <f>SUM(J78:J89)</f>
        <v>0</v>
      </c>
      <c r="M90" s="520">
        <f t="shared" si="11"/>
        <v>1067</v>
      </c>
      <c r="N90" s="526">
        <f>SUM(N78:N89)</f>
        <v>0</v>
      </c>
      <c r="O90" s="526">
        <f>SUM(O78:O89)</f>
        <v>0</v>
      </c>
      <c r="P90" s="526">
        <f>SUM(P78:P89)</f>
        <v>0</v>
      </c>
      <c r="Q90" s="526">
        <f>SUM(Q78:Q89)</f>
        <v>0</v>
      </c>
      <c r="R90" s="526">
        <f>SUM(R78:R89)</f>
        <v>0</v>
      </c>
      <c r="S90" s="528">
        <f t="shared" ref="S90:AB90" si="25">SUM(S78:S89)</f>
        <v>0</v>
      </c>
      <c r="T90" s="528">
        <f t="shared" si="25"/>
        <v>0</v>
      </c>
      <c r="U90" s="528">
        <f t="shared" si="25"/>
        <v>0</v>
      </c>
      <c r="V90" s="528">
        <f t="shared" si="25"/>
        <v>0</v>
      </c>
      <c r="W90" s="528">
        <f t="shared" si="25"/>
        <v>0</v>
      </c>
      <c r="X90" s="528">
        <f t="shared" si="25"/>
        <v>0</v>
      </c>
      <c r="Y90" s="528">
        <f t="shared" si="25"/>
        <v>0</v>
      </c>
      <c r="Z90" s="528">
        <f t="shared" si="25"/>
        <v>0</v>
      </c>
      <c r="AA90" s="528">
        <f t="shared" si="25"/>
        <v>0</v>
      </c>
      <c r="AB90" s="528">
        <f t="shared" si="25"/>
        <v>0</v>
      </c>
      <c r="AC90" s="528">
        <f>SUM(AC78:AC89)</f>
        <v>0</v>
      </c>
      <c r="AD90" s="516"/>
    </row>
    <row r="91" spans="2:30" ht="28.55" customHeight="1">
      <c r="B91" s="448"/>
      <c r="C91" s="448"/>
      <c r="N91" s="527">
        <f>IFERROR(N90/$H$6,0)</f>
        <v>0</v>
      </c>
      <c r="O91" s="527">
        <f>IFERROR(O90/$H$6,0)</f>
        <v>0</v>
      </c>
      <c r="P91" s="527">
        <f>IFERROR(P90/$H$6,0)</f>
        <v>0</v>
      </c>
      <c r="Q91" s="527">
        <f>IFERROR(Q90/$H$6,0)</f>
        <v>0</v>
      </c>
      <c r="R91" s="527">
        <f>IFERROR(R90/$H$6,0)</f>
        <v>0</v>
      </c>
      <c r="S91" s="527">
        <f t="shared" ref="S91:AB91" si="26">IFERROR(S90/$H$6,0)</f>
        <v>0</v>
      </c>
      <c r="T91" s="527">
        <f t="shared" si="26"/>
        <v>0</v>
      </c>
      <c r="U91" s="527">
        <f t="shared" si="26"/>
        <v>0</v>
      </c>
      <c r="V91" s="527">
        <f t="shared" si="26"/>
        <v>0</v>
      </c>
      <c r="W91" s="527">
        <f t="shared" si="26"/>
        <v>0</v>
      </c>
      <c r="X91" s="527">
        <f t="shared" si="26"/>
        <v>0</v>
      </c>
      <c r="Y91" s="527">
        <f t="shared" si="26"/>
        <v>0</v>
      </c>
      <c r="Z91" s="527">
        <f t="shared" si="26"/>
        <v>0</v>
      </c>
      <c r="AA91" s="527">
        <f t="shared" si="26"/>
        <v>0</v>
      </c>
      <c r="AB91" s="527">
        <f t="shared" si="26"/>
        <v>0</v>
      </c>
      <c r="AC91" s="525">
        <f>IFERROR(AC90/$H$6,0)</f>
        <v>0</v>
      </c>
      <c r="AD91" s="529" t="s">
        <v>579</v>
      </c>
    </row>
    <row r="92" spans="2:30" ht="15" thickBot="1">
      <c r="B92" s="448"/>
      <c r="C92" s="448"/>
      <c r="N92" s="530"/>
      <c r="O92" s="530"/>
      <c r="P92" s="530"/>
      <c r="Q92" s="530"/>
      <c r="R92" s="530"/>
      <c r="S92" s="531"/>
      <c r="T92" s="532"/>
      <c r="U92" s="533"/>
      <c r="V92" s="533"/>
      <c r="W92" s="533"/>
      <c r="X92" s="533"/>
      <c r="Y92" s="533"/>
      <c r="Z92" s="533"/>
      <c r="AA92" s="533"/>
      <c r="AB92" s="534"/>
      <c r="AC92" s="535"/>
      <c r="AD92" s="536"/>
    </row>
    <row r="93" spans="2:30" outlineLevel="1">
      <c r="B93" s="508" t="str">
        <f>IF(C93&gt;0,IFERROR(_xlfn.IFS(D93&lt;=DATE(YEAR('Project basic information'!$E$12),MONTH('Project basic information'!$E$12),1),'Project basic information'!$A$12,D93&lt;=DATE(YEAR('Project basic information'!$E$13),MONTH('Project basic information'!$E$13),1),'Project basic information'!$A$13,D93&lt;=DATE(YEAR('Project basic information'!$E$14),MONTH('Project basic information'!$E$14),1),'Project basic information'!$A$14,D93&lt;=DATE(YEAR('Project basic information'!$E$15),MONTH('Project basic information'!$E$15),1),'Project basic information'!$A$15,D93&lt;=DATE(YEAR('Project basic information'!$E$16),MONTH('Project basic information'!$E$16),1),'Project basic information'!$A$16),""),"")</f>
        <v/>
      </c>
      <c r="C93" s="508">
        <f>IF(C89&gt;0,C89+1,IF(DATE(YEAR('Project basic information'!$C$5),MONTH('Project basic information'!$C$5),1)=D93,1,0))</f>
        <v>0</v>
      </c>
      <c r="D93" s="509">
        <f>DATE(YEAR(D89),MONTH(D89)+1,DAY(D89))</f>
        <v>1098</v>
      </c>
      <c r="E93" s="539"/>
      <c r="F93" s="537">
        <f t="shared" ref="F93:F104" si="27">215/12*E93</f>
        <v>0</v>
      </c>
      <c r="G93" s="540"/>
      <c r="H93" s="539"/>
      <c r="I93" s="537">
        <f t="shared" ref="I93:I104" si="28">215/12*H93</f>
        <v>0</v>
      </c>
      <c r="J93" s="541"/>
      <c r="M93" s="509">
        <f t="shared" si="11"/>
        <v>1098</v>
      </c>
      <c r="N93" s="514"/>
      <c r="O93" s="514"/>
      <c r="P93" s="514"/>
      <c r="Q93" s="514"/>
      <c r="R93" s="514"/>
      <c r="S93" s="513"/>
      <c r="T93" s="513"/>
      <c r="U93" s="513"/>
      <c r="V93" s="513"/>
      <c r="W93" s="513"/>
      <c r="X93" s="513"/>
      <c r="Y93" s="513"/>
      <c r="Z93" s="513"/>
      <c r="AA93" s="513"/>
      <c r="AB93" s="513"/>
      <c r="AC93" s="515">
        <f t="shared" ref="AC93:AC104" si="29">SUM(N93:AB93)</f>
        <v>0</v>
      </c>
      <c r="AD93" s="516"/>
    </row>
    <row r="94" spans="2:30" outlineLevel="1">
      <c r="B94" s="508" t="str">
        <f>IF(C94&gt;0,IFERROR(_xlfn.IFS(D94&lt;=DATE(YEAR('Project basic information'!$E$12),MONTH('Project basic information'!$E$12),1),'Project basic information'!$A$12,D94&lt;=DATE(YEAR('Project basic information'!$E$13),MONTH('Project basic information'!$E$13),1),'Project basic information'!$A$13,D94&lt;=DATE(YEAR('Project basic information'!$E$14),MONTH('Project basic information'!$E$14),1),'Project basic information'!$A$14,D94&lt;=DATE(YEAR('Project basic information'!$E$15),MONTH('Project basic information'!$E$15),1),'Project basic information'!$A$15,D94&lt;=DATE(YEAR('Project basic information'!$E$16),MONTH('Project basic information'!$E$16),1),'Project basic information'!$A$16),""),"")</f>
        <v/>
      </c>
      <c r="C94" s="508">
        <f>IF(C93&gt;0,C93+1,IF(DATE(YEAR('Project basic information'!$C$5),MONTH('Project basic information'!$C$5),1)=D94,1,0))</f>
        <v>0</v>
      </c>
      <c r="D94" s="509">
        <f t="shared" ref="D94:D104" si="30">DATE(YEAR(D93),MONTH(D93)+1,DAY(D93))</f>
        <v>1129</v>
      </c>
      <c r="E94" s="510"/>
      <c r="F94" s="458">
        <f t="shared" si="27"/>
        <v>0</v>
      </c>
      <c r="G94" s="511"/>
      <c r="H94" s="510"/>
      <c r="I94" s="458">
        <f t="shared" si="28"/>
        <v>0</v>
      </c>
      <c r="J94" s="512"/>
      <c r="M94" s="509">
        <f t="shared" si="11"/>
        <v>1129</v>
      </c>
      <c r="N94" s="514"/>
      <c r="O94" s="514"/>
      <c r="P94" s="514"/>
      <c r="Q94" s="514"/>
      <c r="R94" s="514"/>
      <c r="S94" s="513"/>
      <c r="T94" s="513"/>
      <c r="U94" s="513"/>
      <c r="V94" s="513"/>
      <c r="W94" s="513"/>
      <c r="X94" s="513"/>
      <c r="Y94" s="513"/>
      <c r="Z94" s="513"/>
      <c r="AA94" s="513"/>
      <c r="AB94" s="513"/>
      <c r="AC94" s="515">
        <f t="shared" si="29"/>
        <v>0</v>
      </c>
      <c r="AD94" s="516"/>
    </row>
    <row r="95" spans="2:30" outlineLevel="1">
      <c r="B95" s="508" t="str">
        <f>IF(C95&gt;0,IFERROR(_xlfn.IFS(D95&lt;=DATE(YEAR('Project basic information'!$E$12),MONTH('Project basic information'!$E$12),1),'Project basic information'!$A$12,D95&lt;=DATE(YEAR('Project basic information'!$E$13),MONTH('Project basic information'!$E$13),1),'Project basic information'!$A$13,D95&lt;=DATE(YEAR('Project basic information'!$E$14),MONTH('Project basic information'!$E$14),1),'Project basic information'!$A$14,D95&lt;=DATE(YEAR('Project basic information'!$E$15),MONTH('Project basic information'!$E$15),1),'Project basic information'!$A$15,D95&lt;=DATE(YEAR('Project basic information'!$E$16),MONTH('Project basic information'!$E$16),1),'Project basic information'!$A$16),""),"")</f>
        <v/>
      </c>
      <c r="C95" s="508">
        <f>IF(C94&gt;0,C94+1,IF(DATE(YEAR('Project basic information'!$C$5),MONTH('Project basic information'!$C$5),1)=D95,1,0))</f>
        <v>0</v>
      </c>
      <c r="D95" s="509">
        <f t="shared" si="30"/>
        <v>1157</v>
      </c>
      <c r="E95" s="510"/>
      <c r="F95" s="458">
        <f t="shared" si="27"/>
        <v>0</v>
      </c>
      <c r="G95" s="511"/>
      <c r="H95" s="510"/>
      <c r="I95" s="458">
        <f t="shared" si="28"/>
        <v>0</v>
      </c>
      <c r="J95" s="512"/>
      <c r="M95" s="509">
        <f t="shared" si="11"/>
        <v>1157</v>
      </c>
      <c r="N95" s="514"/>
      <c r="O95" s="514"/>
      <c r="P95" s="514"/>
      <c r="Q95" s="514"/>
      <c r="R95" s="514"/>
      <c r="S95" s="513"/>
      <c r="T95" s="513"/>
      <c r="U95" s="513"/>
      <c r="V95" s="513"/>
      <c r="W95" s="513"/>
      <c r="X95" s="513"/>
      <c r="Y95" s="513"/>
      <c r="Z95" s="513"/>
      <c r="AA95" s="513"/>
      <c r="AB95" s="513"/>
      <c r="AC95" s="515">
        <f t="shared" si="29"/>
        <v>0</v>
      </c>
      <c r="AD95" s="516"/>
    </row>
    <row r="96" spans="2:30" outlineLevel="1">
      <c r="B96" s="508" t="str">
        <f>IF(C96&gt;0,IFERROR(_xlfn.IFS(D96&lt;=DATE(YEAR('Project basic information'!$E$12),MONTH('Project basic information'!$E$12),1),'Project basic information'!$A$12,D96&lt;=DATE(YEAR('Project basic information'!$E$13),MONTH('Project basic information'!$E$13),1),'Project basic information'!$A$13,D96&lt;=DATE(YEAR('Project basic information'!$E$14),MONTH('Project basic information'!$E$14),1),'Project basic information'!$A$14,D96&lt;=DATE(YEAR('Project basic information'!$E$15),MONTH('Project basic information'!$E$15),1),'Project basic information'!$A$15,D96&lt;=DATE(YEAR('Project basic information'!$E$16),MONTH('Project basic information'!$E$16),1),'Project basic information'!$A$16),""),"")</f>
        <v/>
      </c>
      <c r="C96" s="508">
        <f>IF(C95&gt;0,C95+1,IF(DATE(YEAR('Project basic information'!$C$5),MONTH('Project basic information'!$C$5),1)=D96,1,0))</f>
        <v>0</v>
      </c>
      <c r="D96" s="509">
        <f t="shared" si="30"/>
        <v>1188</v>
      </c>
      <c r="E96" s="510"/>
      <c r="F96" s="458">
        <f t="shared" si="27"/>
        <v>0</v>
      </c>
      <c r="G96" s="511"/>
      <c r="H96" s="510"/>
      <c r="I96" s="458">
        <f t="shared" si="28"/>
        <v>0</v>
      </c>
      <c r="J96" s="512"/>
      <c r="M96" s="509">
        <f t="shared" si="11"/>
        <v>1188</v>
      </c>
      <c r="N96" s="514"/>
      <c r="O96" s="514"/>
      <c r="P96" s="514"/>
      <c r="Q96" s="514"/>
      <c r="R96" s="514"/>
      <c r="S96" s="513"/>
      <c r="T96" s="513"/>
      <c r="U96" s="513"/>
      <c r="V96" s="513"/>
      <c r="W96" s="513"/>
      <c r="X96" s="513"/>
      <c r="Y96" s="513"/>
      <c r="Z96" s="513"/>
      <c r="AA96" s="513"/>
      <c r="AB96" s="513"/>
      <c r="AC96" s="515">
        <f t="shared" si="29"/>
        <v>0</v>
      </c>
      <c r="AD96" s="516"/>
    </row>
    <row r="97" spans="2:30" outlineLevel="1">
      <c r="B97" s="508" t="str">
        <f>IF(C97&gt;0,IFERROR(_xlfn.IFS(D97&lt;=DATE(YEAR('Project basic information'!$E$12),MONTH('Project basic information'!$E$12),1),'Project basic information'!$A$12,D97&lt;=DATE(YEAR('Project basic information'!$E$13),MONTH('Project basic information'!$E$13),1),'Project basic information'!$A$13,D97&lt;=DATE(YEAR('Project basic information'!$E$14),MONTH('Project basic information'!$E$14),1),'Project basic information'!$A$14,D97&lt;=DATE(YEAR('Project basic information'!$E$15),MONTH('Project basic information'!$E$15),1),'Project basic information'!$A$15,D97&lt;=DATE(YEAR('Project basic information'!$E$16),MONTH('Project basic information'!$E$16),1),'Project basic information'!$A$16),""),"")</f>
        <v/>
      </c>
      <c r="C97" s="508">
        <f>IF(C96&gt;0,C96+1,IF(DATE(YEAR('Project basic information'!$C$5),MONTH('Project basic information'!$C$5),1)=D97,1,0))</f>
        <v>0</v>
      </c>
      <c r="D97" s="509">
        <f t="shared" si="30"/>
        <v>1218</v>
      </c>
      <c r="E97" s="510"/>
      <c r="F97" s="458">
        <f t="shared" si="27"/>
        <v>0</v>
      </c>
      <c r="G97" s="511"/>
      <c r="H97" s="510"/>
      <c r="I97" s="458">
        <f t="shared" si="28"/>
        <v>0</v>
      </c>
      <c r="J97" s="512"/>
      <c r="M97" s="509">
        <f t="shared" si="11"/>
        <v>1218</v>
      </c>
      <c r="N97" s="514"/>
      <c r="O97" s="514"/>
      <c r="P97" s="514"/>
      <c r="Q97" s="514"/>
      <c r="R97" s="514"/>
      <c r="S97" s="513"/>
      <c r="T97" s="513"/>
      <c r="U97" s="513"/>
      <c r="V97" s="513"/>
      <c r="W97" s="513"/>
      <c r="X97" s="513"/>
      <c r="Y97" s="513"/>
      <c r="Z97" s="513"/>
      <c r="AA97" s="513"/>
      <c r="AB97" s="513"/>
      <c r="AC97" s="515">
        <f t="shared" si="29"/>
        <v>0</v>
      </c>
      <c r="AD97" s="516"/>
    </row>
    <row r="98" spans="2:30" outlineLevel="1">
      <c r="B98" s="508" t="str">
        <f>IF(C98&gt;0,IFERROR(_xlfn.IFS(D98&lt;=DATE(YEAR('Project basic information'!$E$12),MONTH('Project basic information'!$E$12),1),'Project basic information'!$A$12,D98&lt;=DATE(YEAR('Project basic information'!$E$13),MONTH('Project basic information'!$E$13),1),'Project basic information'!$A$13,D98&lt;=DATE(YEAR('Project basic information'!$E$14),MONTH('Project basic information'!$E$14),1),'Project basic information'!$A$14,D98&lt;=DATE(YEAR('Project basic information'!$E$15),MONTH('Project basic information'!$E$15),1),'Project basic information'!$A$15,D98&lt;=DATE(YEAR('Project basic information'!$E$16),MONTH('Project basic information'!$E$16),1),'Project basic information'!$A$16),""),"")</f>
        <v/>
      </c>
      <c r="C98" s="508">
        <f>IF(C97&gt;0,C97+1,IF(DATE(YEAR('Project basic information'!$C$5),MONTH('Project basic information'!$C$5),1)=D98,1,0))</f>
        <v>0</v>
      </c>
      <c r="D98" s="509">
        <f t="shared" si="30"/>
        <v>1249</v>
      </c>
      <c r="E98" s="510"/>
      <c r="F98" s="458">
        <f t="shared" si="27"/>
        <v>0</v>
      </c>
      <c r="G98" s="511"/>
      <c r="H98" s="510"/>
      <c r="I98" s="458">
        <f t="shared" si="28"/>
        <v>0</v>
      </c>
      <c r="J98" s="512"/>
      <c r="M98" s="509">
        <f t="shared" si="11"/>
        <v>1249</v>
      </c>
      <c r="N98" s="514"/>
      <c r="O98" s="514"/>
      <c r="P98" s="514"/>
      <c r="Q98" s="514"/>
      <c r="R98" s="514"/>
      <c r="S98" s="513"/>
      <c r="T98" s="513"/>
      <c r="U98" s="513"/>
      <c r="V98" s="513"/>
      <c r="W98" s="513"/>
      <c r="X98" s="513"/>
      <c r="Y98" s="513"/>
      <c r="Z98" s="513"/>
      <c r="AA98" s="513"/>
      <c r="AB98" s="513"/>
      <c r="AC98" s="515">
        <f t="shared" si="29"/>
        <v>0</v>
      </c>
      <c r="AD98" s="516"/>
    </row>
    <row r="99" spans="2:30" outlineLevel="1">
      <c r="B99" s="508" t="str">
        <f>IF(C99&gt;0,IFERROR(_xlfn.IFS(D99&lt;=DATE(YEAR('Project basic information'!$E$12),MONTH('Project basic information'!$E$12),1),'Project basic information'!$A$12,D99&lt;=DATE(YEAR('Project basic information'!$E$13),MONTH('Project basic information'!$E$13),1),'Project basic information'!$A$13,D99&lt;=DATE(YEAR('Project basic information'!$E$14),MONTH('Project basic information'!$E$14),1),'Project basic information'!$A$14,D99&lt;=DATE(YEAR('Project basic information'!$E$15),MONTH('Project basic information'!$E$15),1),'Project basic information'!$A$15,D99&lt;=DATE(YEAR('Project basic information'!$E$16),MONTH('Project basic information'!$E$16),1),'Project basic information'!$A$16),""),"")</f>
        <v/>
      </c>
      <c r="C99" s="508">
        <f>IF(C98&gt;0,C98+1,IF(DATE(YEAR('Project basic information'!$C$5),MONTH('Project basic information'!$C$5),1)=D99,1,0))</f>
        <v>0</v>
      </c>
      <c r="D99" s="509">
        <f t="shared" si="30"/>
        <v>1279</v>
      </c>
      <c r="E99" s="510"/>
      <c r="F99" s="458">
        <f t="shared" si="27"/>
        <v>0</v>
      </c>
      <c r="G99" s="511"/>
      <c r="H99" s="510"/>
      <c r="I99" s="458">
        <f t="shared" si="28"/>
        <v>0</v>
      </c>
      <c r="J99" s="512"/>
      <c r="M99" s="509">
        <f t="shared" si="11"/>
        <v>1279</v>
      </c>
      <c r="N99" s="514"/>
      <c r="O99" s="514"/>
      <c r="P99" s="514"/>
      <c r="Q99" s="514"/>
      <c r="R99" s="514"/>
      <c r="S99" s="513"/>
      <c r="T99" s="513"/>
      <c r="U99" s="513"/>
      <c r="V99" s="513"/>
      <c r="W99" s="513"/>
      <c r="X99" s="513"/>
      <c r="Y99" s="513"/>
      <c r="Z99" s="513"/>
      <c r="AA99" s="513"/>
      <c r="AB99" s="513"/>
      <c r="AC99" s="515">
        <f t="shared" si="29"/>
        <v>0</v>
      </c>
      <c r="AD99" s="516"/>
    </row>
    <row r="100" spans="2:30" outlineLevel="1">
      <c r="B100" s="508" t="str">
        <f>IF(C100&gt;0,IFERROR(_xlfn.IFS(D100&lt;=DATE(YEAR('Project basic information'!$E$12),MONTH('Project basic information'!$E$12),1),'Project basic information'!$A$12,D100&lt;=DATE(YEAR('Project basic information'!$E$13),MONTH('Project basic information'!$E$13),1),'Project basic information'!$A$13,D100&lt;=DATE(YEAR('Project basic information'!$E$14),MONTH('Project basic information'!$E$14),1),'Project basic information'!$A$14,D100&lt;=DATE(YEAR('Project basic information'!$E$15),MONTH('Project basic information'!$E$15),1),'Project basic information'!$A$15,D100&lt;=DATE(YEAR('Project basic information'!$E$16),MONTH('Project basic information'!$E$16),1),'Project basic information'!$A$16),""),"")</f>
        <v/>
      </c>
      <c r="C100" s="508">
        <f>IF(C99&gt;0,C99+1,IF(DATE(YEAR('Project basic information'!$C$5),MONTH('Project basic information'!$C$5),1)=D100,1,0))</f>
        <v>0</v>
      </c>
      <c r="D100" s="509">
        <f t="shared" si="30"/>
        <v>1310</v>
      </c>
      <c r="E100" s="510"/>
      <c r="F100" s="458">
        <f t="shared" si="27"/>
        <v>0</v>
      </c>
      <c r="G100" s="511"/>
      <c r="H100" s="510"/>
      <c r="I100" s="458">
        <f t="shared" si="28"/>
        <v>0</v>
      </c>
      <c r="J100" s="512"/>
      <c r="M100" s="509">
        <f t="shared" si="11"/>
        <v>1310</v>
      </c>
      <c r="N100" s="514"/>
      <c r="O100" s="514"/>
      <c r="P100" s="514"/>
      <c r="Q100" s="514"/>
      <c r="R100" s="514"/>
      <c r="S100" s="513"/>
      <c r="T100" s="513"/>
      <c r="U100" s="513"/>
      <c r="V100" s="513"/>
      <c r="W100" s="513"/>
      <c r="X100" s="513"/>
      <c r="Y100" s="513"/>
      <c r="Z100" s="513"/>
      <c r="AA100" s="513"/>
      <c r="AB100" s="513"/>
      <c r="AC100" s="515">
        <f t="shared" si="29"/>
        <v>0</v>
      </c>
      <c r="AD100" s="516"/>
    </row>
    <row r="101" spans="2:30" outlineLevel="1">
      <c r="B101" s="508" t="str">
        <f>IF(C101&gt;0,IFERROR(_xlfn.IFS(D101&lt;=DATE(YEAR('Project basic information'!$E$12),MONTH('Project basic information'!$E$12),1),'Project basic information'!$A$12,D101&lt;=DATE(YEAR('Project basic information'!$E$13),MONTH('Project basic information'!$E$13),1),'Project basic information'!$A$13,D101&lt;=DATE(YEAR('Project basic information'!$E$14),MONTH('Project basic information'!$E$14),1),'Project basic information'!$A$14,D101&lt;=DATE(YEAR('Project basic information'!$E$15),MONTH('Project basic information'!$E$15),1),'Project basic information'!$A$15,D101&lt;=DATE(YEAR('Project basic information'!$E$16),MONTH('Project basic information'!$E$16),1),'Project basic information'!$A$16),""),"")</f>
        <v/>
      </c>
      <c r="C101" s="508">
        <f>IF(C100&gt;0,C100+1,IF(DATE(YEAR('Project basic information'!$C$5),MONTH('Project basic information'!$C$5),1)=D101,1,0))</f>
        <v>0</v>
      </c>
      <c r="D101" s="509">
        <f t="shared" si="30"/>
        <v>1341</v>
      </c>
      <c r="E101" s="510"/>
      <c r="F101" s="458">
        <f t="shared" si="27"/>
        <v>0</v>
      </c>
      <c r="G101" s="511"/>
      <c r="H101" s="510"/>
      <c r="I101" s="458">
        <f t="shared" si="28"/>
        <v>0</v>
      </c>
      <c r="J101" s="512"/>
      <c r="M101" s="509">
        <f t="shared" si="11"/>
        <v>1341</v>
      </c>
      <c r="N101" s="514"/>
      <c r="O101" s="514"/>
      <c r="P101" s="514"/>
      <c r="Q101" s="514"/>
      <c r="R101" s="514"/>
      <c r="S101" s="513"/>
      <c r="T101" s="513"/>
      <c r="U101" s="513"/>
      <c r="V101" s="513"/>
      <c r="W101" s="513"/>
      <c r="X101" s="513"/>
      <c r="Y101" s="513"/>
      <c r="Z101" s="513"/>
      <c r="AA101" s="513"/>
      <c r="AB101" s="513"/>
      <c r="AC101" s="515">
        <f t="shared" si="29"/>
        <v>0</v>
      </c>
      <c r="AD101" s="516"/>
    </row>
    <row r="102" spans="2:30" outlineLevel="1">
      <c r="B102" s="508" t="str">
        <f>IF(C102&gt;0,IFERROR(_xlfn.IFS(D102&lt;=DATE(YEAR('Project basic information'!$E$12),MONTH('Project basic information'!$E$12),1),'Project basic information'!$A$12,D102&lt;=DATE(YEAR('Project basic information'!$E$13),MONTH('Project basic information'!$E$13),1),'Project basic information'!$A$13,D102&lt;=DATE(YEAR('Project basic information'!$E$14),MONTH('Project basic information'!$E$14),1),'Project basic information'!$A$14,D102&lt;=DATE(YEAR('Project basic information'!$E$15),MONTH('Project basic information'!$E$15),1),'Project basic information'!$A$15,D102&lt;=DATE(YEAR('Project basic information'!$E$16),MONTH('Project basic information'!$E$16),1),'Project basic information'!$A$16),""),"")</f>
        <v/>
      </c>
      <c r="C102" s="508">
        <f>IF(C101&gt;0,C101+1,IF(DATE(YEAR('Project basic information'!$C$5),MONTH('Project basic information'!$C$5),1)=D102,1,0))</f>
        <v>0</v>
      </c>
      <c r="D102" s="509">
        <f t="shared" si="30"/>
        <v>1371</v>
      </c>
      <c r="E102" s="510"/>
      <c r="F102" s="458">
        <f t="shared" si="27"/>
        <v>0</v>
      </c>
      <c r="G102" s="511"/>
      <c r="H102" s="510"/>
      <c r="I102" s="458">
        <f t="shared" si="28"/>
        <v>0</v>
      </c>
      <c r="J102" s="512"/>
      <c r="M102" s="509">
        <f t="shared" si="11"/>
        <v>1371</v>
      </c>
      <c r="N102" s="514"/>
      <c r="O102" s="514"/>
      <c r="P102" s="514"/>
      <c r="Q102" s="514"/>
      <c r="R102" s="514"/>
      <c r="S102" s="513"/>
      <c r="T102" s="513"/>
      <c r="U102" s="513"/>
      <c r="V102" s="513"/>
      <c r="W102" s="513"/>
      <c r="X102" s="513"/>
      <c r="Y102" s="513"/>
      <c r="Z102" s="513"/>
      <c r="AA102" s="513"/>
      <c r="AB102" s="513"/>
      <c r="AC102" s="515">
        <f t="shared" si="29"/>
        <v>0</v>
      </c>
      <c r="AD102" s="516"/>
    </row>
    <row r="103" spans="2:30" outlineLevel="1">
      <c r="B103" s="508" t="str">
        <f>IF(C103&gt;0,IFERROR(_xlfn.IFS(D103&lt;=DATE(YEAR('Project basic information'!$E$12),MONTH('Project basic information'!$E$12),1),'Project basic information'!$A$12,D103&lt;=DATE(YEAR('Project basic information'!$E$13),MONTH('Project basic information'!$E$13),1),'Project basic information'!$A$13,D103&lt;=DATE(YEAR('Project basic information'!$E$14),MONTH('Project basic information'!$E$14),1),'Project basic information'!$A$14,D103&lt;=DATE(YEAR('Project basic information'!$E$15),MONTH('Project basic information'!$E$15),1),'Project basic information'!$A$15,D103&lt;=DATE(YEAR('Project basic information'!$E$16),MONTH('Project basic information'!$E$16),1),'Project basic information'!$A$16),""),"")</f>
        <v/>
      </c>
      <c r="C103" s="508">
        <f>IF(C102&gt;0,C102+1,IF(DATE(YEAR('Project basic information'!$C$5),MONTH('Project basic information'!$C$5),1)=D103,1,0))</f>
        <v>0</v>
      </c>
      <c r="D103" s="509">
        <f t="shared" si="30"/>
        <v>1402</v>
      </c>
      <c r="E103" s="510"/>
      <c r="F103" s="458">
        <f t="shared" si="27"/>
        <v>0</v>
      </c>
      <c r="G103" s="511"/>
      <c r="H103" s="510"/>
      <c r="I103" s="458">
        <f t="shared" si="28"/>
        <v>0</v>
      </c>
      <c r="J103" s="512"/>
      <c r="M103" s="509">
        <f t="shared" si="11"/>
        <v>1402</v>
      </c>
      <c r="N103" s="514"/>
      <c r="O103" s="514"/>
      <c r="P103" s="514"/>
      <c r="Q103" s="514"/>
      <c r="R103" s="514"/>
      <c r="S103" s="513"/>
      <c r="T103" s="513"/>
      <c r="U103" s="513"/>
      <c r="V103" s="513"/>
      <c r="W103" s="513"/>
      <c r="X103" s="513"/>
      <c r="Y103" s="513"/>
      <c r="Z103" s="513"/>
      <c r="AA103" s="513"/>
      <c r="AB103" s="513"/>
      <c r="AC103" s="515">
        <f t="shared" si="29"/>
        <v>0</v>
      </c>
      <c r="AD103" s="516"/>
    </row>
    <row r="104" spans="2:30" outlineLevel="1">
      <c r="B104" s="508" t="str">
        <f>IF(C104&gt;0,IFERROR(_xlfn.IFS(D104&lt;=DATE(YEAR('Project basic information'!$E$12),MONTH('Project basic information'!$E$12),1),'Project basic information'!$A$12,D104&lt;=DATE(YEAR('Project basic information'!$E$13),MONTH('Project basic information'!$E$13),1),'Project basic information'!$A$13,D104&lt;=DATE(YEAR('Project basic information'!$E$14),MONTH('Project basic information'!$E$14),1),'Project basic information'!$A$14,D104&lt;=DATE(YEAR('Project basic information'!$E$15),MONTH('Project basic information'!$E$15),1),'Project basic information'!$A$15,D104&lt;=DATE(YEAR('Project basic information'!$E$16),MONTH('Project basic information'!$E$16),1),'Project basic information'!$A$16),""),"")</f>
        <v/>
      </c>
      <c r="C104" s="508">
        <f>IF(C103&gt;0,C103+1,IF(DATE(YEAR('Project basic information'!$C$5),MONTH('Project basic information'!$C$5),1)=D104,1,0))</f>
        <v>0</v>
      </c>
      <c r="D104" s="509">
        <f t="shared" si="30"/>
        <v>1432</v>
      </c>
      <c r="E104" s="510"/>
      <c r="F104" s="458">
        <f t="shared" si="27"/>
        <v>0</v>
      </c>
      <c r="G104" s="511"/>
      <c r="H104" s="510"/>
      <c r="I104" s="458">
        <f t="shared" si="28"/>
        <v>0</v>
      </c>
      <c r="J104" s="512"/>
      <c r="M104" s="509">
        <f t="shared" si="11"/>
        <v>1432</v>
      </c>
      <c r="N104" s="514"/>
      <c r="O104" s="514"/>
      <c r="P104" s="514"/>
      <c r="Q104" s="514"/>
      <c r="R104" s="514"/>
      <c r="S104" s="513"/>
      <c r="T104" s="513"/>
      <c r="U104" s="513"/>
      <c r="V104" s="513"/>
      <c r="W104" s="513"/>
      <c r="X104" s="513"/>
      <c r="Y104" s="513"/>
      <c r="Z104" s="513"/>
      <c r="AA104" s="513"/>
      <c r="AB104" s="513"/>
      <c r="AC104" s="515">
        <f t="shared" si="29"/>
        <v>0</v>
      </c>
      <c r="AD104" s="516"/>
    </row>
    <row r="105" spans="2:30" ht="15" thickBot="1">
      <c r="B105" s="518"/>
      <c r="C105" s="519"/>
      <c r="D105" s="520">
        <f>D104</f>
        <v>1432</v>
      </c>
      <c r="E105" s="521"/>
      <c r="F105" s="522">
        <f>SUM(F93:F104)</f>
        <v>0</v>
      </c>
      <c r="G105" s="523">
        <f>SUM(G93:G104)</f>
        <v>0</v>
      </c>
      <c r="H105" s="524"/>
      <c r="I105" s="522">
        <f>SUM(I93:I104)</f>
        <v>0</v>
      </c>
      <c r="J105" s="523">
        <f>SUM(J93:J104)</f>
        <v>0</v>
      </c>
      <c r="M105" s="520">
        <f t="shared" si="11"/>
        <v>1432</v>
      </c>
      <c r="N105" s="526">
        <f>SUM(N93:N104)</f>
        <v>0</v>
      </c>
      <c r="O105" s="526">
        <f>SUM(O93:O104)</f>
        <v>0</v>
      </c>
      <c r="P105" s="526">
        <f>SUM(P93:P104)</f>
        <v>0</v>
      </c>
      <c r="Q105" s="526">
        <f>SUM(Q93:Q104)</f>
        <v>0</v>
      </c>
      <c r="R105" s="526">
        <f>SUM(R93:R104)</f>
        <v>0</v>
      </c>
      <c r="S105" s="528">
        <f t="shared" ref="S105:AB105" si="31">SUM(S93:S104)</f>
        <v>0</v>
      </c>
      <c r="T105" s="528">
        <f t="shared" si="31"/>
        <v>0</v>
      </c>
      <c r="U105" s="528">
        <f t="shared" si="31"/>
        <v>0</v>
      </c>
      <c r="V105" s="528">
        <f t="shared" si="31"/>
        <v>0</v>
      </c>
      <c r="W105" s="528">
        <f t="shared" si="31"/>
        <v>0</v>
      </c>
      <c r="X105" s="528">
        <f t="shared" si="31"/>
        <v>0</v>
      </c>
      <c r="Y105" s="528">
        <f t="shared" si="31"/>
        <v>0</v>
      </c>
      <c r="Z105" s="528">
        <f t="shared" si="31"/>
        <v>0</v>
      </c>
      <c r="AA105" s="528">
        <f t="shared" si="31"/>
        <v>0</v>
      </c>
      <c r="AB105" s="528">
        <f t="shared" si="31"/>
        <v>0</v>
      </c>
      <c r="AC105" s="528">
        <f>SUM(AC93:AC104)</f>
        <v>0</v>
      </c>
      <c r="AD105" s="516"/>
    </row>
    <row r="106" spans="2:30" ht="28.55" customHeight="1">
      <c r="B106" s="448"/>
      <c r="C106" s="448"/>
      <c r="N106" s="527">
        <f>IFERROR(N105/$H$6,0)</f>
        <v>0</v>
      </c>
      <c r="O106" s="527">
        <f>IFERROR(O105/$H$6,0)</f>
        <v>0</v>
      </c>
      <c r="P106" s="527">
        <f>IFERROR(P105/$H$6,0)</f>
        <v>0</v>
      </c>
      <c r="Q106" s="527">
        <f>IFERROR(Q105/$H$6,0)</f>
        <v>0</v>
      </c>
      <c r="R106" s="527">
        <f>IFERROR(R105/$H$6,0)</f>
        <v>0</v>
      </c>
      <c r="S106" s="527">
        <f t="shared" ref="S106:AB106" si="32">IFERROR(S105/$H$6,0)</f>
        <v>0</v>
      </c>
      <c r="T106" s="527">
        <f t="shared" si="32"/>
        <v>0</v>
      </c>
      <c r="U106" s="527">
        <f t="shared" si="32"/>
        <v>0</v>
      </c>
      <c r="V106" s="527">
        <f t="shared" si="32"/>
        <v>0</v>
      </c>
      <c r="W106" s="527">
        <f t="shared" si="32"/>
        <v>0</v>
      </c>
      <c r="X106" s="527">
        <f t="shared" si="32"/>
        <v>0</v>
      </c>
      <c r="Y106" s="527">
        <f t="shared" si="32"/>
        <v>0</v>
      </c>
      <c r="Z106" s="527">
        <f t="shared" si="32"/>
        <v>0</v>
      </c>
      <c r="AA106" s="527">
        <f t="shared" si="32"/>
        <v>0</v>
      </c>
      <c r="AB106" s="527">
        <f t="shared" si="32"/>
        <v>0</v>
      </c>
      <c r="AC106" s="525">
        <f>IFERROR(AC105/$H$6,0)</f>
        <v>0</v>
      </c>
      <c r="AD106" s="529" t="s">
        <v>579</v>
      </c>
    </row>
    <row r="107" spans="2:30">
      <c r="B107" s="448"/>
      <c r="C107" s="448"/>
      <c r="N107" s="530"/>
      <c r="O107" s="530"/>
      <c r="P107" s="530"/>
      <c r="Q107" s="530"/>
      <c r="R107" s="530"/>
      <c r="S107" s="531"/>
      <c r="T107" s="532"/>
      <c r="U107" s="533"/>
      <c r="V107" s="533"/>
      <c r="W107" s="533"/>
      <c r="X107" s="533"/>
      <c r="Y107" s="533"/>
      <c r="Z107" s="533"/>
      <c r="AA107" s="533"/>
      <c r="AB107" s="534"/>
      <c r="AC107" s="535"/>
      <c r="AD107" s="536"/>
    </row>
    <row r="108" spans="2:30" outlineLevel="1">
      <c r="B108" s="508" t="str">
        <f>IF(C108&gt;0,IFERROR(_xlfn.IFS(D108&lt;=DATE(YEAR('Project basic information'!$E$12),MONTH('Project basic information'!$E$12),1),'Project basic information'!$A$12,D108&lt;=DATE(YEAR('Project basic information'!$E$13),MONTH('Project basic information'!$E$13),1),'Project basic information'!$A$13,D108&lt;=DATE(YEAR('Project basic information'!$E$14),MONTH('Project basic information'!$E$14),1),'Project basic information'!$A$14,D108&lt;=DATE(YEAR('Project basic information'!$E$15),MONTH('Project basic information'!$E$15),1),'Project basic information'!$A$15,D108&lt;=DATE(YEAR('Project basic information'!$E$16),MONTH('Project basic information'!$E$16),1),'Project basic information'!$A$16),""),"")</f>
        <v/>
      </c>
      <c r="C108" s="508">
        <f>IF(C104&gt;0,C104+1,IF(DATE(YEAR('Project basic information'!$C$5),MONTH('Project basic information'!$C$5),1)=D108,1,0))</f>
        <v>0</v>
      </c>
      <c r="D108" s="509">
        <f>DATE(YEAR(D104),MONTH(D104)+1,DAY(D104))</f>
        <v>1463</v>
      </c>
      <c r="E108" s="510"/>
      <c r="F108" s="458">
        <f t="shared" ref="F108:F119" si="33">215/12*E108</f>
        <v>0</v>
      </c>
      <c r="G108" s="511"/>
      <c r="H108" s="510"/>
      <c r="I108" s="458">
        <f t="shared" ref="I108:I119" si="34">215/12*H108</f>
        <v>0</v>
      </c>
      <c r="J108" s="512"/>
      <c r="M108" s="509">
        <f t="shared" ref="M108:M150" si="35">D108</f>
        <v>1463</v>
      </c>
      <c r="N108" s="514"/>
      <c r="O108" s="514"/>
      <c r="P108" s="514"/>
      <c r="Q108" s="514"/>
      <c r="R108" s="514"/>
      <c r="S108" s="513"/>
      <c r="T108" s="513"/>
      <c r="U108" s="513"/>
      <c r="V108" s="513"/>
      <c r="W108" s="513"/>
      <c r="X108" s="513"/>
      <c r="Y108" s="513"/>
      <c r="Z108" s="513"/>
      <c r="AA108" s="513"/>
      <c r="AB108" s="513"/>
      <c r="AC108" s="515">
        <f t="shared" ref="AC108:AC119" si="36">SUM(N108:AB108)</f>
        <v>0</v>
      </c>
      <c r="AD108" s="516"/>
    </row>
    <row r="109" spans="2:30" outlineLevel="1">
      <c r="B109" s="508" t="str">
        <f>IF(C109&gt;0,IFERROR(_xlfn.IFS(D109&lt;=DATE(YEAR('Project basic information'!$E$12),MONTH('Project basic information'!$E$12),1),'Project basic information'!$A$12,D109&lt;=DATE(YEAR('Project basic information'!$E$13),MONTH('Project basic information'!$E$13),1),'Project basic information'!$A$13,D109&lt;=DATE(YEAR('Project basic information'!$E$14),MONTH('Project basic information'!$E$14),1),'Project basic information'!$A$14,D109&lt;=DATE(YEAR('Project basic information'!$E$15),MONTH('Project basic information'!$E$15),1),'Project basic information'!$A$15,D109&lt;=DATE(YEAR('Project basic information'!$E$16),MONTH('Project basic information'!$E$16),1),'Project basic information'!$A$16),""),"")</f>
        <v/>
      </c>
      <c r="C109" s="508">
        <f>IF(C108&gt;0,C108+1,IF(DATE(YEAR('Project basic information'!$C$5),MONTH('Project basic information'!$C$5),1)=D109,1,0))</f>
        <v>0</v>
      </c>
      <c r="D109" s="509">
        <f t="shared" ref="D109:D119" si="37">DATE(YEAR(D108),MONTH(D108)+1,DAY(D108))</f>
        <v>1494</v>
      </c>
      <c r="E109" s="510"/>
      <c r="F109" s="458">
        <f t="shared" si="33"/>
        <v>0</v>
      </c>
      <c r="G109" s="511"/>
      <c r="H109" s="510"/>
      <c r="I109" s="458">
        <f t="shared" si="34"/>
        <v>0</v>
      </c>
      <c r="J109" s="512"/>
      <c r="M109" s="509">
        <f t="shared" si="35"/>
        <v>1494</v>
      </c>
      <c r="N109" s="514"/>
      <c r="O109" s="514"/>
      <c r="P109" s="514"/>
      <c r="Q109" s="514"/>
      <c r="R109" s="514"/>
      <c r="S109" s="513"/>
      <c r="T109" s="513"/>
      <c r="U109" s="513"/>
      <c r="V109" s="513"/>
      <c r="W109" s="513"/>
      <c r="X109" s="513"/>
      <c r="Y109" s="513"/>
      <c r="Z109" s="513"/>
      <c r="AA109" s="513"/>
      <c r="AB109" s="513"/>
      <c r="AC109" s="515">
        <f t="shared" si="36"/>
        <v>0</v>
      </c>
      <c r="AD109" s="516"/>
    </row>
    <row r="110" spans="2:30" outlineLevel="1">
      <c r="B110" s="508" t="str">
        <f>IF(C110&gt;0,IFERROR(_xlfn.IFS(D110&lt;=DATE(YEAR('Project basic information'!$E$12),MONTH('Project basic information'!$E$12),1),'Project basic information'!$A$12,D110&lt;=DATE(YEAR('Project basic information'!$E$13),MONTH('Project basic information'!$E$13),1),'Project basic information'!$A$13,D110&lt;=DATE(YEAR('Project basic information'!$E$14),MONTH('Project basic information'!$E$14),1),'Project basic information'!$A$14,D110&lt;=DATE(YEAR('Project basic information'!$E$15),MONTH('Project basic information'!$E$15),1),'Project basic information'!$A$15,D110&lt;=DATE(YEAR('Project basic information'!$E$16),MONTH('Project basic information'!$E$16),1),'Project basic information'!$A$16),""),"")</f>
        <v/>
      </c>
      <c r="C110" s="508">
        <f>IF(C109&gt;0,C109+1,IF(DATE(YEAR('Project basic information'!$C$5),MONTH('Project basic information'!$C$5),1)=D110,1,0))</f>
        <v>0</v>
      </c>
      <c r="D110" s="509">
        <f t="shared" si="37"/>
        <v>1523</v>
      </c>
      <c r="E110" s="510"/>
      <c r="F110" s="458">
        <f t="shared" si="33"/>
        <v>0</v>
      </c>
      <c r="G110" s="511"/>
      <c r="H110" s="510"/>
      <c r="I110" s="458">
        <f t="shared" si="34"/>
        <v>0</v>
      </c>
      <c r="J110" s="512"/>
      <c r="M110" s="509">
        <f t="shared" si="35"/>
        <v>1523</v>
      </c>
      <c r="N110" s="514"/>
      <c r="O110" s="514"/>
      <c r="P110" s="514"/>
      <c r="Q110" s="514"/>
      <c r="R110" s="514"/>
      <c r="S110" s="513"/>
      <c r="T110" s="513"/>
      <c r="U110" s="513"/>
      <c r="V110" s="513"/>
      <c r="W110" s="513"/>
      <c r="X110" s="513"/>
      <c r="Y110" s="513"/>
      <c r="Z110" s="513"/>
      <c r="AA110" s="513"/>
      <c r="AB110" s="513"/>
      <c r="AC110" s="515">
        <f t="shared" si="36"/>
        <v>0</v>
      </c>
      <c r="AD110" s="516"/>
    </row>
    <row r="111" spans="2:30" outlineLevel="1">
      <c r="B111" s="508" t="str">
        <f>IF(C111&gt;0,IFERROR(_xlfn.IFS(D111&lt;=DATE(YEAR('Project basic information'!$E$12),MONTH('Project basic information'!$E$12),1),'Project basic information'!$A$12,D111&lt;=DATE(YEAR('Project basic information'!$E$13),MONTH('Project basic information'!$E$13),1),'Project basic information'!$A$13,D111&lt;=DATE(YEAR('Project basic information'!$E$14),MONTH('Project basic information'!$E$14),1),'Project basic information'!$A$14,D111&lt;=DATE(YEAR('Project basic information'!$E$15),MONTH('Project basic information'!$E$15),1),'Project basic information'!$A$15,D111&lt;=DATE(YEAR('Project basic information'!$E$16),MONTH('Project basic information'!$E$16),1),'Project basic information'!$A$16),""),"")</f>
        <v/>
      </c>
      <c r="C111" s="508">
        <f>IF(C110&gt;0,C110+1,IF(DATE(YEAR('Project basic information'!$C$5),MONTH('Project basic information'!$C$5),1)=D111,1,0))</f>
        <v>0</v>
      </c>
      <c r="D111" s="509">
        <f t="shared" si="37"/>
        <v>1554</v>
      </c>
      <c r="E111" s="510"/>
      <c r="F111" s="458">
        <f t="shared" si="33"/>
        <v>0</v>
      </c>
      <c r="G111" s="511"/>
      <c r="H111" s="510"/>
      <c r="I111" s="458">
        <f t="shared" si="34"/>
        <v>0</v>
      </c>
      <c r="J111" s="512"/>
      <c r="M111" s="509">
        <f t="shared" si="35"/>
        <v>1554</v>
      </c>
      <c r="N111" s="514"/>
      <c r="O111" s="514"/>
      <c r="P111" s="514"/>
      <c r="Q111" s="514"/>
      <c r="R111" s="514"/>
      <c r="S111" s="513"/>
      <c r="T111" s="513"/>
      <c r="U111" s="513"/>
      <c r="V111" s="513"/>
      <c r="W111" s="513"/>
      <c r="X111" s="513"/>
      <c r="Y111" s="513"/>
      <c r="Z111" s="513"/>
      <c r="AA111" s="513"/>
      <c r="AB111" s="513"/>
      <c r="AC111" s="515">
        <f t="shared" si="36"/>
        <v>0</v>
      </c>
      <c r="AD111" s="516"/>
    </row>
    <row r="112" spans="2:30" outlineLevel="1">
      <c r="B112" s="508" t="str">
        <f>IF(C112&gt;0,IFERROR(_xlfn.IFS(D112&lt;=DATE(YEAR('Project basic information'!$E$12),MONTH('Project basic information'!$E$12),1),'Project basic information'!$A$12,D112&lt;=DATE(YEAR('Project basic information'!$E$13),MONTH('Project basic information'!$E$13),1),'Project basic information'!$A$13,D112&lt;=DATE(YEAR('Project basic information'!$E$14),MONTH('Project basic information'!$E$14),1),'Project basic information'!$A$14,D112&lt;=DATE(YEAR('Project basic information'!$E$15),MONTH('Project basic information'!$E$15),1),'Project basic information'!$A$15,D112&lt;=DATE(YEAR('Project basic information'!$E$16),MONTH('Project basic information'!$E$16),1),'Project basic information'!$A$16),""),"")</f>
        <v/>
      </c>
      <c r="C112" s="508">
        <f>IF(C111&gt;0,C111+1,IF(DATE(YEAR('Project basic information'!$C$5),MONTH('Project basic information'!$C$5),1)=D112,1,0))</f>
        <v>0</v>
      </c>
      <c r="D112" s="509">
        <f t="shared" si="37"/>
        <v>1584</v>
      </c>
      <c r="E112" s="510"/>
      <c r="F112" s="458">
        <f t="shared" si="33"/>
        <v>0</v>
      </c>
      <c r="G112" s="511"/>
      <c r="H112" s="510"/>
      <c r="I112" s="458">
        <f t="shared" si="34"/>
        <v>0</v>
      </c>
      <c r="J112" s="512"/>
      <c r="M112" s="509">
        <f t="shared" si="35"/>
        <v>1584</v>
      </c>
      <c r="N112" s="514"/>
      <c r="O112" s="514"/>
      <c r="P112" s="514"/>
      <c r="Q112" s="514"/>
      <c r="R112" s="514"/>
      <c r="S112" s="513"/>
      <c r="T112" s="513"/>
      <c r="U112" s="513"/>
      <c r="V112" s="513"/>
      <c r="W112" s="513"/>
      <c r="X112" s="513"/>
      <c r="Y112" s="513"/>
      <c r="Z112" s="513"/>
      <c r="AA112" s="513"/>
      <c r="AB112" s="513"/>
      <c r="AC112" s="515">
        <f t="shared" si="36"/>
        <v>0</v>
      </c>
      <c r="AD112" s="516"/>
    </row>
    <row r="113" spans="2:30" outlineLevel="1">
      <c r="B113" s="508" t="str">
        <f>IF(C113&gt;0,IFERROR(_xlfn.IFS(D113&lt;=DATE(YEAR('Project basic information'!$E$12),MONTH('Project basic information'!$E$12),1),'Project basic information'!$A$12,D113&lt;=DATE(YEAR('Project basic information'!$E$13),MONTH('Project basic information'!$E$13),1),'Project basic information'!$A$13,D113&lt;=DATE(YEAR('Project basic information'!$E$14),MONTH('Project basic information'!$E$14),1),'Project basic information'!$A$14,D113&lt;=DATE(YEAR('Project basic information'!$E$15),MONTH('Project basic information'!$E$15),1),'Project basic information'!$A$15,D113&lt;=DATE(YEAR('Project basic information'!$E$16),MONTH('Project basic information'!$E$16),1),'Project basic information'!$A$16),""),"")</f>
        <v/>
      </c>
      <c r="C113" s="508">
        <f>IF(C112&gt;0,C112+1,IF(DATE(YEAR('Project basic information'!$C$5),MONTH('Project basic information'!$C$5),1)=D113,1,0))</f>
        <v>0</v>
      </c>
      <c r="D113" s="509">
        <f t="shared" si="37"/>
        <v>1615</v>
      </c>
      <c r="E113" s="510"/>
      <c r="F113" s="458">
        <f t="shared" si="33"/>
        <v>0</v>
      </c>
      <c r="G113" s="511"/>
      <c r="H113" s="510"/>
      <c r="I113" s="458">
        <f t="shared" si="34"/>
        <v>0</v>
      </c>
      <c r="J113" s="512"/>
      <c r="M113" s="509">
        <f t="shared" si="35"/>
        <v>1615</v>
      </c>
      <c r="N113" s="514"/>
      <c r="O113" s="514"/>
      <c r="P113" s="514"/>
      <c r="Q113" s="514"/>
      <c r="R113" s="514"/>
      <c r="S113" s="513"/>
      <c r="T113" s="513"/>
      <c r="U113" s="513"/>
      <c r="V113" s="513"/>
      <c r="W113" s="513"/>
      <c r="X113" s="513"/>
      <c r="Y113" s="513"/>
      <c r="Z113" s="513"/>
      <c r="AA113" s="513"/>
      <c r="AB113" s="513"/>
      <c r="AC113" s="515">
        <f t="shared" si="36"/>
        <v>0</v>
      </c>
      <c r="AD113" s="516"/>
    </row>
    <row r="114" spans="2:30" outlineLevel="1">
      <c r="B114" s="508" t="str">
        <f>IF(C114&gt;0,IFERROR(_xlfn.IFS(D114&lt;=DATE(YEAR('Project basic information'!$E$12),MONTH('Project basic information'!$E$12),1),'Project basic information'!$A$12,D114&lt;=DATE(YEAR('Project basic information'!$E$13),MONTH('Project basic information'!$E$13),1),'Project basic information'!$A$13,D114&lt;=DATE(YEAR('Project basic information'!$E$14),MONTH('Project basic information'!$E$14),1),'Project basic information'!$A$14,D114&lt;=DATE(YEAR('Project basic information'!$E$15),MONTH('Project basic information'!$E$15),1),'Project basic information'!$A$15,D114&lt;=DATE(YEAR('Project basic information'!$E$16),MONTH('Project basic information'!$E$16),1),'Project basic information'!$A$16),""),"")</f>
        <v/>
      </c>
      <c r="C114" s="508">
        <f>IF(C113&gt;0,C113+1,IF(DATE(YEAR('Project basic information'!$C$5),MONTH('Project basic information'!$C$5),1)=D114,1,0))</f>
        <v>0</v>
      </c>
      <c r="D114" s="509">
        <f t="shared" si="37"/>
        <v>1645</v>
      </c>
      <c r="E114" s="510"/>
      <c r="F114" s="458">
        <f t="shared" si="33"/>
        <v>0</v>
      </c>
      <c r="G114" s="511"/>
      <c r="H114" s="510"/>
      <c r="I114" s="458">
        <f t="shared" si="34"/>
        <v>0</v>
      </c>
      <c r="J114" s="512"/>
      <c r="M114" s="509">
        <f t="shared" si="35"/>
        <v>1645</v>
      </c>
      <c r="N114" s="514"/>
      <c r="O114" s="514"/>
      <c r="P114" s="514"/>
      <c r="Q114" s="514"/>
      <c r="R114" s="514"/>
      <c r="S114" s="513"/>
      <c r="T114" s="513"/>
      <c r="U114" s="513"/>
      <c r="V114" s="513"/>
      <c r="W114" s="513"/>
      <c r="X114" s="513"/>
      <c r="Y114" s="513"/>
      <c r="Z114" s="513"/>
      <c r="AA114" s="513"/>
      <c r="AB114" s="513"/>
      <c r="AC114" s="515">
        <f t="shared" si="36"/>
        <v>0</v>
      </c>
      <c r="AD114" s="516"/>
    </row>
    <row r="115" spans="2:30" outlineLevel="1">
      <c r="B115" s="508" t="str">
        <f>IF(C115&gt;0,IFERROR(_xlfn.IFS(D115&lt;=DATE(YEAR('Project basic information'!$E$12),MONTH('Project basic information'!$E$12),1),'Project basic information'!$A$12,D115&lt;=DATE(YEAR('Project basic information'!$E$13),MONTH('Project basic information'!$E$13),1),'Project basic information'!$A$13,D115&lt;=DATE(YEAR('Project basic information'!$E$14),MONTH('Project basic information'!$E$14),1),'Project basic information'!$A$14,D115&lt;=DATE(YEAR('Project basic information'!$E$15),MONTH('Project basic information'!$E$15),1),'Project basic information'!$A$15,D115&lt;=DATE(YEAR('Project basic information'!$E$16),MONTH('Project basic information'!$E$16),1),'Project basic information'!$A$16),""),"")</f>
        <v/>
      </c>
      <c r="C115" s="508">
        <f>IF(C114&gt;0,C114+1,IF(DATE(YEAR('Project basic information'!$C$5),MONTH('Project basic information'!$C$5),1)=D115,1,0))</f>
        <v>0</v>
      </c>
      <c r="D115" s="509">
        <f t="shared" si="37"/>
        <v>1676</v>
      </c>
      <c r="E115" s="510"/>
      <c r="F115" s="458">
        <f t="shared" si="33"/>
        <v>0</v>
      </c>
      <c r="G115" s="511"/>
      <c r="H115" s="510"/>
      <c r="I115" s="458">
        <f t="shared" si="34"/>
        <v>0</v>
      </c>
      <c r="J115" s="512"/>
      <c r="M115" s="509">
        <f t="shared" si="35"/>
        <v>1676</v>
      </c>
      <c r="N115" s="514"/>
      <c r="O115" s="514"/>
      <c r="P115" s="514"/>
      <c r="Q115" s="514"/>
      <c r="R115" s="514"/>
      <c r="S115" s="513"/>
      <c r="T115" s="513"/>
      <c r="U115" s="513"/>
      <c r="V115" s="513"/>
      <c r="W115" s="513"/>
      <c r="X115" s="513"/>
      <c r="Y115" s="513"/>
      <c r="Z115" s="513"/>
      <c r="AA115" s="513"/>
      <c r="AB115" s="513"/>
      <c r="AC115" s="515">
        <f t="shared" si="36"/>
        <v>0</v>
      </c>
      <c r="AD115" s="516"/>
    </row>
    <row r="116" spans="2:30" outlineLevel="1">
      <c r="B116" s="508" t="str">
        <f>IF(C116&gt;0,IFERROR(_xlfn.IFS(D116&lt;=DATE(YEAR('Project basic information'!$E$12),MONTH('Project basic information'!$E$12),1),'Project basic information'!$A$12,D116&lt;=DATE(YEAR('Project basic information'!$E$13),MONTH('Project basic information'!$E$13),1),'Project basic information'!$A$13,D116&lt;=DATE(YEAR('Project basic information'!$E$14),MONTH('Project basic information'!$E$14),1),'Project basic information'!$A$14,D116&lt;=DATE(YEAR('Project basic information'!$E$15),MONTH('Project basic information'!$E$15),1),'Project basic information'!$A$15,D116&lt;=DATE(YEAR('Project basic information'!$E$16),MONTH('Project basic information'!$E$16),1),'Project basic information'!$A$16),""),"")</f>
        <v/>
      </c>
      <c r="C116" s="508">
        <f>IF(C115&gt;0,C115+1,IF(DATE(YEAR('Project basic information'!$C$5),MONTH('Project basic information'!$C$5),1)=D116,1,0))</f>
        <v>0</v>
      </c>
      <c r="D116" s="509">
        <f t="shared" si="37"/>
        <v>1707</v>
      </c>
      <c r="E116" s="510"/>
      <c r="F116" s="458">
        <f t="shared" si="33"/>
        <v>0</v>
      </c>
      <c r="G116" s="511"/>
      <c r="H116" s="510"/>
      <c r="I116" s="458">
        <f t="shared" si="34"/>
        <v>0</v>
      </c>
      <c r="J116" s="512"/>
      <c r="M116" s="509">
        <f t="shared" si="35"/>
        <v>1707</v>
      </c>
      <c r="N116" s="514"/>
      <c r="O116" s="514"/>
      <c r="P116" s="514"/>
      <c r="Q116" s="514"/>
      <c r="R116" s="514"/>
      <c r="S116" s="513"/>
      <c r="T116" s="513"/>
      <c r="U116" s="513"/>
      <c r="V116" s="513"/>
      <c r="W116" s="513"/>
      <c r="X116" s="513"/>
      <c r="Y116" s="513"/>
      <c r="Z116" s="513"/>
      <c r="AA116" s="513"/>
      <c r="AB116" s="513"/>
      <c r="AC116" s="515">
        <f t="shared" si="36"/>
        <v>0</v>
      </c>
      <c r="AD116" s="516"/>
    </row>
    <row r="117" spans="2:30" outlineLevel="1">
      <c r="B117" s="508" t="str">
        <f>IF(C117&gt;0,IFERROR(_xlfn.IFS(D117&lt;=DATE(YEAR('Project basic information'!$E$12),MONTH('Project basic information'!$E$12),1),'Project basic information'!$A$12,D117&lt;=DATE(YEAR('Project basic information'!$E$13),MONTH('Project basic information'!$E$13),1),'Project basic information'!$A$13,D117&lt;=DATE(YEAR('Project basic information'!$E$14),MONTH('Project basic information'!$E$14),1),'Project basic information'!$A$14,D117&lt;=DATE(YEAR('Project basic information'!$E$15),MONTH('Project basic information'!$E$15),1),'Project basic information'!$A$15,D117&lt;=DATE(YEAR('Project basic information'!$E$16),MONTH('Project basic information'!$E$16),1),'Project basic information'!$A$16),""),"")</f>
        <v/>
      </c>
      <c r="C117" s="508">
        <f>IF(C116&gt;0,C116+1,IF(DATE(YEAR('Project basic information'!$C$5),MONTH('Project basic information'!$C$5),1)=D117,1,0))</f>
        <v>0</v>
      </c>
      <c r="D117" s="509">
        <f t="shared" si="37"/>
        <v>1737</v>
      </c>
      <c r="E117" s="510"/>
      <c r="F117" s="458">
        <f t="shared" si="33"/>
        <v>0</v>
      </c>
      <c r="G117" s="511"/>
      <c r="H117" s="510"/>
      <c r="I117" s="458">
        <f t="shared" si="34"/>
        <v>0</v>
      </c>
      <c r="J117" s="512"/>
      <c r="M117" s="509">
        <f t="shared" si="35"/>
        <v>1737</v>
      </c>
      <c r="N117" s="514"/>
      <c r="O117" s="514"/>
      <c r="P117" s="514"/>
      <c r="Q117" s="514"/>
      <c r="R117" s="514"/>
      <c r="S117" s="513"/>
      <c r="T117" s="513"/>
      <c r="U117" s="513"/>
      <c r="V117" s="513"/>
      <c r="W117" s="513"/>
      <c r="X117" s="513"/>
      <c r="Y117" s="513"/>
      <c r="Z117" s="513"/>
      <c r="AA117" s="513"/>
      <c r="AB117" s="513"/>
      <c r="AC117" s="515">
        <f t="shared" si="36"/>
        <v>0</v>
      </c>
      <c r="AD117" s="516"/>
    </row>
    <row r="118" spans="2:30" outlineLevel="1">
      <c r="B118" s="508" t="str">
        <f>IF(C118&gt;0,IFERROR(_xlfn.IFS(D118&lt;=DATE(YEAR('Project basic information'!$E$12),MONTH('Project basic information'!$E$12),1),'Project basic information'!$A$12,D118&lt;=DATE(YEAR('Project basic information'!$E$13),MONTH('Project basic information'!$E$13),1),'Project basic information'!$A$13,D118&lt;=DATE(YEAR('Project basic information'!$E$14),MONTH('Project basic information'!$E$14),1),'Project basic information'!$A$14,D118&lt;=DATE(YEAR('Project basic information'!$E$15),MONTH('Project basic information'!$E$15),1),'Project basic information'!$A$15,D118&lt;=DATE(YEAR('Project basic information'!$E$16),MONTH('Project basic information'!$E$16),1),'Project basic information'!$A$16),""),"")</f>
        <v/>
      </c>
      <c r="C118" s="508">
        <f>IF(C117&gt;0,C117+1,IF(DATE(YEAR('Project basic information'!$C$5),MONTH('Project basic information'!$C$5),1)=D118,1,0))</f>
        <v>0</v>
      </c>
      <c r="D118" s="509">
        <f t="shared" si="37"/>
        <v>1768</v>
      </c>
      <c r="E118" s="510"/>
      <c r="F118" s="458">
        <f t="shared" si="33"/>
        <v>0</v>
      </c>
      <c r="G118" s="511"/>
      <c r="H118" s="510"/>
      <c r="I118" s="458">
        <f t="shared" si="34"/>
        <v>0</v>
      </c>
      <c r="J118" s="512"/>
      <c r="M118" s="509">
        <f t="shared" si="35"/>
        <v>1768</v>
      </c>
      <c r="N118" s="514"/>
      <c r="O118" s="514"/>
      <c r="P118" s="514"/>
      <c r="Q118" s="514"/>
      <c r="R118" s="514"/>
      <c r="S118" s="513"/>
      <c r="T118" s="513"/>
      <c r="U118" s="513"/>
      <c r="V118" s="513"/>
      <c r="W118" s="513"/>
      <c r="X118" s="513"/>
      <c r="Y118" s="513"/>
      <c r="Z118" s="513"/>
      <c r="AA118" s="513"/>
      <c r="AB118" s="513"/>
      <c r="AC118" s="515">
        <f t="shared" si="36"/>
        <v>0</v>
      </c>
      <c r="AD118" s="516"/>
    </row>
    <row r="119" spans="2:30" outlineLevel="1">
      <c r="B119" s="508" t="str">
        <f>IF(C119&gt;0,IFERROR(_xlfn.IFS(D119&lt;=DATE(YEAR('Project basic information'!$E$12),MONTH('Project basic information'!$E$12),1),'Project basic information'!$A$12,D119&lt;=DATE(YEAR('Project basic information'!$E$13),MONTH('Project basic information'!$E$13),1),'Project basic information'!$A$13,D119&lt;=DATE(YEAR('Project basic information'!$E$14),MONTH('Project basic information'!$E$14),1),'Project basic information'!$A$14,D119&lt;=DATE(YEAR('Project basic information'!$E$15),MONTH('Project basic information'!$E$15),1),'Project basic information'!$A$15,D119&lt;=DATE(YEAR('Project basic information'!$E$16),MONTH('Project basic information'!$E$16),1),'Project basic information'!$A$16),""),"")</f>
        <v/>
      </c>
      <c r="C119" s="508">
        <f>IF(C118&gt;0,C118+1,IF(DATE(YEAR('Project basic information'!$C$5),MONTH('Project basic information'!$C$5),1)=D119,1,0))</f>
        <v>0</v>
      </c>
      <c r="D119" s="509">
        <f t="shared" si="37"/>
        <v>1798</v>
      </c>
      <c r="E119" s="510"/>
      <c r="F119" s="458">
        <f t="shared" si="33"/>
        <v>0</v>
      </c>
      <c r="G119" s="511"/>
      <c r="H119" s="510"/>
      <c r="I119" s="458">
        <f t="shared" si="34"/>
        <v>0</v>
      </c>
      <c r="J119" s="512"/>
      <c r="M119" s="509">
        <f t="shared" si="35"/>
        <v>1798</v>
      </c>
      <c r="N119" s="514"/>
      <c r="O119" s="514"/>
      <c r="P119" s="514"/>
      <c r="Q119" s="514"/>
      <c r="R119" s="514"/>
      <c r="S119" s="513"/>
      <c r="T119" s="513"/>
      <c r="U119" s="513"/>
      <c r="V119" s="513"/>
      <c r="W119" s="513"/>
      <c r="X119" s="513"/>
      <c r="Y119" s="513"/>
      <c r="Z119" s="513"/>
      <c r="AA119" s="513"/>
      <c r="AB119" s="513"/>
      <c r="AC119" s="515">
        <f t="shared" si="36"/>
        <v>0</v>
      </c>
      <c r="AD119" s="516"/>
    </row>
    <row r="120" spans="2:30" ht="15" thickBot="1">
      <c r="B120" s="518"/>
      <c r="C120" s="519"/>
      <c r="D120" s="520">
        <f>D119</f>
        <v>1798</v>
      </c>
      <c r="E120" s="521"/>
      <c r="F120" s="522">
        <f>SUM(F108:F119)</f>
        <v>0</v>
      </c>
      <c r="G120" s="523">
        <f>SUM(G108:G119)</f>
        <v>0</v>
      </c>
      <c r="H120" s="524"/>
      <c r="I120" s="522">
        <f>SUM(I108:I119)</f>
        <v>0</v>
      </c>
      <c r="J120" s="523">
        <f>SUM(J108:J119)</f>
        <v>0</v>
      </c>
      <c r="M120" s="520">
        <f t="shared" si="35"/>
        <v>1798</v>
      </c>
      <c r="N120" s="526">
        <f>SUM(N108:N119)</f>
        <v>0</v>
      </c>
      <c r="O120" s="526">
        <f>SUM(O108:O119)</f>
        <v>0</v>
      </c>
      <c r="P120" s="526">
        <f>SUM(P108:P119)</f>
        <v>0</v>
      </c>
      <c r="Q120" s="526">
        <f>SUM(Q108:Q119)</f>
        <v>0</v>
      </c>
      <c r="R120" s="526">
        <f>SUM(R108:R119)</f>
        <v>0</v>
      </c>
      <c r="S120" s="528">
        <f t="shared" ref="S120:AB120" si="38">SUM(S108:S119)</f>
        <v>0</v>
      </c>
      <c r="T120" s="528">
        <f t="shared" si="38"/>
        <v>0</v>
      </c>
      <c r="U120" s="528">
        <f t="shared" si="38"/>
        <v>0</v>
      </c>
      <c r="V120" s="528">
        <f t="shared" si="38"/>
        <v>0</v>
      </c>
      <c r="W120" s="528">
        <f t="shared" si="38"/>
        <v>0</v>
      </c>
      <c r="X120" s="528">
        <f t="shared" si="38"/>
        <v>0</v>
      </c>
      <c r="Y120" s="528">
        <f t="shared" si="38"/>
        <v>0</v>
      </c>
      <c r="Z120" s="528">
        <f t="shared" si="38"/>
        <v>0</v>
      </c>
      <c r="AA120" s="528">
        <f t="shared" si="38"/>
        <v>0</v>
      </c>
      <c r="AB120" s="528">
        <f t="shared" si="38"/>
        <v>0</v>
      </c>
      <c r="AC120" s="528">
        <f>SUM(AC108:AC119)</f>
        <v>0</v>
      </c>
      <c r="AD120" s="516"/>
    </row>
    <row r="121" spans="2:30" ht="28.55" customHeight="1">
      <c r="B121" s="448"/>
      <c r="C121" s="448"/>
      <c r="N121" s="527">
        <f>IFERROR(N120/$H$6,0)</f>
        <v>0</v>
      </c>
      <c r="O121" s="527">
        <f>IFERROR(O120/$H$6,0)</f>
        <v>0</v>
      </c>
      <c r="P121" s="527">
        <f>IFERROR(P120/$H$6,0)</f>
        <v>0</v>
      </c>
      <c r="Q121" s="527">
        <f>IFERROR(Q120/$H$6,0)</f>
        <v>0</v>
      </c>
      <c r="R121" s="527">
        <f>IFERROR(R120/$H$6,0)</f>
        <v>0</v>
      </c>
      <c r="S121" s="527">
        <f t="shared" ref="S121:AB121" si="39">IFERROR(S120/$H$6,0)</f>
        <v>0</v>
      </c>
      <c r="T121" s="527">
        <f t="shared" si="39"/>
        <v>0</v>
      </c>
      <c r="U121" s="527">
        <f t="shared" si="39"/>
        <v>0</v>
      </c>
      <c r="V121" s="527">
        <f t="shared" si="39"/>
        <v>0</v>
      </c>
      <c r="W121" s="527">
        <f t="shared" si="39"/>
        <v>0</v>
      </c>
      <c r="X121" s="527">
        <f t="shared" si="39"/>
        <v>0</v>
      </c>
      <c r="Y121" s="527">
        <f t="shared" si="39"/>
        <v>0</v>
      </c>
      <c r="Z121" s="527">
        <f t="shared" si="39"/>
        <v>0</v>
      </c>
      <c r="AA121" s="527">
        <f t="shared" si="39"/>
        <v>0</v>
      </c>
      <c r="AB121" s="527">
        <f t="shared" si="39"/>
        <v>0</v>
      </c>
      <c r="AC121" s="525">
        <f>IFERROR(AC120/$H$6,0)</f>
        <v>0</v>
      </c>
      <c r="AD121" s="529" t="s">
        <v>579</v>
      </c>
    </row>
    <row r="122" spans="2:30" ht="15" thickBot="1">
      <c r="B122" s="448"/>
      <c r="C122" s="448"/>
      <c r="N122" s="530"/>
      <c r="O122" s="530"/>
      <c r="P122" s="530"/>
      <c r="Q122" s="530"/>
      <c r="R122" s="530"/>
      <c r="S122" s="531"/>
      <c r="T122" s="532"/>
      <c r="U122" s="533"/>
      <c r="V122" s="533"/>
      <c r="W122" s="533"/>
      <c r="X122" s="533"/>
      <c r="Y122" s="533"/>
      <c r="Z122" s="533"/>
      <c r="AA122" s="533"/>
      <c r="AB122" s="534"/>
      <c r="AC122" s="535"/>
      <c r="AD122" s="542"/>
    </row>
    <row r="123" spans="2:30" outlineLevel="1">
      <c r="B123" s="508" t="str">
        <f>IF(C123&gt;0,IFERROR(_xlfn.IFS(D123&lt;=DATE(YEAR('Project basic information'!$E$12),MONTH('Project basic information'!$E$12),1),'Project basic information'!$A$12,D123&lt;=DATE(YEAR('Project basic information'!$E$13),MONTH('Project basic information'!$E$13),1),'Project basic information'!$A$13,D123&lt;=DATE(YEAR('Project basic information'!$E$14),MONTH('Project basic information'!$E$14),1),'Project basic information'!$A$14,D123&lt;=DATE(YEAR('Project basic information'!$E$15),MONTH('Project basic information'!$E$15),1),'Project basic information'!$A$15,D123&lt;=DATE(YEAR('Project basic information'!$E$16),MONTH('Project basic information'!$E$16),1),'Project basic information'!$A$16),""),"")</f>
        <v/>
      </c>
      <c r="C123" s="508">
        <f>IF(C119&gt;0,C119+1,IF(DATE(YEAR('Project basic information'!$C$5),MONTH('Project basic information'!$C$5),1)=D123,1,0))</f>
        <v>0</v>
      </c>
      <c r="D123" s="509">
        <f>DATE(YEAR(D119),MONTH(D119)+1,DAY(D119))</f>
        <v>1829</v>
      </c>
      <c r="E123" s="539"/>
      <c r="F123" s="537">
        <f t="shared" ref="F123:F134" si="40">215/12*E123</f>
        <v>0</v>
      </c>
      <c r="G123" s="540"/>
      <c r="H123" s="539"/>
      <c r="I123" s="537">
        <f t="shared" ref="I123:I134" si="41">215/12*H123</f>
        <v>0</v>
      </c>
      <c r="J123" s="541"/>
      <c r="M123" s="509">
        <f t="shared" si="35"/>
        <v>1829</v>
      </c>
      <c r="N123" s="514"/>
      <c r="O123" s="514"/>
      <c r="P123" s="514"/>
      <c r="Q123" s="514"/>
      <c r="R123" s="514"/>
      <c r="S123" s="513"/>
      <c r="T123" s="513"/>
      <c r="U123" s="513"/>
      <c r="V123" s="513"/>
      <c r="W123" s="513"/>
      <c r="X123" s="513"/>
      <c r="Y123" s="513"/>
      <c r="Z123" s="513"/>
      <c r="AA123" s="513"/>
      <c r="AB123" s="513"/>
      <c r="AC123" s="515">
        <f t="shared" ref="AC123:AC134" si="42">SUM(N123:AB123)</f>
        <v>0</v>
      </c>
      <c r="AD123" s="516"/>
    </row>
    <row r="124" spans="2:30" outlineLevel="1">
      <c r="B124" s="508" t="str">
        <f>IF(C124&gt;0,IFERROR(_xlfn.IFS(D124&lt;=DATE(YEAR('Project basic information'!$E$12),MONTH('Project basic information'!$E$12),1),'Project basic information'!$A$12,D124&lt;=DATE(YEAR('Project basic information'!$E$13),MONTH('Project basic information'!$E$13),1),'Project basic information'!$A$13,D124&lt;=DATE(YEAR('Project basic information'!$E$14),MONTH('Project basic information'!$E$14),1),'Project basic information'!$A$14,D124&lt;=DATE(YEAR('Project basic information'!$E$15),MONTH('Project basic information'!$E$15),1),'Project basic information'!$A$15,D124&lt;=DATE(YEAR('Project basic information'!$E$16),MONTH('Project basic information'!$E$16),1),'Project basic information'!$A$16),""),"")</f>
        <v/>
      </c>
      <c r="C124" s="508">
        <f>IF(C123&gt;0,C123+1,IF(DATE(YEAR('Project basic information'!$C$5),MONTH('Project basic information'!$C$5),1)=D124,1,0))</f>
        <v>0</v>
      </c>
      <c r="D124" s="509">
        <f t="shared" ref="D124:D134" si="43">DATE(YEAR(D123),MONTH(D123)+1,DAY(D123))</f>
        <v>1860</v>
      </c>
      <c r="E124" s="510"/>
      <c r="F124" s="458">
        <f t="shared" si="40"/>
        <v>0</v>
      </c>
      <c r="G124" s="511"/>
      <c r="H124" s="510"/>
      <c r="I124" s="458">
        <f t="shared" si="41"/>
        <v>0</v>
      </c>
      <c r="J124" s="512"/>
      <c r="M124" s="509">
        <f t="shared" si="35"/>
        <v>1860</v>
      </c>
      <c r="N124" s="514"/>
      <c r="O124" s="514"/>
      <c r="P124" s="514"/>
      <c r="Q124" s="514"/>
      <c r="R124" s="514"/>
      <c r="S124" s="513"/>
      <c r="T124" s="513"/>
      <c r="U124" s="513"/>
      <c r="V124" s="513"/>
      <c r="W124" s="513"/>
      <c r="X124" s="513"/>
      <c r="Y124" s="513"/>
      <c r="Z124" s="513"/>
      <c r="AA124" s="513"/>
      <c r="AB124" s="513"/>
      <c r="AC124" s="515">
        <f t="shared" si="42"/>
        <v>0</v>
      </c>
      <c r="AD124" s="516"/>
    </row>
    <row r="125" spans="2:30" outlineLevel="1">
      <c r="B125" s="508" t="str">
        <f>IF(C125&gt;0,IFERROR(_xlfn.IFS(D125&lt;=DATE(YEAR('Project basic information'!$E$12),MONTH('Project basic information'!$E$12),1),'Project basic information'!$A$12,D125&lt;=DATE(YEAR('Project basic information'!$E$13),MONTH('Project basic information'!$E$13),1),'Project basic information'!$A$13,D125&lt;=DATE(YEAR('Project basic information'!$E$14),MONTH('Project basic information'!$E$14),1),'Project basic information'!$A$14,D125&lt;=DATE(YEAR('Project basic information'!$E$15),MONTH('Project basic information'!$E$15),1),'Project basic information'!$A$15,D125&lt;=DATE(YEAR('Project basic information'!$E$16),MONTH('Project basic information'!$E$16),1),'Project basic information'!$A$16),""),"")</f>
        <v/>
      </c>
      <c r="C125" s="508">
        <f>IF(C124&gt;0,C124+1,IF(DATE(YEAR('Project basic information'!$C$5),MONTH('Project basic information'!$C$5),1)=D125,1,0))</f>
        <v>0</v>
      </c>
      <c r="D125" s="509">
        <f t="shared" si="43"/>
        <v>1888</v>
      </c>
      <c r="E125" s="510"/>
      <c r="F125" s="458">
        <f t="shared" si="40"/>
        <v>0</v>
      </c>
      <c r="G125" s="511"/>
      <c r="H125" s="510"/>
      <c r="I125" s="458">
        <f t="shared" si="41"/>
        <v>0</v>
      </c>
      <c r="J125" s="512"/>
      <c r="M125" s="509">
        <f t="shared" si="35"/>
        <v>1888</v>
      </c>
      <c r="N125" s="514"/>
      <c r="O125" s="514"/>
      <c r="P125" s="514"/>
      <c r="Q125" s="514"/>
      <c r="R125" s="514"/>
      <c r="S125" s="513"/>
      <c r="T125" s="513"/>
      <c r="U125" s="513"/>
      <c r="V125" s="513"/>
      <c r="W125" s="513"/>
      <c r="X125" s="513"/>
      <c r="Y125" s="513"/>
      <c r="Z125" s="513"/>
      <c r="AA125" s="513"/>
      <c r="AB125" s="513"/>
      <c r="AC125" s="515">
        <f t="shared" si="42"/>
        <v>0</v>
      </c>
      <c r="AD125" s="516"/>
    </row>
    <row r="126" spans="2:30" outlineLevel="1">
      <c r="B126" s="508" t="str">
        <f>IF(C126&gt;0,IFERROR(_xlfn.IFS(D126&lt;=DATE(YEAR('Project basic information'!$E$12),MONTH('Project basic information'!$E$12),1),'Project basic information'!$A$12,D126&lt;=DATE(YEAR('Project basic information'!$E$13),MONTH('Project basic information'!$E$13),1),'Project basic information'!$A$13,D126&lt;=DATE(YEAR('Project basic information'!$E$14),MONTH('Project basic information'!$E$14),1),'Project basic information'!$A$14,D126&lt;=DATE(YEAR('Project basic information'!$E$15),MONTH('Project basic information'!$E$15),1),'Project basic information'!$A$15,D126&lt;=DATE(YEAR('Project basic information'!$E$16),MONTH('Project basic information'!$E$16),1),'Project basic information'!$A$16),""),"")</f>
        <v/>
      </c>
      <c r="C126" s="508">
        <f>IF(C125&gt;0,C125+1,IF(DATE(YEAR('Project basic information'!$C$5),MONTH('Project basic information'!$C$5),1)=D126,1,0))</f>
        <v>0</v>
      </c>
      <c r="D126" s="509">
        <f t="shared" si="43"/>
        <v>1919</v>
      </c>
      <c r="E126" s="510"/>
      <c r="F126" s="458">
        <f t="shared" si="40"/>
        <v>0</v>
      </c>
      <c r="G126" s="511"/>
      <c r="H126" s="510"/>
      <c r="I126" s="458">
        <f t="shared" si="41"/>
        <v>0</v>
      </c>
      <c r="J126" s="512"/>
      <c r="M126" s="509">
        <f t="shared" si="35"/>
        <v>1919</v>
      </c>
      <c r="N126" s="514"/>
      <c r="O126" s="514"/>
      <c r="P126" s="514"/>
      <c r="Q126" s="514"/>
      <c r="R126" s="514"/>
      <c r="S126" s="513"/>
      <c r="T126" s="513"/>
      <c r="U126" s="513"/>
      <c r="V126" s="513"/>
      <c r="W126" s="513"/>
      <c r="X126" s="513"/>
      <c r="Y126" s="513"/>
      <c r="Z126" s="513"/>
      <c r="AA126" s="513"/>
      <c r="AB126" s="513"/>
      <c r="AC126" s="515">
        <f t="shared" si="42"/>
        <v>0</v>
      </c>
      <c r="AD126" s="516"/>
    </row>
    <row r="127" spans="2:30" outlineLevel="1">
      <c r="B127" s="508" t="str">
        <f>IF(C127&gt;0,IFERROR(_xlfn.IFS(D127&lt;=DATE(YEAR('Project basic information'!$E$12),MONTH('Project basic information'!$E$12),1),'Project basic information'!$A$12,D127&lt;=DATE(YEAR('Project basic information'!$E$13),MONTH('Project basic information'!$E$13),1),'Project basic information'!$A$13,D127&lt;=DATE(YEAR('Project basic information'!$E$14),MONTH('Project basic information'!$E$14),1),'Project basic information'!$A$14,D127&lt;=DATE(YEAR('Project basic information'!$E$15),MONTH('Project basic information'!$E$15),1),'Project basic information'!$A$15,D127&lt;=DATE(YEAR('Project basic information'!$E$16),MONTH('Project basic information'!$E$16),1),'Project basic information'!$A$16),""),"")</f>
        <v/>
      </c>
      <c r="C127" s="508">
        <f>IF(C126&gt;0,C126+1,IF(DATE(YEAR('Project basic information'!$C$5),MONTH('Project basic information'!$C$5),1)=D127,1,0))</f>
        <v>0</v>
      </c>
      <c r="D127" s="509">
        <f t="shared" si="43"/>
        <v>1949</v>
      </c>
      <c r="E127" s="510"/>
      <c r="F127" s="458">
        <f t="shared" si="40"/>
        <v>0</v>
      </c>
      <c r="G127" s="511"/>
      <c r="H127" s="510"/>
      <c r="I127" s="458">
        <f t="shared" si="41"/>
        <v>0</v>
      </c>
      <c r="J127" s="512"/>
      <c r="M127" s="509">
        <f t="shared" si="35"/>
        <v>1949</v>
      </c>
      <c r="N127" s="514"/>
      <c r="O127" s="514"/>
      <c r="P127" s="514"/>
      <c r="Q127" s="514"/>
      <c r="R127" s="514"/>
      <c r="S127" s="513"/>
      <c r="T127" s="513"/>
      <c r="U127" s="513"/>
      <c r="V127" s="513"/>
      <c r="W127" s="513"/>
      <c r="X127" s="513"/>
      <c r="Y127" s="513"/>
      <c r="Z127" s="513"/>
      <c r="AA127" s="513"/>
      <c r="AB127" s="513"/>
      <c r="AC127" s="515">
        <f t="shared" si="42"/>
        <v>0</v>
      </c>
      <c r="AD127" s="516"/>
    </row>
    <row r="128" spans="2:30" outlineLevel="1">
      <c r="B128" s="508" t="str">
        <f>IF(C128&gt;0,IFERROR(_xlfn.IFS(D128&lt;=DATE(YEAR('Project basic information'!$E$12),MONTH('Project basic information'!$E$12),1),'Project basic information'!$A$12,D128&lt;=DATE(YEAR('Project basic information'!$E$13),MONTH('Project basic information'!$E$13),1),'Project basic information'!$A$13,D128&lt;=DATE(YEAR('Project basic information'!$E$14),MONTH('Project basic information'!$E$14),1),'Project basic information'!$A$14,D128&lt;=DATE(YEAR('Project basic information'!$E$15),MONTH('Project basic information'!$E$15),1),'Project basic information'!$A$15,D128&lt;=DATE(YEAR('Project basic information'!$E$16),MONTH('Project basic information'!$E$16),1),'Project basic information'!$A$16),""),"")</f>
        <v/>
      </c>
      <c r="C128" s="508">
        <f>IF(C127&gt;0,C127+1,IF(DATE(YEAR('Project basic information'!$C$5),MONTH('Project basic information'!$C$5),1)=D128,1,0))</f>
        <v>0</v>
      </c>
      <c r="D128" s="509">
        <f t="shared" si="43"/>
        <v>1980</v>
      </c>
      <c r="E128" s="510"/>
      <c r="F128" s="458">
        <f t="shared" si="40"/>
        <v>0</v>
      </c>
      <c r="G128" s="511"/>
      <c r="H128" s="510"/>
      <c r="I128" s="458">
        <f t="shared" si="41"/>
        <v>0</v>
      </c>
      <c r="J128" s="512"/>
      <c r="M128" s="509">
        <f t="shared" si="35"/>
        <v>1980</v>
      </c>
      <c r="N128" s="514"/>
      <c r="O128" s="514"/>
      <c r="P128" s="514"/>
      <c r="Q128" s="514"/>
      <c r="R128" s="514"/>
      <c r="S128" s="513"/>
      <c r="T128" s="513"/>
      <c r="U128" s="513"/>
      <c r="V128" s="513"/>
      <c r="W128" s="513"/>
      <c r="X128" s="513"/>
      <c r="Y128" s="513"/>
      <c r="Z128" s="513"/>
      <c r="AA128" s="513"/>
      <c r="AB128" s="513"/>
      <c r="AC128" s="515">
        <f t="shared" si="42"/>
        <v>0</v>
      </c>
      <c r="AD128" s="516"/>
    </row>
    <row r="129" spans="2:30" outlineLevel="1">
      <c r="B129" s="508" t="str">
        <f>IF(C129&gt;0,IFERROR(_xlfn.IFS(D129&lt;=DATE(YEAR('Project basic information'!$E$12),MONTH('Project basic information'!$E$12),1),'Project basic information'!$A$12,D129&lt;=DATE(YEAR('Project basic information'!$E$13),MONTH('Project basic information'!$E$13),1),'Project basic information'!$A$13,D129&lt;=DATE(YEAR('Project basic information'!$E$14),MONTH('Project basic information'!$E$14),1),'Project basic information'!$A$14,D129&lt;=DATE(YEAR('Project basic information'!$E$15),MONTH('Project basic information'!$E$15),1),'Project basic information'!$A$15,D129&lt;=DATE(YEAR('Project basic information'!$E$16),MONTH('Project basic information'!$E$16),1),'Project basic information'!$A$16),""),"")</f>
        <v/>
      </c>
      <c r="C129" s="508">
        <f>IF(C128&gt;0,C128+1,IF(DATE(YEAR('Project basic information'!$C$5),MONTH('Project basic information'!$C$5),1)=D129,1,0))</f>
        <v>0</v>
      </c>
      <c r="D129" s="509">
        <f t="shared" si="43"/>
        <v>2010</v>
      </c>
      <c r="E129" s="510"/>
      <c r="F129" s="458">
        <f t="shared" si="40"/>
        <v>0</v>
      </c>
      <c r="G129" s="511"/>
      <c r="H129" s="510"/>
      <c r="I129" s="458">
        <f t="shared" si="41"/>
        <v>0</v>
      </c>
      <c r="J129" s="512"/>
      <c r="M129" s="509">
        <f t="shared" si="35"/>
        <v>2010</v>
      </c>
      <c r="N129" s="514"/>
      <c r="O129" s="514"/>
      <c r="P129" s="514"/>
      <c r="Q129" s="514"/>
      <c r="R129" s="514"/>
      <c r="S129" s="513"/>
      <c r="T129" s="513"/>
      <c r="U129" s="513"/>
      <c r="V129" s="513"/>
      <c r="W129" s="513"/>
      <c r="X129" s="513"/>
      <c r="Y129" s="513"/>
      <c r="Z129" s="513"/>
      <c r="AA129" s="513"/>
      <c r="AB129" s="513"/>
      <c r="AC129" s="515">
        <f t="shared" si="42"/>
        <v>0</v>
      </c>
      <c r="AD129" s="516"/>
    </row>
    <row r="130" spans="2:30" outlineLevel="1">
      <c r="B130" s="508" t="str">
        <f>IF(C130&gt;0,IFERROR(_xlfn.IFS(D130&lt;=DATE(YEAR('Project basic information'!$E$12),MONTH('Project basic information'!$E$12),1),'Project basic information'!$A$12,D130&lt;=DATE(YEAR('Project basic information'!$E$13),MONTH('Project basic information'!$E$13),1),'Project basic information'!$A$13,D130&lt;=DATE(YEAR('Project basic information'!$E$14),MONTH('Project basic information'!$E$14),1),'Project basic information'!$A$14,D130&lt;=DATE(YEAR('Project basic information'!$E$15),MONTH('Project basic information'!$E$15),1),'Project basic information'!$A$15,D130&lt;=DATE(YEAR('Project basic information'!$E$16),MONTH('Project basic information'!$E$16),1),'Project basic information'!$A$16),""),"")</f>
        <v/>
      </c>
      <c r="C130" s="508">
        <f>IF(C129&gt;0,C129+1,IF(DATE(YEAR('Project basic information'!$C$5),MONTH('Project basic information'!$C$5),1)=D130,1,0))</f>
        <v>0</v>
      </c>
      <c r="D130" s="509">
        <f t="shared" si="43"/>
        <v>2041</v>
      </c>
      <c r="E130" s="510"/>
      <c r="F130" s="458">
        <f t="shared" si="40"/>
        <v>0</v>
      </c>
      <c r="G130" s="511"/>
      <c r="H130" s="510"/>
      <c r="I130" s="458">
        <f t="shared" si="41"/>
        <v>0</v>
      </c>
      <c r="J130" s="512"/>
      <c r="M130" s="509">
        <f t="shared" si="35"/>
        <v>2041</v>
      </c>
      <c r="N130" s="514"/>
      <c r="O130" s="514"/>
      <c r="P130" s="514"/>
      <c r="Q130" s="514"/>
      <c r="R130" s="514"/>
      <c r="S130" s="513"/>
      <c r="T130" s="513"/>
      <c r="U130" s="513"/>
      <c r="V130" s="513"/>
      <c r="W130" s="513"/>
      <c r="X130" s="513"/>
      <c r="Y130" s="513"/>
      <c r="Z130" s="513"/>
      <c r="AA130" s="513"/>
      <c r="AB130" s="513"/>
      <c r="AC130" s="515">
        <f t="shared" si="42"/>
        <v>0</v>
      </c>
      <c r="AD130" s="516"/>
    </row>
    <row r="131" spans="2:30" outlineLevel="1">
      <c r="B131" s="508" t="str">
        <f>IF(C131&gt;0,IFERROR(_xlfn.IFS(D131&lt;=DATE(YEAR('Project basic information'!$E$12),MONTH('Project basic information'!$E$12),1),'Project basic information'!$A$12,D131&lt;=DATE(YEAR('Project basic information'!$E$13),MONTH('Project basic information'!$E$13),1),'Project basic information'!$A$13,D131&lt;=DATE(YEAR('Project basic information'!$E$14),MONTH('Project basic information'!$E$14),1),'Project basic information'!$A$14,D131&lt;=DATE(YEAR('Project basic information'!$E$15),MONTH('Project basic information'!$E$15),1),'Project basic information'!$A$15,D131&lt;=DATE(YEAR('Project basic information'!$E$16),MONTH('Project basic information'!$E$16),1),'Project basic information'!$A$16),""),"")</f>
        <v/>
      </c>
      <c r="C131" s="508">
        <f>IF(C130&gt;0,C130+1,IF(DATE(YEAR('Project basic information'!$C$5),MONTH('Project basic information'!$C$5),1)=D131,1,0))</f>
        <v>0</v>
      </c>
      <c r="D131" s="509">
        <f t="shared" si="43"/>
        <v>2072</v>
      </c>
      <c r="E131" s="510"/>
      <c r="F131" s="458">
        <f t="shared" si="40"/>
        <v>0</v>
      </c>
      <c r="G131" s="511"/>
      <c r="H131" s="510"/>
      <c r="I131" s="458">
        <f t="shared" si="41"/>
        <v>0</v>
      </c>
      <c r="J131" s="512"/>
      <c r="M131" s="509">
        <f t="shared" si="35"/>
        <v>2072</v>
      </c>
      <c r="N131" s="514"/>
      <c r="O131" s="514"/>
      <c r="P131" s="514"/>
      <c r="Q131" s="514"/>
      <c r="R131" s="514"/>
      <c r="S131" s="513"/>
      <c r="T131" s="513"/>
      <c r="U131" s="513"/>
      <c r="V131" s="513"/>
      <c r="W131" s="513"/>
      <c r="X131" s="513"/>
      <c r="Y131" s="513"/>
      <c r="Z131" s="513"/>
      <c r="AA131" s="513"/>
      <c r="AB131" s="513"/>
      <c r="AC131" s="515">
        <f t="shared" si="42"/>
        <v>0</v>
      </c>
      <c r="AD131" s="516"/>
    </row>
    <row r="132" spans="2:30" outlineLevel="1">
      <c r="B132" s="508" t="str">
        <f>IF(C132&gt;0,IFERROR(_xlfn.IFS(D132&lt;=DATE(YEAR('Project basic information'!$E$12),MONTH('Project basic information'!$E$12),1),'Project basic information'!$A$12,D132&lt;=DATE(YEAR('Project basic information'!$E$13),MONTH('Project basic information'!$E$13),1),'Project basic information'!$A$13,D132&lt;=DATE(YEAR('Project basic information'!$E$14),MONTH('Project basic information'!$E$14),1),'Project basic information'!$A$14,D132&lt;=DATE(YEAR('Project basic information'!$E$15),MONTH('Project basic information'!$E$15),1),'Project basic information'!$A$15,D132&lt;=DATE(YEAR('Project basic information'!$E$16),MONTH('Project basic information'!$E$16),1),'Project basic information'!$A$16),""),"")</f>
        <v/>
      </c>
      <c r="C132" s="508">
        <f>IF(C131&gt;0,C131+1,IF(DATE(YEAR('Project basic information'!$C$5),MONTH('Project basic information'!$C$5),1)=D132,1,0))</f>
        <v>0</v>
      </c>
      <c r="D132" s="509">
        <f t="shared" si="43"/>
        <v>2102</v>
      </c>
      <c r="E132" s="510"/>
      <c r="F132" s="458">
        <f t="shared" si="40"/>
        <v>0</v>
      </c>
      <c r="G132" s="511"/>
      <c r="H132" s="510"/>
      <c r="I132" s="458">
        <f t="shared" si="41"/>
        <v>0</v>
      </c>
      <c r="J132" s="512"/>
      <c r="M132" s="509">
        <f t="shared" si="35"/>
        <v>2102</v>
      </c>
      <c r="N132" s="514"/>
      <c r="O132" s="514"/>
      <c r="P132" s="514"/>
      <c r="Q132" s="514"/>
      <c r="R132" s="514"/>
      <c r="S132" s="513"/>
      <c r="T132" s="513"/>
      <c r="U132" s="513"/>
      <c r="V132" s="513"/>
      <c r="W132" s="513"/>
      <c r="X132" s="513"/>
      <c r="Y132" s="513"/>
      <c r="Z132" s="513"/>
      <c r="AA132" s="513"/>
      <c r="AB132" s="513"/>
      <c r="AC132" s="515">
        <f t="shared" si="42"/>
        <v>0</v>
      </c>
      <c r="AD132" s="516"/>
    </row>
    <row r="133" spans="2:30" outlineLevel="1">
      <c r="B133" s="508" t="str">
        <f>IF(C133&gt;0,IFERROR(_xlfn.IFS(D133&lt;=DATE(YEAR('Project basic information'!$E$12),MONTH('Project basic information'!$E$12),1),'Project basic information'!$A$12,D133&lt;=DATE(YEAR('Project basic information'!$E$13),MONTH('Project basic information'!$E$13),1),'Project basic information'!$A$13,D133&lt;=DATE(YEAR('Project basic information'!$E$14),MONTH('Project basic information'!$E$14),1),'Project basic information'!$A$14,D133&lt;=DATE(YEAR('Project basic information'!$E$15),MONTH('Project basic information'!$E$15),1),'Project basic information'!$A$15,D133&lt;=DATE(YEAR('Project basic information'!$E$16),MONTH('Project basic information'!$E$16),1),'Project basic information'!$A$16),""),"")</f>
        <v/>
      </c>
      <c r="C133" s="508">
        <f>IF(C132&gt;0,C132+1,IF(DATE(YEAR('Project basic information'!$C$5),MONTH('Project basic information'!$C$5),1)=D133,1,0))</f>
        <v>0</v>
      </c>
      <c r="D133" s="509">
        <f t="shared" si="43"/>
        <v>2133</v>
      </c>
      <c r="E133" s="510"/>
      <c r="F133" s="458">
        <f t="shared" si="40"/>
        <v>0</v>
      </c>
      <c r="G133" s="511"/>
      <c r="H133" s="510"/>
      <c r="I133" s="458">
        <f t="shared" si="41"/>
        <v>0</v>
      </c>
      <c r="J133" s="512"/>
      <c r="M133" s="509">
        <f t="shared" si="35"/>
        <v>2133</v>
      </c>
      <c r="N133" s="514"/>
      <c r="O133" s="514"/>
      <c r="P133" s="514"/>
      <c r="Q133" s="514"/>
      <c r="R133" s="514"/>
      <c r="S133" s="513"/>
      <c r="T133" s="513"/>
      <c r="U133" s="513"/>
      <c r="V133" s="513"/>
      <c r="W133" s="513"/>
      <c r="X133" s="513"/>
      <c r="Y133" s="513"/>
      <c r="Z133" s="513"/>
      <c r="AA133" s="513"/>
      <c r="AB133" s="513"/>
      <c r="AC133" s="515">
        <f t="shared" si="42"/>
        <v>0</v>
      </c>
      <c r="AD133" s="516"/>
    </row>
    <row r="134" spans="2:30" outlineLevel="1">
      <c r="B134" s="508" t="str">
        <f>IF(C134&gt;0,IFERROR(_xlfn.IFS(D134&lt;=DATE(YEAR('Project basic information'!$E$12),MONTH('Project basic information'!$E$12),1),'Project basic information'!$A$12,D134&lt;=DATE(YEAR('Project basic information'!$E$13),MONTH('Project basic information'!$E$13),1),'Project basic information'!$A$13,D134&lt;=DATE(YEAR('Project basic information'!$E$14),MONTH('Project basic information'!$E$14),1),'Project basic information'!$A$14,D134&lt;=DATE(YEAR('Project basic information'!$E$15),MONTH('Project basic information'!$E$15),1),'Project basic information'!$A$15,D134&lt;=DATE(YEAR('Project basic information'!$E$16),MONTH('Project basic information'!$E$16),1),'Project basic information'!$A$16),""),"")</f>
        <v/>
      </c>
      <c r="C134" s="508">
        <f>IF(C133&gt;0,C133+1,IF(DATE(YEAR('Project basic information'!$C$5),MONTH('Project basic information'!$C$5),1)=D134,1,0))</f>
        <v>0</v>
      </c>
      <c r="D134" s="509">
        <f t="shared" si="43"/>
        <v>2163</v>
      </c>
      <c r="E134" s="510"/>
      <c r="F134" s="458">
        <f t="shared" si="40"/>
        <v>0</v>
      </c>
      <c r="G134" s="511"/>
      <c r="H134" s="510"/>
      <c r="I134" s="458">
        <f t="shared" si="41"/>
        <v>0</v>
      </c>
      <c r="J134" s="512"/>
      <c r="M134" s="509">
        <f t="shared" si="35"/>
        <v>2163</v>
      </c>
      <c r="N134" s="514"/>
      <c r="O134" s="514"/>
      <c r="P134" s="514"/>
      <c r="Q134" s="514"/>
      <c r="R134" s="514"/>
      <c r="S134" s="513"/>
      <c r="T134" s="513"/>
      <c r="U134" s="513"/>
      <c r="V134" s="513"/>
      <c r="W134" s="513"/>
      <c r="X134" s="513"/>
      <c r="Y134" s="513"/>
      <c r="Z134" s="513"/>
      <c r="AA134" s="513"/>
      <c r="AB134" s="513"/>
      <c r="AC134" s="515">
        <f t="shared" si="42"/>
        <v>0</v>
      </c>
      <c r="AD134" s="516"/>
    </row>
    <row r="135" spans="2:30" ht="15" thickBot="1">
      <c r="B135" s="518"/>
      <c r="C135" s="519"/>
      <c r="D135" s="520">
        <f>D134</f>
        <v>2163</v>
      </c>
      <c r="E135" s="521"/>
      <c r="F135" s="522">
        <f>SUM(F123:F134)</f>
        <v>0</v>
      </c>
      <c r="G135" s="523">
        <f>SUM(G123:G134)</f>
        <v>0</v>
      </c>
      <c r="H135" s="524"/>
      <c r="I135" s="522">
        <f>SUM(I123:I134)</f>
        <v>0</v>
      </c>
      <c r="J135" s="523">
        <f>SUM(J123:J134)</f>
        <v>0</v>
      </c>
      <c r="M135" s="520">
        <f t="shared" si="35"/>
        <v>2163</v>
      </c>
      <c r="N135" s="526">
        <f>SUM(N123:N134)</f>
        <v>0</v>
      </c>
      <c r="O135" s="526">
        <f>SUM(O123:O134)</f>
        <v>0</v>
      </c>
      <c r="P135" s="526">
        <f>SUM(P123:P134)</f>
        <v>0</v>
      </c>
      <c r="Q135" s="526">
        <f>SUM(Q123:Q134)</f>
        <v>0</v>
      </c>
      <c r="R135" s="526">
        <f>SUM(R123:R134)</f>
        <v>0</v>
      </c>
      <c r="S135" s="528">
        <f t="shared" ref="S135:AB135" si="44">SUM(S123:S134)</f>
        <v>0</v>
      </c>
      <c r="T135" s="528">
        <f t="shared" si="44"/>
        <v>0</v>
      </c>
      <c r="U135" s="528">
        <f t="shared" si="44"/>
        <v>0</v>
      </c>
      <c r="V135" s="528">
        <f t="shared" si="44"/>
        <v>0</v>
      </c>
      <c r="W135" s="528">
        <f t="shared" si="44"/>
        <v>0</v>
      </c>
      <c r="X135" s="528">
        <f t="shared" si="44"/>
        <v>0</v>
      </c>
      <c r="Y135" s="528">
        <f t="shared" si="44"/>
        <v>0</v>
      </c>
      <c r="Z135" s="528">
        <f t="shared" si="44"/>
        <v>0</v>
      </c>
      <c r="AA135" s="528">
        <f t="shared" si="44"/>
        <v>0</v>
      </c>
      <c r="AB135" s="528">
        <f t="shared" si="44"/>
        <v>0</v>
      </c>
      <c r="AC135" s="528">
        <f>SUM(AC123:AC134)</f>
        <v>0</v>
      </c>
      <c r="AD135" s="516"/>
    </row>
    <row r="136" spans="2:30" ht="28.55" customHeight="1">
      <c r="B136" s="448"/>
      <c r="C136" s="448"/>
      <c r="N136" s="527">
        <f>IFERROR(N135/$H$6,0)</f>
        <v>0</v>
      </c>
      <c r="O136" s="527">
        <f>IFERROR(O135/$H$6,0)</f>
        <v>0</v>
      </c>
      <c r="P136" s="527">
        <f>IFERROR(P135/$H$6,0)</f>
        <v>0</v>
      </c>
      <c r="Q136" s="527">
        <f>IFERROR(Q135/$H$6,0)</f>
        <v>0</v>
      </c>
      <c r="R136" s="527">
        <f>IFERROR(R135/$H$6,0)</f>
        <v>0</v>
      </c>
      <c r="S136" s="527">
        <f t="shared" ref="S136:AB136" si="45">IFERROR(S135/$H$6,0)</f>
        <v>0</v>
      </c>
      <c r="T136" s="527">
        <f t="shared" si="45"/>
        <v>0</v>
      </c>
      <c r="U136" s="527">
        <f t="shared" si="45"/>
        <v>0</v>
      </c>
      <c r="V136" s="527">
        <f t="shared" si="45"/>
        <v>0</v>
      </c>
      <c r="W136" s="527">
        <f t="shared" si="45"/>
        <v>0</v>
      </c>
      <c r="X136" s="527">
        <f t="shared" si="45"/>
        <v>0</v>
      </c>
      <c r="Y136" s="527">
        <f t="shared" si="45"/>
        <v>0</v>
      </c>
      <c r="Z136" s="527">
        <f t="shared" si="45"/>
        <v>0</v>
      </c>
      <c r="AA136" s="527">
        <f t="shared" si="45"/>
        <v>0</v>
      </c>
      <c r="AB136" s="527">
        <f t="shared" si="45"/>
        <v>0</v>
      </c>
      <c r="AC136" s="525">
        <f>IFERROR(AC135/$H$6,0)</f>
        <v>0</v>
      </c>
      <c r="AD136" s="529" t="s">
        <v>579</v>
      </c>
    </row>
    <row r="137" spans="2:30" ht="15" thickBot="1">
      <c r="B137" s="448"/>
      <c r="C137" s="448"/>
      <c r="N137" s="530"/>
      <c r="O137" s="530"/>
      <c r="P137" s="530"/>
      <c r="Q137" s="530"/>
      <c r="R137" s="530"/>
      <c r="S137" s="531"/>
      <c r="T137" s="532"/>
      <c r="U137" s="533"/>
      <c r="V137" s="533"/>
      <c r="W137" s="533"/>
      <c r="X137" s="533"/>
      <c r="Y137" s="533"/>
      <c r="Z137" s="533"/>
      <c r="AA137" s="533"/>
      <c r="AB137" s="534"/>
      <c r="AC137" s="535"/>
      <c r="AD137" s="542"/>
    </row>
    <row r="138" spans="2:30" outlineLevel="1">
      <c r="B138" s="508" t="str">
        <f>IF(C138&gt;0,IFERROR(_xlfn.IFS(D138&lt;=DATE(YEAR('Project basic information'!$E$12),MONTH('Project basic information'!$E$12),1),'Project basic information'!$A$12,D138&lt;=DATE(YEAR('Project basic information'!$E$13),MONTH('Project basic information'!$E$13),1),'Project basic information'!$A$13,D138&lt;=DATE(YEAR('Project basic information'!$E$14),MONTH('Project basic information'!$E$14),1),'Project basic information'!$A$14,D138&lt;=DATE(YEAR('Project basic information'!$E$15),MONTH('Project basic information'!$E$15),1),'Project basic information'!$A$15,D138&lt;=DATE(YEAR('Project basic information'!$E$16),MONTH('Project basic information'!$E$16),1),'Project basic information'!$A$16),""),"")</f>
        <v/>
      </c>
      <c r="C138" s="508">
        <f>IF(C134&gt;0,C134+1,IF(DATE(YEAR('Project basic information'!$C$5),MONTH('Project basic information'!$C$5),1)=D138,1,0))</f>
        <v>0</v>
      </c>
      <c r="D138" s="509">
        <f>DATE(YEAR(D134),MONTH(D134)+1,DAY(D134))</f>
        <v>2194</v>
      </c>
      <c r="E138" s="539"/>
      <c r="F138" s="537">
        <f t="shared" ref="F138:F149" si="46">215/12*E138</f>
        <v>0</v>
      </c>
      <c r="G138" s="540"/>
      <c r="H138" s="539"/>
      <c r="I138" s="537">
        <f t="shared" ref="I138:I149" si="47">215/12*H138</f>
        <v>0</v>
      </c>
      <c r="J138" s="541"/>
      <c r="M138" s="509">
        <f t="shared" si="35"/>
        <v>2194</v>
      </c>
      <c r="N138" s="514"/>
      <c r="O138" s="514"/>
      <c r="P138" s="514"/>
      <c r="Q138" s="514"/>
      <c r="R138" s="514"/>
      <c r="S138" s="513"/>
      <c r="T138" s="513"/>
      <c r="U138" s="513"/>
      <c r="V138" s="513"/>
      <c r="W138" s="513"/>
      <c r="X138" s="513"/>
      <c r="Y138" s="513"/>
      <c r="Z138" s="513"/>
      <c r="AA138" s="513"/>
      <c r="AB138" s="513"/>
      <c r="AC138" s="515">
        <f t="shared" ref="AC138:AC149" si="48">SUM(N138:AB138)</f>
        <v>0</v>
      </c>
      <c r="AD138" s="516"/>
    </row>
    <row r="139" spans="2:30" outlineLevel="1">
      <c r="B139" s="508" t="str">
        <f>IF(C139&gt;0,IFERROR(_xlfn.IFS(D139&lt;=DATE(YEAR('Project basic information'!$E$12),MONTH('Project basic information'!$E$12),1),'Project basic information'!$A$12,D139&lt;=DATE(YEAR('Project basic information'!$E$13),MONTH('Project basic information'!$E$13),1),'Project basic information'!$A$13,D139&lt;=DATE(YEAR('Project basic information'!$E$14),MONTH('Project basic information'!$E$14),1),'Project basic information'!$A$14,D139&lt;=DATE(YEAR('Project basic information'!$E$15),MONTH('Project basic information'!$E$15),1),'Project basic information'!$A$15,D139&lt;=DATE(YEAR('Project basic information'!$E$16),MONTH('Project basic information'!$E$16),1),'Project basic information'!$A$16),""),"")</f>
        <v/>
      </c>
      <c r="C139" s="508">
        <f>IF(C138&gt;0,C138+1,IF(DATE(YEAR('Project basic information'!$C$5),MONTH('Project basic information'!$C$5),1)=D139,1,0))</f>
        <v>0</v>
      </c>
      <c r="D139" s="509">
        <f t="shared" ref="D139:D149" si="49">DATE(YEAR(D138),MONTH(D138)+1,DAY(D138))</f>
        <v>2225</v>
      </c>
      <c r="E139" s="510"/>
      <c r="F139" s="458">
        <f t="shared" si="46"/>
        <v>0</v>
      </c>
      <c r="G139" s="511"/>
      <c r="H139" s="510"/>
      <c r="I139" s="458">
        <f t="shared" si="47"/>
        <v>0</v>
      </c>
      <c r="J139" s="512"/>
      <c r="M139" s="509">
        <f t="shared" si="35"/>
        <v>2225</v>
      </c>
      <c r="N139" s="514"/>
      <c r="O139" s="514"/>
      <c r="P139" s="514"/>
      <c r="Q139" s="514"/>
      <c r="R139" s="514"/>
      <c r="S139" s="513"/>
      <c r="T139" s="513"/>
      <c r="U139" s="513"/>
      <c r="V139" s="513"/>
      <c r="W139" s="513"/>
      <c r="X139" s="513"/>
      <c r="Y139" s="513"/>
      <c r="Z139" s="513"/>
      <c r="AA139" s="513"/>
      <c r="AB139" s="513"/>
      <c r="AC139" s="515">
        <f t="shared" si="48"/>
        <v>0</v>
      </c>
      <c r="AD139" s="516"/>
    </row>
    <row r="140" spans="2:30" outlineLevel="1">
      <c r="B140" s="508" t="str">
        <f>IF(C140&gt;0,IFERROR(_xlfn.IFS(D140&lt;=DATE(YEAR('Project basic information'!$E$12),MONTH('Project basic information'!$E$12),1),'Project basic information'!$A$12,D140&lt;=DATE(YEAR('Project basic information'!$E$13),MONTH('Project basic information'!$E$13),1),'Project basic information'!$A$13,D140&lt;=DATE(YEAR('Project basic information'!$E$14),MONTH('Project basic information'!$E$14),1),'Project basic information'!$A$14,D140&lt;=DATE(YEAR('Project basic information'!$E$15),MONTH('Project basic information'!$E$15),1),'Project basic information'!$A$15,D140&lt;=DATE(YEAR('Project basic information'!$E$16),MONTH('Project basic information'!$E$16),1),'Project basic information'!$A$16),""),"")</f>
        <v/>
      </c>
      <c r="C140" s="508">
        <f>IF(C139&gt;0,C139+1,IF(DATE(YEAR('Project basic information'!$C$5),MONTH('Project basic information'!$C$5),1)=D140,1,0))</f>
        <v>0</v>
      </c>
      <c r="D140" s="509">
        <f t="shared" si="49"/>
        <v>2253</v>
      </c>
      <c r="E140" s="510"/>
      <c r="F140" s="458">
        <f t="shared" si="46"/>
        <v>0</v>
      </c>
      <c r="G140" s="511"/>
      <c r="H140" s="510"/>
      <c r="I140" s="458">
        <f t="shared" si="47"/>
        <v>0</v>
      </c>
      <c r="J140" s="512"/>
      <c r="M140" s="509">
        <f t="shared" si="35"/>
        <v>2253</v>
      </c>
      <c r="N140" s="514"/>
      <c r="O140" s="514"/>
      <c r="P140" s="514"/>
      <c r="Q140" s="514"/>
      <c r="R140" s="514"/>
      <c r="S140" s="513"/>
      <c r="T140" s="513"/>
      <c r="U140" s="513"/>
      <c r="V140" s="513"/>
      <c r="W140" s="513"/>
      <c r="X140" s="513"/>
      <c r="Y140" s="513"/>
      <c r="Z140" s="513"/>
      <c r="AA140" s="513"/>
      <c r="AB140" s="513"/>
      <c r="AC140" s="515">
        <f t="shared" si="48"/>
        <v>0</v>
      </c>
      <c r="AD140" s="516"/>
    </row>
    <row r="141" spans="2:30" outlineLevel="1">
      <c r="B141" s="508" t="str">
        <f>IF(C141&gt;0,IFERROR(_xlfn.IFS(D141&lt;=DATE(YEAR('Project basic information'!$E$12),MONTH('Project basic information'!$E$12),1),'Project basic information'!$A$12,D141&lt;=DATE(YEAR('Project basic information'!$E$13),MONTH('Project basic information'!$E$13),1),'Project basic information'!$A$13,D141&lt;=DATE(YEAR('Project basic information'!$E$14),MONTH('Project basic information'!$E$14),1),'Project basic information'!$A$14,D141&lt;=DATE(YEAR('Project basic information'!$E$15),MONTH('Project basic information'!$E$15),1),'Project basic information'!$A$15,D141&lt;=DATE(YEAR('Project basic information'!$E$16),MONTH('Project basic information'!$E$16),1),'Project basic information'!$A$16),""),"")</f>
        <v/>
      </c>
      <c r="C141" s="508">
        <f>IF(C140&gt;0,C140+1,IF(DATE(YEAR('Project basic information'!$C$5),MONTH('Project basic information'!$C$5),1)=D141,1,0))</f>
        <v>0</v>
      </c>
      <c r="D141" s="509">
        <f t="shared" si="49"/>
        <v>2284</v>
      </c>
      <c r="E141" s="510"/>
      <c r="F141" s="458">
        <f t="shared" si="46"/>
        <v>0</v>
      </c>
      <c r="G141" s="511"/>
      <c r="H141" s="510"/>
      <c r="I141" s="458">
        <f t="shared" si="47"/>
        <v>0</v>
      </c>
      <c r="J141" s="512"/>
      <c r="M141" s="509">
        <f t="shared" si="35"/>
        <v>2284</v>
      </c>
      <c r="N141" s="514"/>
      <c r="O141" s="514"/>
      <c r="P141" s="514"/>
      <c r="Q141" s="514"/>
      <c r="R141" s="514"/>
      <c r="S141" s="513"/>
      <c r="T141" s="513"/>
      <c r="U141" s="513"/>
      <c r="V141" s="513"/>
      <c r="W141" s="513"/>
      <c r="X141" s="513"/>
      <c r="Y141" s="513"/>
      <c r="Z141" s="513"/>
      <c r="AA141" s="513"/>
      <c r="AB141" s="513"/>
      <c r="AC141" s="515">
        <f t="shared" si="48"/>
        <v>0</v>
      </c>
      <c r="AD141" s="516"/>
    </row>
    <row r="142" spans="2:30" outlineLevel="1">
      <c r="B142" s="508" t="str">
        <f>IF(C142&gt;0,IFERROR(_xlfn.IFS(D142&lt;=DATE(YEAR('Project basic information'!$E$12),MONTH('Project basic information'!$E$12),1),'Project basic information'!$A$12,D142&lt;=DATE(YEAR('Project basic information'!$E$13),MONTH('Project basic information'!$E$13),1),'Project basic information'!$A$13,D142&lt;=DATE(YEAR('Project basic information'!$E$14),MONTH('Project basic information'!$E$14),1),'Project basic information'!$A$14,D142&lt;=DATE(YEAR('Project basic information'!$E$15),MONTH('Project basic information'!$E$15),1),'Project basic information'!$A$15,D142&lt;=DATE(YEAR('Project basic information'!$E$16),MONTH('Project basic information'!$E$16),1),'Project basic information'!$A$16),""),"")</f>
        <v/>
      </c>
      <c r="C142" s="508">
        <f>IF(C141&gt;0,C141+1,IF(DATE(YEAR('Project basic information'!$C$5),MONTH('Project basic information'!$C$5),1)=D142,1,0))</f>
        <v>0</v>
      </c>
      <c r="D142" s="509">
        <f t="shared" si="49"/>
        <v>2314</v>
      </c>
      <c r="E142" s="510"/>
      <c r="F142" s="458">
        <f t="shared" si="46"/>
        <v>0</v>
      </c>
      <c r="G142" s="511"/>
      <c r="H142" s="510"/>
      <c r="I142" s="458">
        <f t="shared" si="47"/>
        <v>0</v>
      </c>
      <c r="J142" s="512"/>
      <c r="M142" s="509">
        <f t="shared" si="35"/>
        <v>2314</v>
      </c>
      <c r="N142" s="514"/>
      <c r="O142" s="514"/>
      <c r="P142" s="514"/>
      <c r="Q142" s="514"/>
      <c r="R142" s="514"/>
      <c r="S142" s="513"/>
      <c r="T142" s="513"/>
      <c r="U142" s="513"/>
      <c r="V142" s="513"/>
      <c r="W142" s="513"/>
      <c r="X142" s="513"/>
      <c r="Y142" s="513"/>
      <c r="Z142" s="513"/>
      <c r="AA142" s="513"/>
      <c r="AB142" s="513"/>
      <c r="AC142" s="515">
        <f t="shared" si="48"/>
        <v>0</v>
      </c>
      <c r="AD142" s="516"/>
    </row>
    <row r="143" spans="2:30" outlineLevel="1">
      <c r="B143" s="508" t="str">
        <f>IF(C143&gt;0,IFERROR(_xlfn.IFS(D143&lt;=DATE(YEAR('Project basic information'!$E$12),MONTH('Project basic information'!$E$12),1),'Project basic information'!$A$12,D143&lt;=DATE(YEAR('Project basic information'!$E$13),MONTH('Project basic information'!$E$13),1),'Project basic information'!$A$13,D143&lt;=DATE(YEAR('Project basic information'!$E$14),MONTH('Project basic information'!$E$14),1),'Project basic information'!$A$14,D143&lt;=DATE(YEAR('Project basic information'!$E$15),MONTH('Project basic information'!$E$15),1),'Project basic information'!$A$15,D143&lt;=DATE(YEAR('Project basic information'!$E$16),MONTH('Project basic information'!$E$16),1),'Project basic information'!$A$16),""),"")</f>
        <v/>
      </c>
      <c r="C143" s="508">
        <f>IF(C142&gt;0,C142+1,IF(DATE(YEAR('Project basic information'!$C$5),MONTH('Project basic information'!$C$5),1)=D143,1,0))</f>
        <v>0</v>
      </c>
      <c r="D143" s="509">
        <f t="shared" si="49"/>
        <v>2345</v>
      </c>
      <c r="E143" s="510"/>
      <c r="F143" s="458">
        <f t="shared" si="46"/>
        <v>0</v>
      </c>
      <c r="G143" s="511"/>
      <c r="H143" s="510"/>
      <c r="I143" s="458">
        <f t="shared" si="47"/>
        <v>0</v>
      </c>
      <c r="J143" s="512"/>
      <c r="M143" s="509">
        <f t="shared" si="35"/>
        <v>2345</v>
      </c>
      <c r="N143" s="514"/>
      <c r="O143" s="514"/>
      <c r="P143" s="514"/>
      <c r="Q143" s="514"/>
      <c r="R143" s="514"/>
      <c r="S143" s="513"/>
      <c r="T143" s="513"/>
      <c r="U143" s="513"/>
      <c r="V143" s="513"/>
      <c r="W143" s="513"/>
      <c r="X143" s="513"/>
      <c r="Y143" s="513"/>
      <c r="Z143" s="513"/>
      <c r="AA143" s="513"/>
      <c r="AB143" s="513"/>
      <c r="AC143" s="515">
        <f t="shared" si="48"/>
        <v>0</v>
      </c>
      <c r="AD143" s="516"/>
    </row>
    <row r="144" spans="2:30" outlineLevel="1">
      <c r="B144" s="508" t="str">
        <f>IF(C144&gt;0,IFERROR(_xlfn.IFS(D144&lt;=DATE(YEAR('Project basic information'!$E$12),MONTH('Project basic information'!$E$12),1),'Project basic information'!$A$12,D144&lt;=DATE(YEAR('Project basic information'!$E$13),MONTH('Project basic information'!$E$13),1),'Project basic information'!$A$13,D144&lt;=DATE(YEAR('Project basic information'!$E$14),MONTH('Project basic information'!$E$14),1),'Project basic information'!$A$14,D144&lt;=DATE(YEAR('Project basic information'!$E$15),MONTH('Project basic information'!$E$15),1),'Project basic information'!$A$15,D144&lt;=DATE(YEAR('Project basic information'!$E$16),MONTH('Project basic information'!$E$16),1),'Project basic information'!$A$16),""),"")</f>
        <v/>
      </c>
      <c r="C144" s="508">
        <f>IF(C143&gt;0,C143+1,IF(DATE(YEAR('Project basic information'!$C$5),MONTH('Project basic information'!$C$5),1)=D144,1,0))</f>
        <v>0</v>
      </c>
      <c r="D144" s="509">
        <f t="shared" si="49"/>
        <v>2375</v>
      </c>
      <c r="E144" s="510"/>
      <c r="F144" s="458">
        <f t="shared" si="46"/>
        <v>0</v>
      </c>
      <c r="G144" s="511"/>
      <c r="H144" s="510"/>
      <c r="I144" s="458">
        <f t="shared" si="47"/>
        <v>0</v>
      </c>
      <c r="J144" s="512"/>
      <c r="M144" s="509">
        <f t="shared" si="35"/>
        <v>2375</v>
      </c>
      <c r="N144" s="514"/>
      <c r="O144" s="514"/>
      <c r="P144" s="514"/>
      <c r="Q144" s="514"/>
      <c r="R144" s="514"/>
      <c r="S144" s="513"/>
      <c r="T144" s="513"/>
      <c r="U144" s="513"/>
      <c r="V144" s="513"/>
      <c r="W144" s="513"/>
      <c r="X144" s="513"/>
      <c r="Y144" s="513"/>
      <c r="Z144" s="513"/>
      <c r="AA144" s="513"/>
      <c r="AB144" s="513"/>
      <c r="AC144" s="515">
        <f t="shared" si="48"/>
        <v>0</v>
      </c>
      <c r="AD144" s="516"/>
    </row>
    <row r="145" spans="1:30" outlineLevel="1">
      <c r="B145" s="508" t="str">
        <f>IF(C145&gt;0,IFERROR(_xlfn.IFS(D145&lt;=DATE(YEAR('Project basic information'!$E$12),MONTH('Project basic information'!$E$12),1),'Project basic information'!$A$12,D145&lt;=DATE(YEAR('Project basic information'!$E$13),MONTH('Project basic information'!$E$13),1),'Project basic information'!$A$13,D145&lt;=DATE(YEAR('Project basic information'!$E$14),MONTH('Project basic information'!$E$14),1),'Project basic information'!$A$14,D145&lt;=DATE(YEAR('Project basic information'!$E$15),MONTH('Project basic information'!$E$15),1),'Project basic information'!$A$15,D145&lt;=DATE(YEAR('Project basic information'!$E$16),MONTH('Project basic information'!$E$16),1),'Project basic information'!$A$16),""),"")</f>
        <v/>
      </c>
      <c r="C145" s="508">
        <f>IF(C144&gt;0,C144+1,IF(DATE(YEAR('Project basic information'!$C$5),MONTH('Project basic information'!$C$5),1)=D145,1,0))</f>
        <v>0</v>
      </c>
      <c r="D145" s="509">
        <f t="shared" si="49"/>
        <v>2406</v>
      </c>
      <c r="E145" s="510"/>
      <c r="F145" s="458">
        <f t="shared" si="46"/>
        <v>0</v>
      </c>
      <c r="G145" s="511"/>
      <c r="H145" s="510"/>
      <c r="I145" s="458">
        <f t="shared" si="47"/>
        <v>0</v>
      </c>
      <c r="J145" s="512"/>
      <c r="M145" s="509">
        <f t="shared" si="35"/>
        <v>2406</v>
      </c>
      <c r="N145" s="514"/>
      <c r="O145" s="514"/>
      <c r="P145" s="514"/>
      <c r="Q145" s="514"/>
      <c r="R145" s="514"/>
      <c r="S145" s="513"/>
      <c r="T145" s="513"/>
      <c r="U145" s="513"/>
      <c r="V145" s="513"/>
      <c r="W145" s="513"/>
      <c r="X145" s="513"/>
      <c r="Y145" s="513"/>
      <c r="Z145" s="513"/>
      <c r="AA145" s="513"/>
      <c r="AB145" s="513"/>
      <c r="AC145" s="515">
        <f t="shared" si="48"/>
        <v>0</v>
      </c>
      <c r="AD145" s="516"/>
    </row>
    <row r="146" spans="1:30" outlineLevel="1">
      <c r="B146" s="508" t="str">
        <f>IF(C146&gt;0,IFERROR(_xlfn.IFS(D146&lt;=DATE(YEAR('Project basic information'!$E$12),MONTH('Project basic information'!$E$12),1),'Project basic information'!$A$12,D146&lt;=DATE(YEAR('Project basic information'!$E$13),MONTH('Project basic information'!$E$13),1),'Project basic information'!$A$13,D146&lt;=DATE(YEAR('Project basic information'!$E$14),MONTH('Project basic information'!$E$14),1),'Project basic information'!$A$14,D146&lt;=DATE(YEAR('Project basic information'!$E$15),MONTH('Project basic information'!$E$15),1),'Project basic information'!$A$15,D146&lt;=DATE(YEAR('Project basic information'!$E$16),MONTH('Project basic information'!$E$16),1),'Project basic information'!$A$16),""),"")</f>
        <v/>
      </c>
      <c r="C146" s="508">
        <f>IF(C145&gt;0,C145+1,IF(DATE(YEAR('Project basic information'!$C$5),MONTH('Project basic information'!$C$5),1)=D146,1,0))</f>
        <v>0</v>
      </c>
      <c r="D146" s="509">
        <f t="shared" si="49"/>
        <v>2437</v>
      </c>
      <c r="E146" s="510"/>
      <c r="F146" s="458">
        <f t="shared" si="46"/>
        <v>0</v>
      </c>
      <c r="G146" s="511"/>
      <c r="H146" s="510"/>
      <c r="I146" s="458">
        <f t="shared" si="47"/>
        <v>0</v>
      </c>
      <c r="J146" s="512"/>
      <c r="M146" s="509">
        <f t="shared" si="35"/>
        <v>2437</v>
      </c>
      <c r="N146" s="514"/>
      <c r="O146" s="514"/>
      <c r="P146" s="514"/>
      <c r="Q146" s="514"/>
      <c r="R146" s="514"/>
      <c r="S146" s="513"/>
      <c r="T146" s="513"/>
      <c r="U146" s="513"/>
      <c r="V146" s="513"/>
      <c r="W146" s="513"/>
      <c r="X146" s="513"/>
      <c r="Y146" s="513"/>
      <c r="Z146" s="513"/>
      <c r="AA146" s="513"/>
      <c r="AB146" s="513"/>
      <c r="AC146" s="515">
        <f t="shared" si="48"/>
        <v>0</v>
      </c>
      <c r="AD146" s="516"/>
    </row>
    <row r="147" spans="1:30" outlineLevel="1">
      <c r="B147" s="508" t="str">
        <f>IF(C147&gt;0,IFERROR(_xlfn.IFS(D147&lt;=DATE(YEAR('Project basic information'!$E$12),MONTH('Project basic information'!$E$12),1),'Project basic information'!$A$12,D147&lt;=DATE(YEAR('Project basic information'!$E$13),MONTH('Project basic information'!$E$13),1),'Project basic information'!$A$13,D147&lt;=DATE(YEAR('Project basic information'!$E$14),MONTH('Project basic information'!$E$14),1),'Project basic information'!$A$14,D147&lt;=DATE(YEAR('Project basic information'!$E$15),MONTH('Project basic information'!$E$15),1),'Project basic information'!$A$15,D147&lt;=DATE(YEAR('Project basic information'!$E$16),MONTH('Project basic information'!$E$16),1),'Project basic information'!$A$16),""),"")</f>
        <v/>
      </c>
      <c r="C147" s="508">
        <f>IF(C146&gt;0,C146+1,IF(DATE(YEAR('Project basic information'!$C$5),MONTH('Project basic information'!$C$5),1)=D147,1,0))</f>
        <v>0</v>
      </c>
      <c r="D147" s="509">
        <f t="shared" si="49"/>
        <v>2467</v>
      </c>
      <c r="E147" s="510"/>
      <c r="F147" s="458">
        <f t="shared" si="46"/>
        <v>0</v>
      </c>
      <c r="G147" s="511"/>
      <c r="H147" s="510"/>
      <c r="I147" s="458">
        <f t="shared" si="47"/>
        <v>0</v>
      </c>
      <c r="J147" s="512"/>
      <c r="M147" s="509">
        <f t="shared" si="35"/>
        <v>2467</v>
      </c>
      <c r="N147" s="514"/>
      <c r="O147" s="514"/>
      <c r="P147" s="514"/>
      <c r="Q147" s="514"/>
      <c r="R147" s="514"/>
      <c r="S147" s="513"/>
      <c r="T147" s="513"/>
      <c r="U147" s="513"/>
      <c r="V147" s="513"/>
      <c r="W147" s="513"/>
      <c r="X147" s="513"/>
      <c r="Y147" s="513"/>
      <c r="Z147" s="513"/>
      <c r="AA147" s="513"/>
      <c r="AB147" s="513"/>
      <c r="AC147" s="515">
        <f t="shared" si="48"/>
        <v>0</v>
      </c>
      <c r="AD147" s="516"/>
    </row>
    <row r="148" spans="1:30" outlineLevel="1">
      <c r="B148" s="508" t="str">
        <f>IF(C148&gt;0,IFERROR(_xlfn.IFS(D148&lt;=DATE(YEAR('Project basic information'!$E$12),MONTH('Project basic information'!$E$12),1),'Project basic information'!$A$12,D148&lt;=DATE(YEAR('Project basic information'!$E$13),MONTH('Project basic information'!$E$13),1),'Project basic information'!$A$13,D148&lt;=DATE(YEAR('Project basic information'!$E$14),MONTH('Project basic information'!$E$14),1),'Project basic information'!$A$14,D148&lt;=DATE(YEAR('Project basic information'!$E$15),MONTH('Project basic information'!$E$15),1),'Project basic information'!$A$15,D148&lt;=DATE(YEAR('Project basic information'!$E$16),MONTH('Project basic information'!$E$16),1),'Project basic information'!$A$16),""),"")</f>
        <v/>
      </c>
      <c r="C148" s="508">
        <f>IF(C147&gt;0,C147+1,IF(DATE(YEAR('Project basic information'!$C$5),MONTH('Project basic information'!$C$5),1)=D148,1,0))</f>
        <v>0</v>
      </c>
      <c r="D148" s="509">
        <f t="shared" si="49"/>
        <v>2498</v>
      </c>
      <c r="E148" s="510"/>
      <c r="F148" s="458">
        <f t="shared" si="46"/>
        <v>0</v>
      </c>
      <c r="G148" s="511"/>
      <c r="H148" s="510"/>
      <c r="I148" s="458">
        <f t="shared" si="47"/>
        <v>0</v>
      </c>
      <c r="J148" s="512"/>
      <c r="M148" s="509">
        <f t="shared" si="35"/>
        <v>2498</v>
      </c>
      <c r="N148" s="514"/>
      <c r="O148" s="514"/>
      <c r="P148" s="514"/>
      <c r="Q148" s="514"/>
      <c r="R148" s="514"/>
      <c r="S148" s="513"/>
      <c r="T148" s="513"/>
      <c r="U148" s="513"/>
      <c r="V148" s="513"/>
      <c r="W148" s="513"/>
      <c r="X148" s="513"/>
      <c r="Y148" s="513"/>
      <c r="Z148" s="513"/>
      <c r="AA148" s="513"/>
      <c r="AB148" s="513"/>
      <c r="AC148" s="515">
        <f t="shared" si="48"/>
        <v>0</v>
      </c>
      <c r="AD148" s="516"/>
    </row>
    <row r="149" spans="1:30" outlineLevel="1">
      <c r="B149" s="508" t="str">
        <f>IF(C149&gt;0,IFERROR(_xlfn.IFS(D149&lt;=DATE(YEAR('Project basic information'!$E$12),MONTH('Project basic information'!$E$12),1),'Project basic information'!$A$12,D149&lt;=DATE(YEAR('Project basic information'!$E$13),MONTH('Project basic information'!$E$13),1),'Project basic information'!$A$13,D149&lt;=DATE(YEAR('Project basic information'!$E$14),MONTH('Project basic information'!$E$14),1),'Project basic information'!$A$14,D149&lt;=DATE(YEAR('Project basic information'!$E$15),MONTH('Project basic information'!$E$15),1),'Project basic information'!$A$15,D149&lt;=DATE(YEAR('Project basic information'!$E$16),MONTH('Project basic information'!$E$16),1),'Project basic information'!$A$16),""),"")</f>
        <v/>
      </c>
      <c r="C149" s="508">
        <f>IF(C148&gt;0,C148+1,IF(DATE(YEAR('Project basic information'!$C$5),MONTH('Project basic information'!$C$5),1)=D149,1,0))</f>
        <v>0</v>
      </c>
      <c r="D149" s="509">
        <f t="shared" si="49"/>
        <v>2528</v>
      </c>
      <c r="E149" s="510"/>
      <c r="F149" s="458">
        <f t="shared" si="46"/>
        <v>0</v>
      </c>
      <c r="G149" s="511"/>
      <c r="H149" s="510"/>
      <c r="I149" s="458">
        <f t="shared" si="47"/>
        <v>0</v>
      </c>
      <c r="J149" s="512"/>
      <c r="M149" s="509">
        <f t="shared" si="35"/>
        <v>2528</v>
      </c>
      <c r="N149" s="514"/>
      <c r="O149" s="514"/>
      <c r="P149" s="514"/>
      <c r="Q149" s="514"/>
      <c r="R149" s="514"/>
      <c r="S149" s="513"/>
      <c r="T149" s="513"/>
      <c r="U149" s="513"/>
      <c r="V149" s="513"/>
      <c r="W149" s="513"/>
      <c r="X149" s="513"/>
      <c r="Y149" s="513"/>
      <c r="Z149" s="513"/>
      <c r="AA149" s="513"/>
      <c r="AB149" s="513"/>
      <c r="AC149" s="515">
        <f t="shared" si="48"/>
        <v>0</v>
      </c>
      <c r="AD149" s="516"/>
    </row>
    <row r="150" spans="1:30" ht="15" thickBot="1">
      <c r="B150" s="518"/>
      <c r="C150" s="519"/>
      <c r="D150" s="520">
        <f>D149</f>
        <v>2528</v>
      </c>
      <c r="E150" s="521"/>
      <c r="F150" s="522">
        <f>SUM(F138:F149)</f>
        <v>0</v>
      </c>
      <c r="G150" s="523">
        <f>SUM(G138:G149)</f>
        <v>0</v>
      </c>
      <c r="H150" s="524"/>
      <c r="I150" s="522">
        <f>SUM(I138:I149)</f>
        <v>0</v>
      </c>
      <c r="J150" s="523">
        <f>SUM(J138:J149)</f>
        <v>0</v>
      </c>
      <c r="M150" s="520">
        <f t="shared" si="35"/>
        <v>2528</v>
      </c>
      <c r="N150" s="526">
        <f>SUM(N138:N149)</f>
        <v>0</v>
      </c>
      <c r="O150" s="526">
        <f>SUM(O138:O149)</f>
        <v>0</v>
      </c>
      <c r="P150" s="526">
        <f>SUM(P138:P149)</f>
        <v>0</v>
      </c>
      <c r="Q150" s="526">
        <f>SUM(Q138:Q149)</f>
        <v>0</v>
      </c>
      <c r="R150" s="526">
        <f>SUM(R138:R149)</f>
        <v>0</v>
      </c>
      <c r="S150" s="528">
        <f t="shared" ref="S150:AB150" si="50">SUM(S138:S149)</f>
        <v>0</v>
      </c>
      <c r="T150" s="528">
        <f t="shared" si="50"/>
        <v>0</v>
      </c>
      <c r="U150" s="528">
        <f t="shared" si="50"/>
        <v>0</v>
      </c>
      <c r="V150" s="528">
        <f t="shared" si="50"/>
        <v>0</v>
      </c>
      <c r="W150" s="528">
        <f t="shared" si="50"/>
        <v>0</v>
      </c>
      <c r="X150" s="528">
        <f t="shared" si="50"/>
        <v>0</v>
      </c>
      <c r="Y150" s="528">
        <f t="shared" si="50"/>
        <v>0</v>
      </c>
      <c r="Z150" s="528">
        <f t="shared" si="50"/>
        <v>0</v>
      </c>
      <c r="AA150" s="528">
        <f t="shared" si="50"/>
        <v>0</v>
      </c>
      <c r="AB150" s="528">
        <f t="shared" si="50"/>
        <v>0</v>
      </c>
      <c r="AC150" s="528">
        <f>SUM(AC138:AC149)</f>
        <v>0</v>
      </c>
      <c r="AD150" s="516"/>
    </row>
    <row r="151" spans="1:30" ht="28.55" customHeight="1">
      <c r="A151" s="448"/>
      <c r="B151" s="448"/>
      <c r="C151" s="448"/>
      <c r="D151" s="448"/>
      <c r="N151" s="527">
        <f>IFERROR(N150/$H$6,0)</f>
        <v>0</v>
      </c>
      <c r="O151" s="527">
        <f>IFERROR(O150/$H$6,0)</f>
        <v>0</v>
      </c>
      <c r="P151" s="527">
        <f>IFERROR(P150/$H$6,0)</f>
        <v>0</v>
      </c>
      <c r="Q151" s="527">
        <f>IFERROR(Q150/$H$6,0)</f>
        <v>0</v>
      </c>
      <c r="R151" s="527">
        <f>IFERROR(R150/$H$6,0)</f>
        <v>0</v>
      </c>
      <c r="S151" s="527">
        <f t="shared" ref="S151:AB151" si="51">IFERROR(S150/$H$6,0)</f>
        <v>0</v>
      </c>
      <c r="T151" s="527">
        <f t="shared" si="51"/>
        <v>0</v>
      </c>
      <c r="U151" s="527">
        <f t="shared" si="51"/>
        <v>0</v>
      </c>
      <c r="V151" s="527">
        <f t="shared" si="51"/>
        <v>0</v>
      </c>
      <c r="W151" s="527">
        <f t="shared" si="51"/>
        <v>0</v>
      </c>
      <c r="X151" s="527">
        <f t="shared" si="51"/>
        <v>0</v>
      </c>
      <c r="Y151" s="527">
        <f t="shared" si="51"/>
        <v>0</v>
      </c>
      <c r="Z151" s="527">
        <f t="shared" si="51"/>
        <v>0</v>
      </c>
      <c r="AA151" s="527">
        <f t="shared" si="51"/>
        <v>0</v>
      </c>
      <c r="AB151" s="527">
        <f t="shared" si="51"/>
        <v>0</v>
      </c>
      <c r="AC151" s="525">
        <f>IFERROR(AC150/$H$6,0)</f>
        <v>0</v>
      </c>
      <c r="AD151" s="529" t="s">
        <v>579</v>
      </c>
    </row>
    <row r="152" spans="1:30">
      <c r="A152" s="448"/>
      <c r="B152" s="448"/>
      <c r="C152" s="448"/>
      <c r="D152" s="448"/>
      <c r="N152" s="543"/>
      <c r="O152" s="543"/>
      <c r="P152" s="543"/>
      <c r="Q152" s="543"/>
      <c r="R152" s="543"/>
      <c r="S152" s="544"/>
      <c r="T152" s="545"/>
      <c r="U152" s="545"/>
      <c r="V152" s="545"/>
      <c r="W152" s="545"/>
      <c r="X152" s="545"/>
      <c r="Y152" s="545"/>
      <c r="Z152" s="545"/>
      <c r="AA152" s="545"/>
      <c r="AB152" s="546"/>
      <c r="AC152" s="543"/>
      <c r="AD152" s="542"/>
    </row>
    <row r="153" spans="1:30">
      <c r="L153" s="517"/>
      <c r="N153" s="480"/>
      <c r="O153" s="480"/>
      <c r="P153" s="480"/>
      <c r="Q153" s="480"/>
      <c r="R153" s="480"/>
      <c r="AC153" s="480"/>
    </row>
    <row r="154" spans="1:30">
      <c r="L154" s="517"/>
      <c r="N154" s="480"/>
      <c r="O154" s="480"/>
      <c r="P154" s="480"/>
      <c r="Q154" s="480"/>
      <c r="R154" s="480"/>
      <c r="AC154" s="480"/>
    </row>
    <row r="155" spans="1:30">
      <c r="N155" s="480"/>
      <c r="O155" s="480"/>
      <c r="P155" s="480"/>
      <c r="Q155" s="480"/>
      <c r="R155" s="480"/>
      <c r="AC155" s="480"/>
    </row>
    <row r="156" spans="1:30">
      <c r="N156" s="480"/>
      <c r="O156" s="480"/>
      <c r="P156" s="480"/>
      <c r="Q156" s="480"/>
      <c r="R156" s="480"/>
      <c r="AC156" s="480"/>
    </row>
    <row r="157" spans="1:30">
      <c r="N157" s="480"/>
      <c r="O157" s="480"/>
      <c r="P157" s="480"/>
      <c r="Q157" s="480"/>
      <c r="R157" s="480"/>
      <c r="AC157" s="480"/>
    </row>
    <row r="158" spans="1:30">
      <c r="N158" s="480"/>
      <c r="O158" s="480"/>
      <c r="P158" s="480"/>
      <c r="Q158" s="480"/>
      <c r="R158" s="480"/>
      <c r="AC158" s="480"/>
    </row>
    <row r="159" spans="1:30">
      <c r="N159" s="480"/>
      <c r="O159" s="480"/>
      <c r="P159" s="480"/>
      <c r="Q159" s="480"/>
      <c r="R159" s="480"/>
      <c r="AC159" s="480"/>
    </row>
    <row r="160" spans="1:30">
      <c r="N160" s="480"/>
      <c r="O160" s="480"/>
      <c r="P160" s="480"/>
      <c r="Q160" s="480"/>
      <c r="R160" s="480"/>
      <c r="AC160" s="480"/>
    </row>
    <row r="161" spans="14:29">
      <c r="N161" s="480"/>
      <c r="O161" s="480"/>
      <c r="P161" s="480"/>
      <c r="Q161" s="480"/>
      <c r="R161" s="480"/>
      <c r="AC161" s="480"/>
    </row>
    <row r="162" spans="14:29">
      <c r="N162" s="480"/>
      <c r="O162" s="480"/>
      <c r="P162" s="480"/>
      <c r="Q162" s="480"/>
      <c r="R162" s="480"/>
      <c r="AC162" s="480"/>
    </row>
    <row r="163" spans="14:29">
      <c r="N163" s="480"/>
      <c r="O163" s="480"/>
      <c r="P163" s="480"/>
      <c r="Q163" s="480"/>
      <c r="R163" s="480"/>
      <c r="AC163" s="480"/>
    </row>
    <row r="164" spans="14:29">
      <c r="N164" s="480"/>
      <c r="O164" s="480"/>
      <c r="P164" s="480"/>
      <c r="Q164" s="480"/>
      <c r="R164" s="480"/>
      <c r="AC164" s="480"/>
    </row>
    <row r="165" spans="14:29">
      <c r="N165" s="480"/>
      <c r="O165" s="480"/>
      <c r="P165" s="480"/>
      <c r="Q165" s="480"/>
      <c r="R165" s="480"/>
      <c r="AC165" s="480"/>
    </row>
    <row r="166" spans="14:29">
      <c r="N166" s="480"/>
      <c r="O166" s="480"/>
      <c r="P166" s="480"/>
      <c r="Q166" s="480"/>
      <c r="R166" s="480"/>
      <c r="AC166" s="480"/>
    </row>
    <row r="167" spans="14:29">
      <c r="N167" s="480"/>
      <c r="O167" s="480"/>
      <c r="P167" s="480"/>
      <c r="Q167" s="480"/>
      <c r="R167" s="480"/>
      <c r="AC167" s="480"/>
    </row>
    <row r="168" spans="14:29">
      <c r="N168" s="480"/>
      <c r="O168" s="480"/>
      <c r="P168" s="480"/>
      <c r="Q168" s="480"/>
      <c r="R168" s="480"/>
      <c r="AC168" s="480"/>
    </row>
    <row r="169" spans="14:29">
      <c r="N169" s="480"/>
      <c r="O169" s="480"/>
      <c r="P169" s="480"/>
      <c r="Q169" s="480"/>
      <c r="R169" s="480"/>
      <c r="AC169" s="480"/>
    </row>
    <row r="170" spans="14:29">
      <c r="N170" s="480"/>
      <c r="O170" s="480"/>
      <c r="P170" s="480"/>
      <c r="Q170" s="480"/>
      <c r="R170" s="480"/>
      <c r="AC170" s="480"/>
    </row>
    <row r="171" spans="14:29">
      <c r="N171" s="480"/>
      <c r="O171" s="480"/>
      <c r="P171" s="480"/>
      <c r="Q171" s="480"/>
      <c r="R171" s="480"/>
      <c r="AC171" s="480"/>
    </row>
    <row r="172" spans="14:29">
      <c r="N172" s="480"/>
      <c r="O172" s="480"/>
      <c r="P172" s="480"/>
      <c r="Q172" s="480"/>
      <c r="R172" s="480"/>
      <c r="AC172" s="480"/>
    </row>
    <row r="173" spans="14:29">
      <c r="N173" s="480"/>
      <c r="O173" s="480"/>
      <c r="P173" s="480"/>
      <c r="Q173" s="480"/>
      <c r="R173" s="480"/>
      <c r="AC173" s="480"/>
    </row>
    <row r="174" spans="14:29">
      <c r="N174" s="480"/>
      <c r="O174" s="480"/>
      <c r="P174" s="480"/>
      <c r="Q174" s="480"/>
      <c r="R174" s="480"/>
      <c r="AC174" s="480"/>
    </row>
    <row r="175" spans="14:29">
      <c r="N175" s="480"/>
      <c r="O175" s="480"/>
      <c r="P175" s="480"/>
      <c r="Q175" s="480"/>
      <c r="R175" s="480"/>
      <c r="AC175" s="480"/>
    </row>
    <row r="176" spans="14:29">
      <c r="N176" s="480"/>
      <c r="O176" s="480"/>
      <c r="P176" s="480"/>
      <c r="Q176" s="480"/>
      <c r="R176" s="480"/>
      <c r="AC176" s="480"/>
    </row>
    <row r="177" spans="14:18">
      <c r="N177" s="480"/>
      <c r="O177" s="480"/>
      <c r="P177" s="480"/>
      <c r="Q177" s="480"/>
      <c r="R177" s="480"/>
    </row>
    <row r="178" spans="14:18">
      <c r="N178" s="480"/>
      <c r="O178" s="480"/>
      <c r="P178" s="480"/>
      <c r="Q178" s="480"/>
      <c r="R178" s="480"/>
    </row>
    <row r="179" spans="14:18">
      <c r="N179" s="480"/>
      <c r="O179" s="480"/>
      <c r="P179" s="480"/>
      <c r="Q179" s="480"/>
      <c r="R179" s="480"/>
    </row>
    <row r="180" spans="14:18">
      <c r="N180" s="480"/>
      <c r="O180" s="480"/>
      <c r="P180" s="480"/>
      <c r="Q180" s="480"/>
      <c r="R180" s="480"/>
    </row>
  </sheetData>
  <mergeCells count="62">
    <mergeCell ref="E46:G46"/>
    <mergeCell ref="H46:J46"/>
    <mergeCell ref="N46:AC46"/>
    <mergeCell ref="J27:J28"/>
    <mergeCell ref="K27:K28"/>
    <mergeCell ref="H35:H41"/>
    <mergeCell ref="B44:J44"/>
    <mergeCell ref="M44:AE44"/>
    <mergeCell ref="C32:I32"/>
    <mergeCell ref="A27:A28"/>
    <mergeCell ref="B27:B28"/>
    <mergeCell ref="C27:C28"/>
    <mergeCell ref="D27:D28"/>
    <mergeCell ref="E27:E28"/>
    <mergeCell ref="F27:F28"/>
    <mergeCell ref="G27:G28"/>
    <mergeCell ref="H27:H28"/>
    <mergeCell ref="I27:I28"/>
    <mergeCell ref="F25:F26"/>
    <mergeCell ref="G25:G26"/>
    <mergeCell ref="H25:H26"/>
    <mergeCell ref="I25:I26"/>
    <mergeCell ref="J25:J26"/>
    <mergeCell ref="K25:K26"/>
    <mergeCell ref="G23:G24"/>
    <mergeCell ref="H23:H24"/>
    <mergeCell ref="I23:I24"/>
    <mergeCell ref="J23:J24"/>
    <mergeCell ref="K23:K24"/>
    <mergeCell ref="A25:A26"/>
    <mergeCell ref="B25:B26"/>
    <mergeCell ref="C25:C26"/>
    <mergeCell ref="D25:D26"/>
    <mergeCell ref="E25:E26"/>
    <mergeCell ref="A23:A24"/>
    <mergeCell ref="B23:B24"/>
    <mergeCell ref="C23:C24"/>
    <mergeCell ref="D23:D24"/>
    <mergeCell ref="E23:E24"/>
    <mergeCell ref="F23:F24"/>
    <mergeCell ref="F21:F22"/>
    <mergeCell ref="G21:G22"/>
    <mergeCell ref="H21:H22"/>
    <mergeCell ref="I21:I22"/>
    <mergeCell ref="J21:J22"/>
    <mergeCell ref="K21:K22"/>
    <mergeCell ref="C17:K17"/>
    <mergeCell ref="M17:AE18"/>
    <mergeCell ref="C19:E19"/>
    <mergeCell ref="G19:I19"/>
    <mergeCell ref="E21:E22"/>
    <mergeCell ref="A20:B20"/>
    <mergeCell ref="A21:A22"/>
    <mergeCell ref="B21:B22"/>
    <mergeCell ref="C21:C22"/>
    <mergeCell ref="D21:D22"/>
    <mergeCell ref="C3:H3"/>
    <mergeCell ref="M3:AE3"/>
    <mergeCell ref="D6:E6"/>
    <mergeCell ref="C8:C13"/>
    <mergeCell ref="C14:C15"/>
    <mergeCell ref="D14:D15"/>
  </mergeCells>
  <conditionalFormatting sqref="B48:B59 B93:B104 B108:B119 B122:B134 B138:B149">
    <cfRule type="cellIs" dxfId="709" priority="118" operator="equal">
      <formula>"P4"</formula>
    </cfRule>
    <cfRule type="cellIs" dxfId="708" priority="119" operator="equal">
      <formula>"P3"</formula>
    </cfRule>
    <cfRule type="cellIs" dxfId="707" priority="120" operator="equal">
      <formula>"P2"</formula>
    </cfRule>
    <cfRule type="cellIs" dxfId="706" priority="121" operator="equal">
      <formula>"P1"</formula>
    </cfRule>
  </conditionalFormatting>
  <conditionalFormatting sqref="B48:B59 B93:B104 B108:B119 B123:B134 B138:B149">
    <cfRule type="cellIs" dxfId="705" priority="117" operator="equal">
      <formula>"P5"</formula>
    </cfRule>
  </conditionalFormatting>
  <conditionalFormatting sqref="B63:B74">
    <cfRule type="cellIs" dxfId="704" priority="68" operator="equal">
      <formula>"P5"</formula>
    </cfRule>
    <cfRule type="cellIs" dxfId="703" priority="69" operator="equal">
      <formula>"P4"</formula>
    </cfRule>
    <cfRule type="cellIs" dxfId="702" priority="70" operator="equal">
      <formula>"P3"</formula>
    </cfRule>
    <cfRule type="cellIs" dxfId="701" priority="71" operator="equal">
      <formula>"P2"</formula>
    </cfRule>
    <cfRule type="cellIs" dxfId="700" priority="72" operator="equal">
      <formula>"P1"</formula>
    </cfRule>
  </conditionalFormatting>
  <conditionalFormatting sqref="B78:B89">
    <cfRule type="cellIs" dxfId="699" priority="74" operator="equal">
      <formula>"P5"</formula>
    </cfRule>
    <cfRule type="cellIs" dxfId="698" priority="75" operator="equal">
      <formula>"P4"</formula>
    </cfRule>
    <cfRule type="cellIs" dxfId="697" priority="76" operator="equal">
      <formula>"P3"</formula>
    </cfRule>
    <cfRule type="cellIs" dxfId="696" priority="77" operator="equal">
      <formula>"P2"</formula>
    </cfRule>
    <cfRule type="cellIs" dxfId="695" priority="78" operator="equal">
      <formula>"P1"</formula>
    </cfRule>
  </conditionalFormatting>
  <conditionalFormatting sqref="C48:C59 C93:C104 C108:C119 C123:C134 C138:C149 G151:G186">
    <cfRule type="cellIs" dxfId="694" priority="126" operator="equal">
      <formula>0</formula>
    </cfRule>
  </conditionalFormatting>
  <conditionalFormatting sqref="C63:C74">
    <cfRule type="cellIs" dxfId="692" priority="81" operator="equal">
      <formula>0</formula>
    </cfRule>
  </conditionalFormatting>
  <conditionalFormatting sqref="C78:C89">
    <cfRule type="cellIs" dxfId="691" priority="80" operator="equal">
      <formula>0</formula>
    </cfRule>
  </conditionalFormatting>
  <conditionalFormatting sqref="C35:G41">
    <cfRule type="cellIs" dxfId="690" priority="21" operator="equal">
      <formula>0</formula>
    </cfRule>
  </conditionalFormatting>
  <conditionalFormatting sqref="D48:D60">
    <cfRule type="expression" dxfId="689" priority="67">
      <formula>$D$48=0</formula>
    </cfRule>
  </conditionalFormatting>
  <conditionalFormatting sqref="D49:D59">
    <cfRule type="cellIs" dxfId="688" priority="66" operator="equal">
      <formula>0</formula>
    </cfRule>
  </conditionalFormatting>
  <conditionalFormatting sqref="D63:D75">
    <cfRule type="expression" dxfId="687" priority="65">
      <formula>$D$48=0</formula>
    </cfRule>
  </conditionalFormatting>
  <conditionalFormatting sqref="D64:D74">
    <cfRule type="cellIs" dxfId="686" priority="64" operator="equal">
      <formula>0</formula>
    </cfRule>
  </conditionalFormatting>
  <conditionalFormatting sqref="D78:D90">
    <cfRule type="expression" dxfId="685" priority="63">
      <formula>$D$48=0</formula>
    </cfRule>
  </conditionalFormatting>
  <conditionalFormatting sqref="D79:D89">
    <cfRule type="cellIs" dxfId="684" priority="62" operator="equal">
      <formula>0</formula>
    </cfRule>
  </conditionalFormatting>
  <conditionalFormatting sqref="D93:D105">
    <cfRule type="expression" dxfId="683" priority="61">
      <formula>$D$48=0</formula>
    </cfRule>
  </conditionalFormatting>
  <conditionalFormatting sqref="D94:D104">
    <cfRule type="cellIs" dxfId="682" priority="60" operator="equal">
      <formula>0</formula>
    </cfRule>
  </conditionalFormatting>
  <conditionalFormatting sqref="D108:D120">
    <cfRule type="expression" dxfId="681" priority="59">
      <formula>$D$48=0</formula>
    </cfRule>
  </conditionalFormatting>
  <conditionalFormatting sqref="D109:D119">
    <cfRule type="cellIs" dxfId="680" priority="58" operator="equal">
      <formula>0</formula>
    </cfRule>
  </conditionalFormatting>
  <conditionalFormatting sqref="D123:D135">
    <cfRule type="expression" dxfId="679" priority="57">
      <formula>$D$48=0</formula>
    </cfRule>
  </conditionalFormatting>
  <conditionalFormatting sqref="D124:D134">
    <cfRule type="cellIs" dxfId="678" priority="56" operator="equal">
      <formula>0</formula>
    </cfRule>
  </conditionalFormatting>
  <conditionalFormatting sqref="D138:D150">
    <cfRule type="expression" dxfId="677" priority="55">
      <formula>$D$48=0</formula>
    </cfRule>
  </conditionalFormatting>
  <conditionalFormatting sqref="D139:D149">
    <cfRule type="cellIs" dxfId="676" priority="54" operator="equal">
      <formula>0</formula>
    </cfRule>
  </conditionalFormatting>
  <conditionalFormatting sqref="E48:E59">
    <cfRule type="expression" dxfId="675" priority="13">
      <formula>$B48=""</formula>
    </cfRule>
  </conditionalFormatting>
  <conditionalFormatting sqref="E63:E74">
    <cfRule type="expression" dxfId="674" priority="6">
      <formula>$B63=""</formula>
    </cfRule>
  </conditionalFormatting>
  <conditionalFormatting sqref="E78:E89">
    <cfRule type="expression" dxfId="673" priority="5">
      <formula>$B78=""</formula>
    </cfRule>
  </conditionalFormatting>
  <conditionalFormatting sqref="E93:E104">
    <cfRule type="expression" dxfId="672" priority="106">
      <formula>$B93=""</formula>
    </cfRule>
  </conditionalFormatting>
  <conditionalFormatting sqref="E108:E119">
    <cfRule type="expression" dxfId="671" priority="102">
      <formula>$B108=""</formula>
    </cfRule>
  </conditionalFormatting>
  <conditionalFormatting sqref="E123:E134">
    <cfRule type="expression" dxfId="670" priority="98">
      <formula>$B123=""</formula>
    </cfRule>
  </conditionalFormatting>
  <conditionalFormatting sqref="E138:E149">
    <cfRule type="expression" dxfId="669" priority="93">
      <formula>$B138=""</formula>
    </cfRule>
  </conditionalFormatting>
  <conditionalFormatting sqref="F35:F41">
    <cfRule type="cellIs" dxfId="668" priority="22" operator="notEqual">
      <formula>0</formula>
    </cfRule>
  </conditionalFormatting>
  <conditionalFormatting sqref="F48:F150">
    <cfRule type="cellIs" dxfId="667" priority="95" operator="equal">
      <formula>0</formula>
    </cfRule>
  </conditionalFormatting>
  <conditionalFormatting sqref="G48:H59">
    <cfRule type="expression" dxfId="666" priority="12">
      <formula>$B48=""</formula>
    </cfRule>
  </conditionalFormatting>
  <conditionalFormatting sqref="G63:H74">
    <cfRule type="expression" dxfId="665" priority="10">
      <formula>$B63=""</formula>
    </cfRule>
  </conditionalFormatting>
  <conditionalFormatting sqref="G78:H89">
    <cfRule type="expression" dxfId="664" priority="9">
      <formula>$B78=""</formula>
    </cfRule>
  </conditionalFormatting>
  <conditionalFormatting sqref="G93:H104">
    <cfRule type="expression" dxfId="663" priority="105">
      <formula>$B93=""</formula>
    </cfRule>
  </conditionalFormatting>
  <conditionalFormatting sqref="G108:H119">
    <cfRule type="expression" dxfId="662" priority="101">
      <formula>$B108=""</formula>
    </cfRule>
  </conditionalFormatting>
  <conditionalFormatting sqref="G123:H134">
    <cfRule type="expression" dxfId="661" priority="97">
      <formula>$B123=""</formula>
    </cfRule>
  </conditionalFormatting>
  <conditionalFormatting sqref="G138:H149">
    <cfRule type="expression" dxfId="660" priority="92">
      <formula>$B138=""</formula>
    </cfRule>
  </conditionalFormatting>
  <conditionalFormatting sqref="H21 K21 K23 K25 K27 H29">
    <cfRule type="cellIs" dxfId="659" priority="20" operator="notEqual">
      <formula>0</formula>
    </cfRule>
  </conditionalFormatting>
  <conditionalFormatting sqref="H23">
    <cfRule type="cellIs" dxfId="658" priority="18" operator="notEqual">
      <formula>0</formula>
    </cfRule>
  </conditionalFormatting>
  <conditionalFormatting sqref="H25">
    <cfRule type="cellIs" dxfId="657" priority="17" operator="notEqual">
      <formula>0</formula>
    </cfRule>
  </conditionalFormatting>
  <conditionalFormatting sqref="H27">
    <cfRule type="cellIs" dxfId="656" priority="16" operator="notEqual">
      <formula>0</formula>
    </cfRule>
  </conditionalFormatting>
  <conditionalFormatting sqref="H35:H41">
    <cfRule type="expression" dxfId="655" priority="73">
      <formula>$D14="yes"</formula>
    </cfRule>
  </conditionalFormatting>
  <conditionalFormatting sqref="H62">
    <cfRule type="cellIs" dxfId="654" priority="115" operator="equal">
      <formula>0</formula>
    </cfRule>
  </conditionalFormatting>
  <conditionalFormatting sqref="H77">
    <cfRule type="cellIs" dxfId="653" priority="114" operator="equal">
      <formula>0</formula>
    </cfRule>
  </conditionalFormatting>
  <conditionalFormatting sqref="H92">
    <cfRule type="cellIs" dxfId="652" priority="113" operator="equal">
      <formula>0</formula>
    </cfRule>
  </conditionalFormatting>
  <conditionalFormatting sqref="H107">
    <cfRule type="cellIs" dxfId="651" priority="112" operator="equal">
      <formula>0</formula>
    </cfRule>
  </conditionalFormatting>
  <conditionalFormatting sqref="H122">
    <cfRule type="cellIs" dxfId="650" priority="111" operator="equal">
      <formula>0</formula>
    </cfRule>
  </conditionalFormatting>
  <conditionalFormatting sqref="H137">
    <cfRule type="cellIs" dxfId="649" priority="110" operator="equal">
      <formula>0</formula>
    </cfRule>
  </conditionalFormatting>
  <conditionalFormatting sqref="I48:I60">
    <cfRule type="cellIs" dxfId="648" priority="116" operator="equal">
      <formula>0</formula>
    </cfRule>
  </conditionalFormatting>
  <conditionalFormatting sqref="I63:I75">
    <cfRule type="cellIs" dxfId="647" priority="109" operator="equal">
      <formula>0</formula>
    </cfRule>
  </conditionalFormatting>
  <conditionalFormatting sqref="I78:I90">
    <cfRule type="cellIs" dxfId="646" priority="108" operator="equal">
      <formula>0</formula>
    </cfRule>
  </conditionalFormatting>
  <conditionalFormatting sqref="I93:I105">
    <cfRule type="cellIs" dxfId="645" priority="107" operator="equal">
      <formula>0</formula>
    </cfRule>
  </conditionalFormatting>
  <conditionalFormatting sqref="I108:I120">
    <cfRule type="cellIs" dxfId="644" priority="103" operator="equal">
      <formula>0</formula>
    </cfRule>
  </conditionalFormatting>
  <conditionalFormatting sqref="I123:I135">
    <cfRule type="cellIs" dxfId="643" priority="99" operator="equal">
      <formula>0</formula>
    </cfRule>
  </conditionalFormatting>
  <conditionalFormatting sqref="I138:I150">
    <cfRule type="cellIs" dxfId="642" priority="94" operator="equal">
      <formula>0</formula>
    </cfRule>
  </conditionalFormatting>
  <conditionalFormatting sqref="I42:J42">
    <cfRule type="cellIs" dxfId="641" priority="122" operator="equal">
      <formula>0</formula>
    </cfRule>
  </conditionalFormatting>
  <conditionalFormatting sqref="I43:J43">
    <cfRule type="cellIs" dxfId="640" priority="123" operator="notEqual">
      <formula>0</formula>
    </cfRule>
  </conditionalFormatting>
  <conditionalFormatting sqref="J30">
    <cfRule type="cellIs" dxfId="639" priority="127" operator="notEqual">
      <formula>0</formula>
    </cfRule>
  </conditionalFormatting>
  <conditionalFormatting sqref="J48:J59">
    <cfRule type="expression" dxfId="638" priority="11">
      <formula>$B48=""</formula>
    </cfRule>
  </conditionalFormatting>
  <conditionalFormatting sqref="J63:J74">
    <cfRule type="expression" dxfId="637" priority="4">
      <formula>$B63=""</formula>
    </cfRule>
  </conditionalFormatting>
  <conditionalFormatting sqref="J78:J89">
    <cfRule type="expression" dxfId="636" priority="3">
      <formula>$B78=""</formula>
    </cfRule>
  </conditionalFormatting>
  <conditionalFormatting sqref="J93:J104">
    <cfRule type="expression" dxfId="635" priority="104">
      <formula>$B93=""</formula>
    </cfRule>
  </conditionalFormatting>
  <conditionalFormatting sqref="J108:J119">
    <cfRule type="expression" dxfId="634" priority="100">
      <formula>$B108=""</formula>
    </cfRule>
  </conditionalFormatting>
  <conditionalFormatting sqref="J123:J134">
    <cfRule type="expression" dxfId="633" priority="96">
      <formula>$B123=""</formula>
    </cfRule>
  </conditionalFormatting>
  <conditionalFormatting sqref="J138:J149">
    <cfRule type="expression" dxfId="632" priority="91">
      <formula>$B138=""</formula>
    </cfRule>
  </conditionalFormatting>
  <conditionalFormatting sqref="K29:K31">
    <cfRule type="cellIs" dxfId="631" priority="19" operator="notEqual">
      <formula>0</formula>
    </cfRule>
  </conditionalFormatting>
  <conditionalFormatting sqref="M48:M60">
    <cfRule type="expression" dxfId="630" priority="35">
      <formula>$D$48=0</formula>
    </cfRule>
  </conditionalFormatting>
  <conditionalFormatting sqref="M49:M59">
    <cfRule type="cellIs" dxfId="629" priority="53" operator="equal">
      <formula>0</formula>
    </cfRule>
  </conditionalFormatting>
  <conditionalFormatting sqref="M63:M75">
    <cfRule type="expression" dxfId="628" priority="34">
      <formula>$D$48=0</formula>
    </cfRule>
  </conditionalFormatting>
  <conditionalFormatting sqref="M64:M74">
    <cfRule type="cellIs" dxfId="627" priority="33" operator="equal">
      <formula>0</formula>
    </cfRule>
  </conditionalFormatting>
  <conditionalFormatting sqref="M78:M90">
    <cfRule type="expression" dxfId="626" priority="32">
      <formula>$D$48=0</formula>
    </cfRule>
  </conditionalFormatting>
  <conditionalFormatting sqref="M79:M89">
    <cfRule type="cellIs" dxfId="625" priority="31" operator="equal">
      <formula>0</formula>
    </cfRule>
  </conditionalFormatting>
  <conditionalFormatting sqref="M93:M105">
    <cfRule type="expression" dxfId="624" priority="30">
      <formula>$D$48=0</formula>
    </cfRule>
  </conditionalFormatting>
  <conditionalFormatting sqref="M94:M104">
    <cfRule type="cellIs" dxfId="623" priority="29" operator="equal">
      <formula>0</formula>
    </cfRule>
  </conditionalFormatting>
  <conditionalFormatting sqref="M108:M120">
    <cfRule type="expression" dxfId="622" priority="28">
      <formula>$D$48=0</formula>
    </cfRule>
  </conditionalFormatting>
  <conditionalFormatting sqref="M109:M119">
    <cfRule type="cellIs" dxfId="621" priority="27" operator="equal">
      <formula>0</formula>
    </cfRule>
  </conditionalFormatting>
  <conditionalFormatting sqref="M123:M135">
    <cfRule type="expression" dxfId="620" priority="26">
      <formula>$D$48=0</formula>
    </cfRule>
  </conditionalFormatting>
  <conditionalFormatting sqref="M124:M134">
    <cfRule type="cellIs" dxfId="619" priority="25" operator="equal">
      <formula>0</formula>
    </cfRule>
  </conditionalFormatting>
  <conditionalFormatting sqref="M138:M150">
    <cfRule type="expression" dxfId="618" priority="24">
      <formula>$D$48=0</formula>
    </cfRule>
  </conditionalFormatting>
  <conditionalFormatting sqref="M139:M149">
    <cfRule type="cellIs" dxfId="617" priority="23" operator="equal">
      <formula>0</formula>
    </cfRule>
  </conditionalFormatting>
  <conditionalFormatting sqref="N6">
    <cfRule type="cellIs" dxfId="616" priority="89" operator="equal">
      <formula>0</formula>
    </cfRule>
  </conditionalFormatting>
  <conditionalFormatting sqref="N11:R14 AD11:AD14">
    <cfRule type="cellIs" dxfId="611" priority="90" operator="equal">
      <formula>0</formula>
    </cfRule>
  </conditionalFormatting>
  <conditionalFormatting sqref="N6:AB14">
    <cfRule type="cellIs" dxfId="610" priority="88" operator="equal">
      <formula>0</formula>
    </cfRule>
  </conditionalFormatting>
  <conditionalFormatting sqref="N21:AC29">
    <cfRule type="cellIs" dxfId="609" priority="15" operator="equal">
      <formula>0</formula>
    </cfRule>
  </conditionalFormatting>
  <conditionalFormatting sqref="N60:AC61 N62:S62 N75:AC76 N77:S77 N90:AC91 N92:S92 N105:AC106 N107:S107 N120:AC121 N122:S122 N135:AC136 N137:S137 N150:AC151">
    <cfRule type="cellIs" dxfId="608" priority="37" operator="equal">
      <formula>0</formula>
    </cfRule>
  </conditionalFormatting>
  <conditionalFormatting sqref="U62:AC62 AC63:AC74 U77:AC77 AC78:AC89 U92:AC92 AC93:AC104 U107:AC107 AC108:AC119 U122:AC122 AC123:AC134 U137:AC137 AC138:AC149">
    <cfRule type="cellIs" dxfId="593" priority="36" operator="equal">
      <formula>0</formula>
    </cfRule>
  </conditionalFormatting>
  <conditionalFormatting sqref="AC6:AC14">
    <cfRule type="cellIs" dxfId="578" priority="14" operator="equal">
      <formula>0</formula>
    </cfRule>
  </conditionalFormatting>
  <conditionalFormatting sqref="AC15:AC16 E42:H43">
    <cfRule type="cellIs" dxfId="577" priority="124" operator="equal">
      <formula>0</formula>
    </cfRule>
  </conditionalFormatting>
  <conditionalFormatting sqref="AC48:AC59">
    <cfRule type="cellIs" dxfId="576" priority="125" operator="equal">
      <formula>0</formula>
    </cfRule>
  </conditionalFormatting>
  <conditionalFormatting sqref="AD21:AD29">
    <cfRule type="cellIs" dxfId="575" priority="82" operator="equal">
      <formula>0</formula>
    </cfRule>
  </conditionalFormatting>
  <conditionalFormatting sqref="AD22 AD24 AD26 AD28">
    <cfRule type="cellIs" dxfId="574" priority="87" operator="equal">
      <formula>0</formula>
    </cfRule>
  </conditionalFormatting>
  <conditionalFormatting sqref="AD6:AE14">
    <cfRule type="cellIs" dxfId="573" priority="1" operator="equal">
      <formula>0</formula>
    </cfRule>
  </conditionalFormatting>
  <conditionalFormatting sqref="AE6:AE14">
    <cfRule type="cellIs" dxfId="572" priority="2" operator="equal">
      <formula>0</formula>
    </cfRule>
  </conditionalFormatting>
  <conditionalFormatting sqref="AE22 AE24 AE26">
    <cfRule type="cellIs" dxfId="571" priority="85" operator="equal">
      <formula>"adjustment needed"</formula>
    </cfRule>
  </conditionalFormatting>
  <conditionalFormatting sqref="AE22:AE26">
    <cfRule type="cellIs" dxfId="570" priority="86" operator="equal">
      <formula>"""adjustment needed"""</formula>
    </cfRule>
  </conditionalFormatting>
  <conditionalFormatting sqref="AE28">
    <cfRule type="cellIs" dxfId="569" priority="83" operator="equal">
      <formula>"adjustment needed"</formula>
    </cfRule>
    <cfRule type="cellIs" dxfId="568" priority="84" operator="equal">
      <formula>"""adjustment needed"""</formula>
    </cfRule>
  </conditionalFormatting>
  <dataValidations count="1">
    <dataValidation type="list" allowBlank="1" showInputMessage="1" showErrorMessage="1" sqref="D14" xr:uid="{4B81A39C-649B-467E-90D3-5CF24D38984B}">
      <formula1>$AK$5:$AK$6</formula1>
    </dataValidation>
  </dataValidations>
  <pageMargins left="0.25" right="0.25" top="0.75" bottom="0.75" header="0.3" footer="0.3"/>
  <pageSetup paperSize="9" scale="30" orientation="landscape" r:id="rId1"/>
  <extLst>
    <ext xmlns:x14="http://schemas.microsoft.com/office/spreadsheetml/2009/9/main" uri="{78C0D931-6437-407d-A8EE-F0AAD7539E65}">
      <x14:conditionalFormattings>
        <x14:conditionalFormatting xmlns:xm="http://schemas.microsoft.com/office/excel/2006/main">
          <x14:cfRule type="cellIs" priority="79" operator="greaterThan" id="{E42A8833-1BCA-4B5E-8E36-14C9D9088325}">
            <xm:f>'Project basic information'!$C$7</xm:f>
            <x14:dxf>
              <font>
                <color rgb="FFF2F2F2"/>
              </font>
            </x14:dxf>
          </x14:cfRule>
          <xm:sqref>C48:C149</xm:sqref>
        </x14:conditionalFormatting>
        <x14:conditionalFormatting xmlns:xm="http://schemas.microsoft.com/office/excel/2006/main">
          <x14:cfRule type="expression" priority="128" id="{5125F87F-D602-4B14-827D-4258A1DB8358}">
            <xm:f>AND($D48&gt;='Project basic information'!$D$20,$D48&lt;='Project basic information'!$E$20,'Project basic information'!$F$20="x")</xm:f>
            <x14:dxf>
              <fill>
                <patternFill patternType="solid">
                  <fgColor indexed="26"/>
                  <bgColor indexed="26"/>
                </patternFill>
              </fill>
            </x14:dxf>
          </x14:cfRule>
          <xm:sqref>N48:N59 N108:N119 N123:N134 N138:N149</xm:sqref>
        </x14:conditionalFormatting>
        <x14:conditionalFormatting xmlns:xm="http://schemas.microsoft.com/office/excel/2006/main">
          <x14:cfRule type="expression" priority="8" id="{DBA12F28-77C0-4933-9F19-C0C2A154F49D}">
            <xm:f>AND($D63&gt;='Project basic information'!$D$20,$D63&lt;='Project basic information'!$E$20,'Project basic information'!$F$20="x")</xm:f>
            <x14:dxf>
              <fill>
                <patternFill patternType="solid">
                  <fgColor indexed="26"/>
                  <bgColor indexed="26"/>
                </patternFill>
              </fill>
            </x14:dxf>
          </x14:cfRule>
          <xm:sqref>N63:N74</xm:sqref>
        </x14:conditionalFormatting>
        <x14:conditionalFormatting xmlns:xm="http://schemas.microsoft.com/office/excel/2006/main">
          <x14:cfRule type="expression" priority="7" id="{FE1DCF4D-7B09-4AE8-BA70-A0F513BAD184}">
            <xm:f>AND($D78&gt;='Project basic information'!$D$20,$D78&lt;='Project basic information'!$E$20,'Project basic information'!$F$20="x")</xm:f>
            <x14:dxf>
              <fill>
                <patternFill patternType="solid">
                  <fgColor indexed="26"/>
                  <bgColor indexed="26"/>
                </patternFill>
              </fill>
            </x14:dxf>
          </x14:cfRule>
          <xm:sqref>N78:N89</xm:sqref>
        </x14:conditionalFormatting>
        <x14:conditionalFormatting xmlns:xm="http://schemas.microsoft.com/office/excel/2006/main">
          <x14:cfRule type="expression" priority="38" id="{9AA2B285-7D3F-4F02-9791-DB18376B7D81}">
            <xm:f>AND($D93&gt;='Project basic information'!$D$20,$D93&lt;='Project basic information'!$E$20,'Project basic information'!$F$20="x")</xm:f>
            <x14:dxf>
              <fill>
                <patternFill patternType="solid">
                  <fgColor indexed="26"/>
                  <bgColor indexed="26"/>
                </patternFill>
              </fill>
            </x14:dxf>
          </x14:cfRule>
          <xm:sqref>N93:N104</xm:sqref>
        </x14:conditionalFormatting>
        <x14:conditionalFormatting xmlns:xm="http://schemas.microsoft.com/office/excel/2006/main">
          <x14:cfRule type="expression" priority="129" id="{F9A2EDD8-CAAA-4B6F-BFC7-4251D4D516B6}">
            <xm:f>AND($D48&gt;='Project basic information'!$D$21,$D48&lt;='Project basic information'!$E$21,'Project basic information'!$F$21="x")</xm:f>
            <x14:dxf>
              <fill>
                <patternFill patternType="solid">
                  <fgColor indexed="26"/>
                  <bgColor indexed="26"/>
                </patternFill>
              </fill>
            </x14:dxf>
          </x14:cfRule>
          <xm:sqref>O48:O59 O78:O89 O93:O104 O108:O119 O123:O134 O138:O149</xm:sqref>
        </x14:conditionalFormatting>
        <x14:conditionalFormatting xmlns:xm="http://schemas.microsoft.com/office/excel/2006/main">
          <x14:cfRule type="expression" priority="39" id="{8A7222D4-AF73-472C-AD08-71966C0EB851}">
            <xm:f>AND($D63&gt;='Project basic information'!$D$21,$D63&lt;='Project basic information'!$E$21,'Project basic information'!$F$21="x")</xm:f>
            <x14:dxf>
              <fill>
                <patternFill patternType="solid">
                  <fgColor indexed="26"/>
                  <bgColor indexed="26"/>
                </patternFill>
              </fill>
            </x14:dxf>
          </x14:cfRule>
          <xm:sqref>O63:O74</xm:sqref>
        </x14:conditionalFormatting>
        <x14:conditionalFormatting xmlns:xm="http://schemas.microsoft.com/office/excel/2006/main">
          <x14:cfRule type="expression" priority="130" id="{5917CA5A-25D7-4ACA-8722-89E9AC428341}">
            <xm:f>AND($D48&gt;='Project basic information'!$D$22,$D48&lt;='Project basic information'!$E$22,'Project basic information'!$F$22="x")</xm:f>
            <x14:dxf>
              <fill>
                <patternFill patternType="solid">
                  <fgColor indexed="26"/>
                  <bgColor indexed="26"/>
                </patternFill>
              </fill>
            </x14:dxf>
          </x14:cfRule>
          <xm:sqref>P48:P59 P78:P89 P93:P104 P108:P119 P123:P134 P138:P149</xm:sqref>
        </x14:conditionalFormatting>
        <x14:conditionalFormatting xmlns:xm="http://schemas.microsoft.com/office/excel/2006/main">
          <x14:cfRule type="expression" priority="40" id="{03336AE3-8422-497C-B276-0F5A25EFD269}">
            <xm:f>AND($D63&gt;='Project basic information'!$D$22,$D63&lt;='Project basic information'!$E$22,'Project basic information'!$F$22="x")</xm:f>
            <x14:dxf>
              <fill>
                <patternFill patternType="solid">
                  <fgColor indexed="26"/>
                  <bgColor indexed="26"/>
                </patternFill>
              </fill>
            </x14:dxf>
          </x14:cfRule>
          <xm:sqref>P63:P74</xm:sqref>
        </x14:conditionalFormatting>
        <x14:conditionalFormatting xmlns:xm="http://schemas.microsoft.com/office/excel/2006/main">
          <x14:cfRule type="expression" priority="131" id="{B5DCCD05-F281-40A8-8772-80D863F8F06F}">
            <xm:f>AND($D48&gt;='Project basic information'!$D$23,$D48&lt;='Project basic information'!$E$23,'Project basic information'!$F$23="x")</xm:f>
            <x14:dxf>
              <fill>
                <patternFill patternType="solid">
                  <fgColor indexed="26"/>
                  <bgColor indexed="26"/>
                </patternFill>
              </fill>
            </x14:dxf>
          </x14:cfRule>
          <xm:sqref>Q48:Q59 Q78:Q89 Q93:Q104 Q108:Q119 Q123:Q134 Q138:Q149</xm:sqref>
        </x14:conditionalFormatting>
        <x14:conditionalFormatting xmlns:xm="http://schemas.microsoft.com/office/excel/2006/main">
          <x14:cfRule type="expression" priority="41" id="{8AE14F35-CFF6-4166-BEE4-E6612F6C07BF}">
            <xm:f>AND($D63&gt;='Project basic information'!$D$23,$D63&lt;='Project basic information'!$E$23,'Project basic information'!$F$23="x")</xm:f>
            <x14:dxf>
              <fill>
                <patternFill patternType="solid">
                  <fgColor indexed="26"/>
                  <bgColor indexed="26"/>
                </patternFill>
              </fill>
            </x14:dxf>
          </x14:cfRule>
          <xm:sqref>Q63:Q74</xm:sqref>
        </x14:conditionalFormatting>
        <x14:conditionalFormatting xmlns:xm="http://schemas.microsoft.com/office/excel/2006/main">
          <x14:cfRule type="expression" priority="132" id="{57248202-FEB7-4356-8DC2-AF29DE577260}">
            <xm:f>AND($D48&gt;='Project basic information'!$D$24,$D48&lt;='Project basic information'!$E$24,'Project basic information'!$F$24="x")</xm:f>
            <x14:dxf>
              <fill>
                <patternFill patternType="solid">
                  <fgColor indexed="26"/>
                  <bgColor indexed="26"/>
                </patternFill>
              </fill>
            </x14:dxf>
          </x14:cfRule>
          <xm:sqref>R48:R59 R78:R89 R93:R104 R108:R119 R123:R134 R138:R149</xm:sqref>
        </x14:conditionalFormatting>
        <x14:conditionalFormatting xmlns:xm="http://schemas.microsoft.com/office/excel/2006/main">
          <x14:cfRule type="expression" priority="42" id="{A20E355D-4849-4BAF-A2F1-D7E257B52449}">
            <xm:f>AND($D63&gt;='Project basic information'!$D$24,$D63&lt;='Project basic information'!$E$24,'Project basic information'!$F$24="x")</xm:f>
            <x14:dxf>
              <fill>
                <patternFill patternType="solid">
                  <fgColor indexed="26"/>
                  <bgColor indexed="26"/>
                </patternFill>
              </fill>
            </x14:dxf>
          </x14:cfRule>
          <xm:sqref>R63:R74</xm:sqref>
        </x14:conditionalFormatting>
        <x14:conditionalFormatting xmlns:xm="http://schemas.microsoft.com/office/excel/2006/main">
          <x14:cfRule type="expression" priority="133" id="{2483A4A2-E158-41B1-80FF-82AA1366BEDE}">
            <xm:f>AND($D48&gt;='Project basic information'!$D$25,$D48&lt;='Project basic information'!$E$25,'Project basic information'!$F$25="x")</xm:f>
            <x14:dxf>
              <fill>
                <patternFill patternType="solid">
                  <fgColor indexed="26"/>
                  <bgColor indexed="26"/>
                </patternFill>
              </fill>
            </x14:dxf>
          </x14:cfRule>
          <xm:sqref>S48:S59 S78:S89 S93:S104 S108:S119 S123:S134 S138:S149</xm:sqref>
        </x14:conditionalFormatting>
        <x14:conditionalFormatting xmlns:xm="http://schemas.microsoft.com/office/excel/2006/main">
          <x14:cfRule type="expression" priority="43" id="{60F7D254-A670-4749-A00C-D0770C39ED16}">
            <xm:f>AND($D63&gt;='Project basic information'!$D$25,$D63&lt;='Project basic information'!$E$25,'Project basic information'!$F$25="x")</xm:f>
            <x14:dxf>
              <fill>
                <patternFill patternType="solid">
                  <fgColor indexed="26"/>
                  <bgColor indexed="26"/>
                </patternFill>
              </fill>
            </x14:dxf>
          </x14:cfRule>
          <xm:sqref>S63:S74</xm:sqref>
        </x14:conditionalFormatting>
        <x14:conditionalFormatting xmlns:xm="http://schemas.microsoft.com/office/excel/2006/main">
          <x14:cfRule type="expression" priority="134" id="{D981C8A2-1117-49B8-9016-8E65EEAF4A07}">
            <xm:f>AND($D48&gt;='Project basic information'!$D$26,$D48&lt;='Project basic information'!$E$26,'Project basic information'!$F$26="x")</xm:f>
            <x14:dxf>
              <fill>
                <patternFill patternType="solid">
                  <fgColor indexed="26"/>
                  <bgColor indexed="26"/>
                </patternFill>
              </fill>
            </x14:dxf>
          </x14:cfRule>
          <xm:sqref>T48:T59 T78:T89 T93:T104 T108:T119 T123:T134 T138:T149</xm:sqref>
        </x14:conditionalFormatting>
        <x14:conditionalFormatting xmlns:xm="http://schemas.microsoft.com/office/excel/2006/main">
          <x14:cfRule type="expression" priority="44" id="{B1B6232F-40EB-4DA7-93F4-8B87F850D957}">
            <xm:f>AND($D63&gt;='Project basic information'!$D$26,$D63&lt;='Project basic information'!$E$26,'Project basic information'!$F$26="x")</xm:f>
            <x14:dxf>
              <fill>
                <patternFill patternType="solid">
                  <fgColor indexed="26"/>
                  <bgColor indexed="26"/>
                </patternFill>
              </fill>
            </x14:dxf>
          </x14:cfRule>
          <xm:sqref>T63:T74</xm:sqref>
        </x14:conditionalFormatting>
        <x14:conditionalFormatting xmlns:xm="http://schemas.microsoft.com/office/excel/2006/main">
          <x14:cfRule type="expression" priority="135" id="{5A8DE78E-5A4D-43E3-B04C-D39A023C8EF4}">
            <xm:f>AND(D48&gt;='Project basic information'!$D$27,D48&lt;='Project basic information'!$E$27,'Project basic information'!$F$27="x")</xm:f>
            <x14:dxf>
              <fill>
                <patternFill patternType="solid">
                  <fgColor indexed="26"/>
                  <bgColor indexed="26"/>
                </patternFill>
              </fill>
            </x14:dxf>
          </x14:cfRule>
          <xm:sqref>U48:U59 U78:U89 U93:U104 U108:U119 U123:U134 U138:U149</xm:sqref>
        </x14:conditionalFormatting>
        <x14:conditionalFormatting xmlns:xm="http://schemas.microsoft.com/office/excel/2006/main">
          <x14:cfRule type="expression" priority="45" id="{93D4AB93-E548-4A5A-B993-488B255FFECE}">
            <xm:f>AND(D63&gt;='Project basic information'!$D$27,D63&lt;='Project basic information'!$E$27,'Project basic information'!$F$27="x")</xm:f>
            <x14:dxf>
              <fill>
                <patternFill patternType="solid">
                  <fgColor indexed="26"/>
                  <bgColor indexed="26"/>
                </patternFill>
              </fill>
            </x14:dxf>
          </x14:cfRule>
          <xm:sqref>U63:U74</xm:sqref>
        </x14:conditionalFormatting>
        <x14:conditionalFormatting xmlns:xm="http://schemas.microsoft.com/office/excel/2006/main">
          <x14:cfRule type="expression" priority="136" id="{064A342B-886B-4AEB-AEA6-2B675704888B}">
            <xm:f>AND($D48&gt;='Project basic information'!$D$28,$D48&lt;='Project basic information'!$E$28,'Project basic information'!$F$28="x")</xm:f>
            <x14:dxf>
              <fill>
                <patternFill patternType="solid">
                  <fgColor indexed="26"/>
                  <bgColor indexed="26"/>
                </patternFill>
              </fill>
            </x14:dxf>
          </x14:cfRule>
          <xm:sqref>V48:V59 V78:V89 V93:V104 V108:V119 V123:V134 V138:V149</xm:sqref>
        </x14:conditionalFormatting>
        <x14:conditionalFormatting xmlns:xm="http://schemas.microsoft.com/office/excel/2006/main">
          <x14:cfRule type="expression" priority="46" id="{B8967BDD-6DD9-4922-AF86-7D88CB5F7C79}">
            <xm:f>AND($D63&gt;='Project basic information'!$D$28,$D63&lt;='Project basic information'!$E$28,'Project basic information'!$F$28="x")</xm:f>
            <x14:dxf>
              <fill>
                <patternFill patternType="solid">
                  <fgColor indexed="26"/>
                  <bgColor indexed="26"/>
                </patternFill>
              </fill>
            </x14:dxf>
          </x14:cfRule>
          <xm:sqref>V63:V74</xm:sqref>
        </x14:conditionalFormatting>
        <x14:conditionalFormatting xmlns:xm="http://schemas.microsoft.com/office/excel/2006/main">
          <x14:cfRule type="expression" priority="137" id="{05F3E973-8AC6-45C6-95B3-F89657FFDFB1}">
            <xm:f>AND($D48&gt;='Project basic information'!$D$29,$D48&lt;='Project basic information'!$E$29,'Project basic information'!$F$29="x")</xm:f>
            <x14:dxf>
              <fill>
                <patternFill patternType="solid">
                  <fgColor indexed="26"/>
                  <bgColor indexed="26"/>
                </patternFill>
              </fill>
            </x14:dxf>
          </x14:cfRule>
          <xm:sqref>W48:W59 W78:W89 W93:W104 W108:W119 W123:W134 W138:W149</xm:sqref>
        </x14:conditionalFormatting>
        <x14:conditionalFormatting xmlns:xm="http://schemas.microsoft.com/office/excel/2006/main">
          <x14:cfRule type="expression" priority="47" id="{06761C20-7637-459F-B2A4-88A0CA08A814}">
            <xm:f>AND($D63&gt;='Project basic information'!$D$29,$D63&lt;='Project basic information'!$E$29,'Project basic information'!$F$29="x")</xm:f>
            <x14:dxf>
              <fill>
                <patternFill patternType="solid">
                  <fgColor indexed="26"/>
                  <bgColor indexed="26"/>
                </patternFill>
              </fill>
            </x14:dxf>
          </x14:cfRule>
          <xm:sqref>W63:W74</xm:sqref>
        </x14:conditionalFormatting>
        <x14:conditionalFormatting xmlns:xm="http://schemas.microsoft.com/office/excel/2006/main">
          <x14:cfRule type="expression" priority="138" id="{E2F1D4FD-6AA9-4AF6-8874-B3F95E31B305}">
            <xm:f>AND($D48&gt;='Project basic information'!$D$30,$D48&lt;='Project basic information'!$E$30,'Project basic information'!$F$30="x")</xm:f>
            <x14:dxf>
              <fill>
                <patternFill patternType="solid">
                  <fgColor indexed="26"/>
                  <bgColor indexed="26"/>
                </patternFill>
              </fill>
            </x14:dxf>
          </x14:cfRule>
          <xm:sqref>X48:X59 X78:X89 X93:X104 X108:X119 X123:X134 X138:X149</xm:sqref>
        </x14:conditionalFormatting>
        <x14:conditionalFormatting xmlns:xm="http://schemas.microsoft.com/office/excel/2006/main">
          <x14:cfRule type="expression" priority="48" id="{277968DD-86DC-44AD-850C-2CA515ACB124}">
            <xm:f>AND($D63&gt;='Project basic information'!$D$30,$D63&lt;='Project basic information'!$E$30,'Project basic information'!$F$30="x")</xm:f>
            <x14:dxf>
              <fill>
                <patternFill patternType="solid">
                  <fgColor indexed="26"/>
                  <bgColor indexed="26"/>
                </patternFill>
              </fill>
            </x14:dxf>
          </x14:cfRule>
          <xm:sqref>X63:X74</xm:sqref>
        </x14:conditionalFormatting>
        <x14:conditionalFormatting xmlns:xm="http://schemas.microsoft.com/office/excel/2006/main">
          <x14:cfRule type="expression" priority="139" id="{3BA1BA41-408F-4BDE-BCEA-DBC072E281CD}">
            <xm:f>AND($D48&gt;='Project basic information'!$D$31,$D48&lt;='Project basic information'!$E$31,'Project basic information'!$F$31="x")</xm:f>
            <x14:dxf>
              <fill>
                <patternFill patternType="solid">
                  <fgColor indexed="26"/>
                  <bgColor indexed="26"/>
                </patternFill>
              </fill>
            </x14:dxf>
          </x14:cfRule>
          <xm:sqref>Y48:Y59 Y78:Y89 Y93:Y104 Y108:Y119 Y123:Y134 Y138:Y149</xm:sqref>
        </x14:conditionalFormatting>
        <x14:conditionalFormatting xmlns:xm="http://schemas.microsoft.com/office/excel/2006/main">
          <x14:cfRule type="expression" priority="49" id="{B37C6EC6-82E9-4C6F-9420-2074697E59B7}">
            <xm:f>AND($D63&gt;='Project basic information'!$D$31,$D63&lt;='Project basic information'!$E$31,'Project basic information'!$F$31="x")</xm:f>
            <x14:dxf>
              <fill>
                <patternFill patternType="solid">
                  <fgColor indexed="26"/>
                  <bgColor indexed="26"/>
                </patternFill>
              </fill>
            </x14:dxf>
          </x14:cfRule>
          <xm:sqref>Y63:Y74</xm:sqref>
        </x14:conditionalFormatting>
        <x14:conditionalFormatting xmlns:xm="http://schemas.microsoft.com/office/excel/2006/main">
          <x14:cfRule type="expression" priority="140" id="{08D4B55E-14AA-4AE1-9F53-6842B5081D9C}">
            <xm:f>AND($D48&gt;='Project basic information'!$D$32,$D48&lt;='Project basic information'!$E$32,'Project basic information'!$F$32="x")</xm:f>
            <x14:dxf>
              <fill>
                <patternFill patternType="solid">
                  <fgColor indexed="26"/>
                  <bgColor indexed="26"/>
                </patternFill>
              </fill>
            </x14:dxf>
          </x14:cfRule>
          <xm:sqref>Z48:Z59 Z78:Z89 Z93:Z104 Z108:Z119 Z123:Z134 Z138:Z149</xm:sqref>
        </x14:conditionalFormatting>
        <x14:conditionalFormatting xmlns:xm="http://schemas.microsoft.com/office/excel/2006/main">
          <x14:cfRule type="expression" priority="50" id="{9B34E038-9E57-4C4E-B0BE-CCA57CCCC9B7}">
            <xm:f>AND($D63&gt;='Project basic information'!$D$32,$D63&lt;='Project basic information'!$E$32,'Project basic information'!$F$32="x")</xm:f>
            <x14:dxf>
              <fill>
                <patternFill patternType="solid">
                  <fgColor indexed="26"/>
                  <bgColor indexed="26"/>
                </patternFill>
              </fill>
            </x14:dxf>
          </x14:cfRule>
          <xm:sqref>Z63:Z74</xm:sqref>
        </x14:conditionalFormatting>
        <x14:conditionalFormatting xmlns:xm="http://schemas.microsoft.com/office/excel/2006/main">
          <x14:cfRule type="expression" priority="141" id="{52C155C8-DD34-4A47-BECB-64C4A34ABAB6}">
            <xm:f>AND($D48&gt;='Project basic information'!$D$33,$D48&lt;='Project basic information'!$E$33,'Project basic information'!$F$33="x")</xm:f>
            <x14:dxf>
              <fill>
                <patternFill patternType="solid">
                  <fgColor indexed="26"/>
                  <bgColor indexed="26"/>
                </patternFill>
              </fill>
            </x14:dxf>
          </x14:cfRule>
          <xm:sqref>AA48:AA59 AA78:AA89 AA93:AA104 AA108:AA119 AA123:AA134 AA138:AA149</xm:sqref>
        </x14:conditionalFormatting>
        <x14:conditionalFormatting xmlns:xm="http://schemas.microsoft.com/office/excel/2006/main">
          <x14:cfRule type="expression" priority="51" id="{E492481D-DD5B-4178-9B4B-4568F2B55C50}">
            <xm:f>AND($D63&gt;='Project basic information'!$D$33,$D63&lt;='Project basic information'!$E$33,'Project basic information'!$F$33="x")</xm:f>
            <x14:dxf>
              <fill>
                <patternFill patternType="solid">
                  <fgColor indexed="26"/>
                  <bgColor indexed="26"/>
                </patternFill>
              </fill>
            </x14:dxf>
          </x14:cfRule>
          <xm:sqref>AA63:AA74</xm:sqref>
        </x14:conditionalFormatting>
        <x14:conditionalFormatting xmlns:xm="http://schemas.microsoft.com/office/excel/2006/main">
          <x14:cfRule type="expression" priority="142" id="{F51D4ED6-807C-4982-AEA4-51DD1AA9D1F9}">
            <xm:f>AND($D48&gt;='Project basic information'!$D$34,$D48&lt;='Project basic information'!$E$34,'Project basic information'!$F$34="x")</xm:f>
            <x14:dxf>
              <fill>
                <patternFill patternType="solid">
                  <fgColor indexed="26"/>
                  <bgColor indexed="26"/>
                </patternFill>
              </fill>
            </x14:dxf>
          </x14:cfRule>
          <xm:sqref>AB48:AB59 AB78:AB89 AB93:AB104 AB108:AB119 AB123:AB134 AB138:AB149</xm:sqref>
        </x14:conditionalFormatting>
        <x14:conditionalFormatting xmlns:xm="http://schemas.microsoft.com/office/excel/2006/main">
          <x14:cfRule type="expression" priority="52" id="{9B25E63C-1A85-4160-ADFE-0BBE4DBD520F}">
            <xm:f>AND($D63&gt;='Project basic information'!$D$34,$D63&lt;='Project basic information'!$E$34,'Project basic information'!$F$34="x")</xm:f>
            <x14:dxf>
              <fill>
                <patternFill patternType="solid">
                  <fgColor indexed="26"/>
                  <bgColor indexed="26"/>
                </patternFill>
              </fill>
            </x14:dxf>
          </x14:cfRule>
          <xm:sqref>AB63:AB74</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xr:uid="{5E2DEF63-B440-4317-8601-AFB36116B7F8}">
          <x14:formula1>
            <xm:f>'Overview reports'!$A$3:$A$8</xm:f>
          </x14:formula1>
          <xm:sqref>H5</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393D3-55A4-4885-9333-5B9F18E41E33}">
  <sheetPr>
    <tabColor rgb="FFFF0000"/>
  </sheetPr>
  <dimension ref="A3:AL180"/>
  <sheetViews>
    <sheetView showGridLines="0" zoomScaleNormal="100" workbookViewId="0">
      <selection activeCell="C17" sqref="C17:K17"/>
    </sheetView>
  </sheetViews>
  <sheetFormatPr defaultColWidth="13" defaultRowHeight="14.3" outlineLevelRow="1" outlineLevelCol="1"/>
  <cols>
    <col min="1" max="2" width="12.5" style="299" customWidth="1"/>
    <col min="3" max="3" width="16.25" style="299" customWidth="1"/>
    <col min="4" max="4" width="16.5" style="299" customWidth="1"/>
    <col min="5" max="5" width="13.375" style="299" customWidth="1"/>
    <col min="6" max="6" width="20.375" style="299" customWidth="1"/>
    <col min="7" max="7" width="16.75" style="299" customWidth="1"/>
    <col min="8" max="8" width="15.125" style="299" customWidth="1"/>
    <col min="9" max="9" width="14.125" style="299" customWidth="1"/>
    <col min="10" max="10" width="15.25" style="299" customWidth="1"/>
    <col min="11" max="11" width="16.75" style="299" customWidth="1"/>
    <col min="12" max="12" width="5.375" style="299" customWidth="1"/>
    <col min="13" max="13" width="10.75" style="299" customWidth="1"/>
    <col min="14" max="14" width="11.25" style="299" customWidth="1"/>
    <col min="15" max="15" width="11.875" style="299" customWidth="1"/>
    <col min="16" max="18" width="11.625" style="299" customWidth="1"/>
    <col min="19" max="28" width="11.625" style="299" hidden="1" customWidth="1" outlineLevel="1"/>
    <col min="29" max="29" width="11.5" style="299" bestFit="1" customWidth="1" collapsed="1"/>
    <col min="30" max="30" width="22" style="299" bestFit="1" customWidth="1"/>
    <col min="31" max="31" width="20.125" style="299" customWidth="1"/>
    <col min="32" max="36" width="13" style="299"/>
    <col min="37" max="37" width="0" style="299" hidden="1" customWidth="1"/>
    <col min="38" max="16384" width="13" style="299"/>
  </cols>
  <sheetData>
    <row r="3" spans="3:38" ht="60.8" customHeight="1">
      <c r="C3" s="617" t="s">
        <v>245</v>
      </c>
      <c r="D3" s="617"/>
      <c r="E3" s="617"/>
      <c r="F3" s="617"/>
      <c r="G3" s="617"/>
      <c r="H3" s="617"/>
      <c r="M3" s="618" t="s">
        <v>506</v>
      </c>
      <c r="N3" s="618"/>
      <c r="O3" s="618"/>
      <c r="P3" s="618"/>
      <c r="Q3" s="618"/>
      <c r="R3" s="618"/>
      <c r="S3" s="618"/>
      <c r="T3" s="618"/>
      <c r="U3" s="618"/>
      <c r="V3" s="618"/>
      <c r="W3" s="618"/>
      <c r="X3" s="618"/>
      <c r="Y3" s="618"/>
      <c r="Z3" s="618"/>
      <c r="AA3" s="618"/>
      <c r="AB3" s="618"/>
      <c r="AC3" s="618"/>
      <c r="AD3" s="618"/>
      <c r="AE3" s="618"/>
      <c r="AF3" s="409"/>
      <c r="AG3" s="409"/>
      <c r="AH3" s="409"/>
      <c r="AI3" s="409"/>
      <c r="AJ3" s="409"/>
      <c r="AK3" s="409"/>
      <c r="AL3" s="409"/>
    </row>
    <row r="4" spans="3:38" ht="15" thickBot="1">
      <c r="K4" s="410"/>
      <c r="N4" s="411"/>
    </row>
    <row r="5" spans="3:38" ht="37.450000000000003" customHeight="1">
      <c r="C5" s="412" t="s">
        <v>507</v>
      </c>
      <c r="D5" s="413"/>
      <c r="E5" s="414"/>
      <c r="F5" s="415"/>
      <c r="G5" s="416" t="s">
        <v>508</v>
      </c>
      <c r="H5" s="417"/>
      <c r="N5" s="418" t="s">
        <v>509</v>
      </c>
      <c r="O5" s="418" t="s">
        <v>510</v>
      </c>
      <c r="P5" s="418" t="s">
        <v>511</v>
      </c>
      <c r="Q5" s="418" t="s">
        <v>512</v>
      </c>
      <c r="R5" s="418" t="s">
        <v>513</v>
      </c>
      <c r="S5" s="418" t="s">
        <v>514</v>
      </c>
      <c r="T5" s="418" t="s">
        <v>515</v>
      </c>
      <c r="U5" s="418" t="s">
        <v>516</v>
      </c>
      <c r="V5" s="418" t="s">
        <v>517</v>
      </c>
      <c r="W5" s="418" t="s">
        <v>518</v>
      </c>
      <c r="X5" s="418" t="s">
        <v>519</v>
      </c>
      <c r="Y5" s="418" t="s">
        <v>520</v>
      </c>
      <c r="Z5" s="418" t="s">
        <v>521</v>
      </c>
      <c r="AA5" s="418" t="s">
        <v>522</v>
      </c>
      <c r="AB5" s="418" t="s">
        <v>501</v>
      </c>
      <c r="AC5" s="419" t="s">
        <v>502</v>
      </c>
      <c r="AD5" s="420" t="s">
        <v>523</v>
      </c>
      <c r="AE5" s="421" t="s">
        <v>524</v>
      </c>
      <c r="AK5" s="299" t="s">
        <v>525</v>
      </c>
    </row>
    <row r="6" spans="3:38" ht="18.55" outlineLevel="1">
      <c r="C6" s="422" t="s">
        <v>526</v>
      </c>
      <c r="D6" s="619"/>
      <c r="E6" s="620"/>
      <c r="G6" s="416" t="s">
        <v>527</v>
      </c>
      <c r="H6" s="423"/>
      <c r="M6" s="361" t="s">
        <v>275</v>
      </c>
      <c r="N6" s="424"/>
      <c r="O6" s="425"/>
      <c r="P6" s="425"/>
      <c r="Q6" s="425"/>
      <c r="R6" s="425"/>
      <c r="S6" s="425"/>
      <c r="T6" s="425"/>
      <c r="U6" s="425"/>
      <c r="V6" s="425"/>
      <c r="W6" s="425"/>
      <c r="X6" s="425"/>
      <c r="Y6" s="425"/>
      <c r="Z6" s="425"/>
      <c r="AA6" s="425"/>
      <c r="AB6" s="425"/>
      <c r="AC6" s="426">
        <f t="shared" ref="AC6:AC14" si="0">SUM(N6:AB6)</f>
        <v>0</v>
      </c>
      <c r="AD6" s="427"/>
      <c r="AE6" s="428"/>
      <c r="AK6" s="299" t="s">
        <v>528</v>
      </c>
    </row>
    <row r="7" spans="3:38" ht="18.55" outlineLevel="1">
      <c r="C7" s="429"/>
      <c r="H7" s="430"/>
      <c r="M7" s="365" t="s">
        <v>344</v>
      </c>
      <c r="N7" s="425"/>
      <c r="O7" s="425"/>
      <c r="P7" s="425"/>
      <c r="Q7" s="425"/>
      <c r="R7" s="425"/>
      <c r="S7" s="425"/>
      <c r="T7" s="425"/>
      <c r="U7" s="425"/>
      <c r="V7" s="425"/>
      <c r="W7" s="425"/>
      <c r="X7" s="425"/>
      <c r="Y7" s="425"/>
      <c r="Z7" s="425"/>
      <c r="AA7" s="425"/>
      <c r="AB7" s="425"/>
      <c r="AC7" s="426">
        <f t="shared" si="0"/>
        <v>0</v>
      </c>
      <c r="AD7" s="427"/>
      <c r="AE7" s="428"/>
    </row>
    <row r="8" spans="3:38" ht="18.75" customHeight="1" outlineLevel="1">
      <c r="C8" s="621" t="s">
        <v>529</v>
      </c>
      <c r="D8" s="431" t="s">
        <v>283</v>
      </c>
      <c r="E8" s="431" t="s">
        <v>284</v>
      </c>
      <c r="F8" s="431" t="s">
        <v>530</v>
      </c>
      <c r="G8" s="431" t="s">
        <v>531</v>
      </c>
      <c r="H8" s="431" t="s">
        <v>532</v>
      </c>
      <c r="M8" s="366" t="s">
        <v>276</v>
      </c>
      <c r="N8" s="425"/>
      <c r="O8" s="425"/>
      <c r="P8" s="425"/>
      <c r="Q8" s="425"/>
      <c r="R8" s="425"/>
      <c r="S8" s="425"/>
      <c r="T8" s="425"/>
      <c r="U8" s="425"/>
      <c r="V8" s="425"/>
      <c r="W8" s="425"/>
      <c r="X8" s="425"/>
      <c r="Y8" s="425"/>
      <c r="Z8" s="425"/>
      <c r="AA8" s="425"/>
      <c r="AB8" s="425"/>
      <c r="AC8" s="426">
        <f t="shared" si="0"/>
        <v>0</v>
      </c>
      <c r="AD8" s="427"/>
      <c r="AE8" s="428"/>
    </row>
    <row r="9" spans="3:38" ht="18.55" outlineLevel="1">
      <c r="C9" s="622"/>
      <c r="D9" s="432"/>
      <c r="E9" s="432"/>
      <c r="F9" s="433"/>
      <c r="G9" s="434"/>
      <c r="H9" s="434"/>
      <c r="M9" s="367" t="s">
        <v>380</v>
      </c>
      <c r="N9" s="425"/>
      <c r="O9" s="425"/>
      <c r="P9" s="425"/>
      <c r="Q9" s="425"/>
      <c r="R9" s="425"/>
      <c r="S9" s="425"/>
      <c r="T9" s="425"/>
      <c r="U9" s="425"/>
      <c r="V9" s="425"/>
      <c r="W9" s="425"/>
      <c r="X9" s="425"/>
      <c r="Y9" s="425"/>
      <c r="Z9" s="425"/>
      <c r="AA9" s="425"/>
      <c r="AB9" s="425"/>
      <c r="AC9" s="426">
        <f t="shared" si="0"/>
        <v>0</v>
      </c>
      <c r="AD9" s="427"/>
      <c r="AE9" s="428"/>
    </row>
    <row r="10" spans="3:38" ht="18.55" outlineLevel="1">
      <c r="C10" s="622"/>
      <c r="D10" s="432"/>
      <c r="E10" s="432"/>
      <c r="F10" s="433"/>
      <c r="G10" s="434"/>
      <c r="H10" s="434"/>
      <c r="M10" s="368" t="s">
        <v>277</v>
      </c>
      <c r="N10" s="425"/>
      <c r="O10" s="425"/>
      <c r="P10" s="425"/>
      <c r="Q10" s="425"/>
      <c r="R10" s="425"/>
      <c r="S10" s="425"/>
      <c r="T10" s="425"/>
      <c r="U10" s="425"/>
      <c r="V10" s="425"/>
      <c r="W10" s="425"/>
      <c r="X10" s="425"/>
      <c r="Y10" s="425"/>
      <c r="Z10" s="425"/>
      <c r="AA10" s="425"/>
      <c r="AB10" s="425"/>
      <c r="AC10" s="426">
        <f t="shared" si="0"/>
        <v>0</v>
      </c>
      <c r="AD10" s="427"/>
      <c r="AE10" s="428"/>
    </row>
    <row r="11" spans="3:38" ht="18.55" outlineLevel="1">
      <c r="C11" s="622"/>
      <c r="D11" s="432"/>
      <c r="E11" s="432"/>
      <c r="F11" s="435"/>
      <c r="G11" s="434"/>
      <c r="H11" s="434"/>
      <c r="M11" s="369" t="s">
        <v>416</v>
      </c>
      <c r="N11" s="425"/>
      <c r="O11" s="425"/>
      <c r="P11" s="425"/>
      <c r="Q11" s="425"/>
      <c r="R11" s="425"/>
      <c r="S11" s="425"/>
      <c r="T11" s="425"/>
      <c r="U11" s="425"/>
      <c r="V11" s="425"/>
      <c r="W11" s="425"/>
      <c r="X11" s="425"/>
      <c r="Y11" s="425"/>
      <c r="Z11" s="425"/>
      <c r="AA11" s="425"/>
      <c r="AB11" s="425"/>
      <c r="AC11" s="426">
        <f t="shared" si="0"/>
        <v>0</v>
      </c>
      <c r="AD11" s="427"/>
      <c r="AE11" s="428"/>
    </row>
    <row r="12" spans="3:38" ht="18.55" outlineLevel="1">
      <c r="C12" s="622"/>
      <c r="D12" s="434"/>
      <c r="E12" s="434"/>
      <c r="F12" s="435"/>
      <c r="G12" s="434"/>
      <c r="H12" s="434"/>
      <c r="M12" s="370" t="s">
        <v>278</v>
      </c>
      <c r="N12" s="425"/>
      <c r="O12" s="425"/>
      <c r="P12" s="425"/>
      <c r="Q12" s="425"/>
      <c r="R12" s="425"/>
      <c r="S12" s="425"/>
      <c r="T12" s="425"/>
      <c r="U12" s="425"/>
      <c r="V12" s="425"/>
      <c r="W12" s="425"/>
      <c r="X12" s="425"/>
      <c r="Y12" s="425"/>
      <c r="Z12" s="425"/>
      <c r="AA12" s="425"/>
      <c r="AB12" s="425"/>
      <c r="AC12" s="426">
        <f t="shared" si="0"/>
        <v>0</v>
      </c>
      <c r="AD12" s="427"/>
      <c r="AE12" s="428"/>
    </row>
    <row r="13" spans="3:38" ht="18.55" outlineLevel="1">
      <c r="C13" s="623"/>
      <c r="D13" s="434"/>
      <c r="E13" s="434"/>
      <c r="F13" s="435"/>
      <c r="G13" s="434"/>
      <c r="H13" s="434"/>
      <c r="M13" s="370" t="s">
        <v>452</v>
      </c>
      <c r="N13" s="425"/>
      <c r="O13" s="425"/>
      <c r="P13" s="425"/>
      <c r="Q13" s="425"/>
      <c r="R13" s="425"/>
      <c r="S13" s="425"/>
      <c r="T13" s="425"/>
      <c r="U13" s="425"/>
      <c r="V13" s="425"/>
      <c r="W13" s="425"/>
      <c r="X13" s="425"/>
      <c r="Y13" s="425"/>
      <c r="Z13" s="425"/>
      <c r="AA13" s="425"/>
      <c r="AB13" s="425"/>
      <c r="AC13" s="426">
        <f t="shared" si="0"/>
        <v>0</v>
      </c>
      <c r="AD13" s="427"/>
      <c r="AE13" s="428"/>
    </row>
    <row r="14" spans="3:38" ht="18.75" customHeight="1" outlineLevel="1" thickBot="1">
      <c r="C14" s="624" t="s">
        <v>533</v>
      </c>
      <c r="D14" s="625" t="s">
        <v>528</v>
      </c>
      <c r="E14" s="436"/>
      <c r="F14" s="437"/>
      <c r="G14" s="436"/>
      <c r="H14" s="436"/>
      <c r="M14" s="371" t="s">
        <v>279</v>
      </c>
      <c r="N14" s="425"/>
      <c r="O14" s="425"/>
      <c r="P14" s="425"/>
      <c r="Q14" s="425"/>
      <c r="R14" s="425"/>
      <c r="S14" s="425"/>
      <c r="T14" s="425"/>
      <c r="U14" s="425"/>
      <c r="V14" s="425"/>
      <c r="W14" s="425"/>
      <c r="X14" s="425"/>
      <c r="Y14" s="425"/>
      <c r="Z14" s="425"/>
      <c r="AA14" s="425"/>
      <c r="AB14" s="425"/>
      <c r="AC14" s="426">
        <f t="shared" si="0"/>
        <v>0</v>
      </c>
      <c r="AD14" s="438"/>
      <c r="AE14" s="428"/>
    </row>
    <row r="15" spans="3:38" outlineLevel="1">
      <c r="C15" s="624"/>
      <c r="D15" s="625"/>
      <c r="E15" s="439"/>
      <c r="F15" s="326"/>
      <c r="G15" s="326"/>
      <c r="H15" s="440"/>
      <c r="I15" s="326"/>
      <c r="J15" s="326"/>
      <c r="K15" s="326"/>
      <c r="M15" s="441"/>
      <c r="N15" s="442"/>
      <c r="O15" s="442"/>
      <c r="P15" s="442"/>
      <c r="Q15" s="442"/>
      <c r="R15" s="442"/>
      <c r="S15" s="443"/>
      <c r="T15" s="443"/>
      <c r="U15" s="443"/>
      <c r="V15" s="443"/>
      <c r="W15" s="443"/>
      <c r="X15" s="443"/>
      <c r="Y15" s="443"/>
      <c r="Z15" s="443"/>
      <c r="AA15" s="443"/>
      <c r="AB15" s="443"/>
      <c r="AC15" s="444"/>
      <c r="AD15" s="445"/>
      <c r="AE15" s="446"/>
    </row>
    <row r="16" spans="3:38" outlineLevel="1">
      <c r="E16" s="439"/>
      <c r="F16" s="326"/>
      <c r="G16" s="326"/>
      <c r="H16" s="440"/>
      <c r="I16" s="326"/>
      <c r="J16" s="326"/>
      <c r="K16" s="326"/>
      <c r="M16" s="441"/>
      <c r="N16" s="442"/>
      <c r="O16" s="442"/>
      <c r="P16" s="442"/>
      <c r="Q16" s="442"/>
      <c r="R16" s="442"/>
      <c r="S16" s="443"/>
      <c r="T16" s="443"/>
      <c r="U16" s="443"/>
      <c r="V16" s="443"/>
      <c r="W16" s="443"/>
      <c r="X16" s="443"/>
      <c r="Y16" s="443"/>
      <c r="Z16" s="443"/>
      <c r="AA16" s="443"/>
      <c r="AB16" s="443"/>
      <c r="AC16" s="444"/>
      <c r="AD16" s="445"/>
      <c r="AE16" s="446"/>
    </row>
    <row r="17" spans="1:31" ht="29.95" customHeight="1" outlineLevel="1">
      <c r="B17" s="447"/>
      <c r="C17" s="639" t="s">
        <v>534</v>
      </c>
      <c r="D17" s="639"/>
      <c r="E17" s="639"/>
      <c r="F17" s="639"/>
      <c r="G17" s="639"/>
      <c r="H17" s="639"/>
      <c r="I17" s="639"/>
      <c r="J17" s="639"/>
      <c r="K17" s="639"/>
      <c r="M17" s="618" t="s">
        <v>535</v>
      </c>
      <c r="N17" s="618"/>
      <c r="O17" s="618"/>
      <c r="P17" s="618"/>
      <c r="Q17" s="618"/>
      <c r="R17" s="618"/>
      <c r="S17" s="618"/>
      <c r="T17" s="618"/>
      <c r="U17" s="618"/>
      <c r="V17" s="618"/>
      <c r="W17" s="618"/>
      <c r="X17" s="618"/>
      <c r="Y17" s="618"/>
      <c r="Z17" s="618"/>
      <c r="AA17" s="618"/>
      <c r="AB17" s="618"/>
      <c r="AC17" s="618"/>
      <c r="AD17" s="618"/>
      <c r="AE17" s="618"/>
    </row>
    <row r="18" spans="1:31" ht="33" customHeight="1" thickBot="1">
      <c r="E18" s="448"/>
      <c r="K18" s="410"/>
      <c r="M18" s="618"/>
      <c r="N18" s="618"/>
      <c r="O18" s="618"/>
      <c r="P18" s="618"/>
      <c r="Q18" s="618"/>
      <c r="R18" s="618"/>
      <c r="S18" s="618"/>
      <c r="T18" s="618"/>
      <c r="U18" s="618"/>
      <c r="V18" s="618"/>
      <c r="W18" s="618"/>
      <c r="X18" s="618"/>
      <c r="Y18" s="618"/>
      <c r="Z18" s="618"/>
      <c r="AA18" s="618"/>
      <c r="AB18" s="618"/>
      <c r="AC18" s="618"/>
      <c r="AD18" s="618"/>
      <c r="AE18" s="618"/>
    </row>
    <row r="19" spans="1:31">
      <c r="C19" s="640" t="s">
        <v>536</v>
      </c>
      <c r="D19" s="641"/>
      <c r="E19" s="642"/>
      <c r="G19" s="643" t="s">
        <v>537</v>
      </c>
      <c r="H19" s="644"/>
      <c r="I19" s="645"/>
      <c r="K19" s="410"/>
      <c r="N19" s="411"/>
    </row>
    <row r="20" spans="1:31" ht="60.25" customHeight="1">
      <c r="A20" s="626" t="s">
        <v>538</v>
      </c>
      <c r="B20" s="627"/>
      <c r="C20" s="449" t="s">
        <v>539</v>
      </c>
      <c r="D20" s="450" t="s">
        <v>540</v>
      </c>
      <c r="E20" s="451" t="s">
        <v>541</v>
      </c>
      <c r="F20" s="452" t="s">
        <v>542</v>
      </c>
      <c r="G20" s="453" t="s">
        <v>543</v>
      </c>
      <c r="H20" s="450" t="s">
        <v>544</v>
      </c>
      <c r="I20" s="451" t="s">
        <v>545</v>
      </c>
      <c r="J20" s="454" t="s">
        <v>546</v>
      </c>
      <c r="K20" s="450" t="s">
        <v>547</v>
      </c>
      <c r="N20" s="344" t="s">
        <v>509</v>
      </c>
      <c r="O20" s="344" t="s">
        <v>510</v>
      </c>
      <c r="P20" s="344" t="s">
        <v>511</v>
      </c>
      <c r="Q20" s="344" t="s">
        <v>512</v>
      </c>
      <c r="R20" s="344" t="s">
        <v>513</v>
      </c>
      <c r="S20" s="344" t="s">
        <v>514</v>
      </c>
      <c r="T20" s="344" t="s">
        <v>515</v>
      </c>
      <c r="U20" s="344" t="s">
        <v>516</v>
      </c>
      <c r="V20" s="344" t="s">
        <v>517</v>
      </c>
      <c r="W20" s="344" t="s">
        <v>518</v>
      </c>
      <c r="X20" s="344" t="s">
        <v>519</v>
      </c>
      <c r="Y20" s="344" t="s">
        <v>520</v>
      </c>
      <c r="Z20" s="344" t="s">
        <v>521</v>
      </c>
      <c r="AA20" s="344" t="s">
        <v>522</v>
      </c>
      <c r="AB20" s="344" t="s">
        <v>501</v>
      </c>
      <c r="AC20" s="455" t="s">
        <v>502</v>
      </c>
      <c r="AD20" s="344" t="s">
        <v>548</v>
      </c>
    </row>
    <row r="21" spans="1:31" ht="19.45" customHeight="1" outlineLevel="1">
      <c r="A21" s="628" t="str">
        <f>'Project basic information'!D12</f>
        <v/>
      </c>
      <c r="B21" s="630" t="str">
        <f>'Project basic information'!E12</f>
        <v/>
      </c>
      <c r="C21" s="632">
        <f>IFERROR(SUMIF(B:B,M21,G:G),0)</f>
        <v>0</v>
      </c>
      <c r="D21" s="634">
        <f>MROUND(SUMIF(B:B,M21,F:F),0.5)</f>
        <v>0</v>
      </c>
      <c r="E21" s="646">
        <f>IFERROR(C21/D21,0)</f>
        <v>0</v>
      </c>
      <c r="F21" s="648">
        <f>E21*MROUND(J21,0.5)</f>
        <v>0</v>
      </c>
      <c r="G21" s="650">
        <f>SUMIF(B:B,M21,J:J)</f>
        <v>0</v>
      </c>
      <c r="H21" s="652">
        <f>IFERROR(G21-F21,0)</f>
        <v>0</v>
      </c>
      <c r="I21" s="654">
        <f>(SUMIF(B:B,M21,I:I))</f>
        <v>0</v>
      </c>
      <c r="J21" s="636">
        <f>IFERROR(((SUMIF(B:B,M21,AC:AC))/$H$6),0)</f>
        <v>0</v>
      </c>
      <c r="K21" s="634">
        <f>D21-J21</f>
        <v>0</v>
      </c>
      <c r="M21" s="361" t="s">
        <v>275</v>
      </c>
      <c r="N21" s="458">
        <f>IFERROR(IF(($I21&lt;$J21),(SUMIF($B:$B,$M21,N:N)/SUMIF($B:$B,$M21,$AC:$AC)*$I21),(SUMIF($B:$B,$M21,N:N)/SUMIF($B:$B,$M21,$AC:$AC)*$J21)),0)</f>
        <v>0</v>
      </c>
      <c r="O21" s="458">
        <f t="shared" ref="O21:AB29" si="1">IFERROR(IF(($I21&lt;$J21),(SUMIF($B:$B,$M21,O:O)/SUMIF($B:$B,$M21,$AC:$AC)*$I21),(SUMIF($B:$B,$M21,O:O)/SUMIF($B:$B,$M21,$AC:$AC)*$J21)),0)</f>
        <v>0</v>
      </c>
      <c r="P21" s="458">
        <f t="shared" si="1"/>
        <v>0</v>
      </c>
      <c r="Q21" s="458">
        <f t="shared" si="1"/>
        <v>0</v>
      </c>
      <c r="R21" s="458">
        <f t="shared" si="1"/>
        <v>0</v>
      </c>
      <c r="S21" s="458">
        <f t="shared" si="1"/>
        <v>0</v>
      </c>
      <c r="T21" s="458">
        <f t="shared" si="1"/>
        <v>0</v>
      </c>
      <c r="U21" s="458">
        <f t="shared" si="1"/>
        <v>0</v>
      </c>
      <c r="V21" s="458">
        <f t="shared" si="1"/>
        <v>0</v>
      </c>
      <c r="W21" s="458">
        <f t="shared" si="1"/>
        <v>0</v>
      </c>
      <c r="X21" s="458">
        <f t="shared" si="1"/>
        <v>0</v>
      </c>
      <c r="Y21" s="458">
        <f t="shared" si="1"/>
        <v>0</v>
      </c>
      <c r="Z21" s="458">
        <f t="shared" si="1"/>
        <v>0</v>
      </c>
      <c r="AA21" s="458">
        <f t="shared" si="1"/>
        <v>0</v>
      </c>
      <c r="AB21" s="458">
        <f t="shared" si="1"/>
        <v>0</v>
      </c>
      <c r="AC21" s="459">
        <f>SUM(N21:AB21)</f>
        <v>0</v>
      </c>
      <c r="AD21" s="460">
        <f>ROUND(IF(F21&gt;G21,G21,F21),2)</f>
        <v>0</v>
      </c>
    </row>
    <row r="22" spans="1:31" ht="19.45" customHeight="1" outlineLevel="1">
      <c r="A22" s="629"/>
      <c r="B22" s="631"/>
      <c r="C22" s="633"/>
      <c r="D22" s="635"/>
      <c r="E22" s="647"/>
      <c r="F22" s="649"/>
      <c r="G22" s="651"/>
      <c r="H22" s="653"/>
      <c r="I22" s="655"/>
      <c r="J22" s="637"/>
      <c r="K22" s="638"/>
      <c r="M22" s="365" t="s">
        <v>344</v>
      </c>
      <c r="N22" s="461">
        <f>IFERROR(IF(OR((N6+N7)=N21,N6=0),0,N21-N6-N7),"")</f>
        <v>0</v>
      </c>
      <c r="O22" s="461">
        <f t="shared" ref="O22:AC24" si="2">IFERROR(IF(OR((O6+O7)=O21,O6=0),0,O21-O6-O7),"")</f>
        <v>0</v>
      </c>
      <c r="P22" s="461">
        <f t="shared" si="2"/>
        <v>0</v>
      </c>
      <c r="Q22" s="461">
        <f t="shared" si="2"/>
        <v>0</v>
      </c>
      <c r="R22" s="461">
        <f t="shared" si="2"/>
        <v>0</v>
      </c>
      <c r="S22" s="461">
        <f t="shared" si="2"/>
        <v>0</v>
      </c>
      <c r="T22" s="461">
        <f t="shared" si="2"/>
        <v>0</v>
      </c>
      <c r="U22" s="461">
        <f t="shared" si="2"/>
        <v>0</v>
      </c>
      <c r="V22" s="461">
        <f t="shared" si="2"/>
        <v>0</v>
      </c>
      <c r="W22" s="461">
        <f t="shared" si="2"/>
        <v>0</v>
      </c>
      <c r="X22" s="461">
        <f t="shared" si="2"/>
        <v>0</v>
      </c>
      <c r="Y22" s="461">
        <f t="shared" si="2"/>
        <v>0</v>
      </c>
      <c r="Z22" s="461">
        <f t="shared" si="2"/>
        <v>0</v>
      </c>
      <c r="AA22" s="461">
        <f t="shared" si="2"/>
        <v>0</v>
      </c>
      <c r="AB22" s="461">
        <f t="shared" si="2"/>
        <v>0</v>
      </c>
      <c r="AC22" s="459">
        <f t="shared" si="2"/>
        <v>0</v>
      </c>
      <c r="AD22" s="462">
        <f>IFERROR(IF(OR((AD6+AD7)=AD21,AD6=0),0,AD21-AD6-AD7),"")</f>
        <v>0</v>
      </c>
      <c r="AE22" s="463" t="str">
        <f>IF((AD21)=AD6+AD7,"no adjustment needed",IF(AD6=0,"no adjustment needed","adjustment needed"))</f>
        <v>no adjustment needed</v>
      </c>
    </row>
    <row r="23" spans="1:31" ht="19.45" customHeight="1" outlineLevel="1">
      <c r="A23" s="656" t="str">
        <f>'Project basic information'!D13</f>
        <v/>
      </c>
      <c r="B23" s="658" t="str">
        <f>'Project basic information'!E13</f>
        <v/>
      </c>
      <c r="C23" s="632">
        <f>IFERROR(SUMIF(B:B,M23,G:G),0)</f>
        <v>0</v>
      </c>
      <c r="D23" s="634">
        <f>MROUND(SUMIF(B:B,M23,F:F),0.5)</f>
        <v>0</v>
      </c>
      <c r="E23" s="646">
        <f>IFERROR(C23/D23,0)</f>
        <v>0</v>
      </c>
      <c r="F23" s="648">
        <f>E23*MROUND(J23,0.5)</f>
        <v>0</v>
      </c>
      <c r="G23" s="650">
        <f>SUMIF(B:B,M23,J:J)</f>
        <v>0</v>
      </c>
      <c r="H23" s="652">
        <f>IFERROR(G23-F23,0)</f>
        <v>0</v>
      </c>
      <c r="I23" s="664">
        <f t="shared" ref="I23:I29" si="3">(SUMIF(B:B,M23,I:I))</f>
        <v>0</v>
      </c>
      <c r="J23" s="636">
        <f>IFERROR(((SUMIF(B:B,M23,AC:AC))/$H$6),0)</f>
        <v>0</v>
      </c>
      <c r="K23" s="634">
        <f>D23-J23</f>
        <v>0</v>
      </c>
      <c r="M23" s="366" t="s">
        <v>276</v>
      </c>
      <c r="N23" s="458">
        <f>IFERROR(IF(($I23&lt;$J23),(SUMIF($B:$B,$M23,N:N)/SUMIF($B:$B,$M23,$AC:$AC)*$I23),(SUMIF($B:$B,$M23,N:N)/SUMIF($B:$B,$M23,$AC:$AC)*$J23)),0)</f>
        <v>0</v>
      </c>
      <c r="O23" s="458">
        <f t="shared" si="1"/>
        <v>0</v>
      </c>
      <c r="P23" s="458">
        <f t="shared" si="1"/>
        <v>0</v>
      </c>
      <c r="Q23" s="458">
        <f t="shared" si="1"/>
        <v>0</v>
      </c>
      <c r="R23" s="458">
        <f t="shared" si="1"/>
        <v>0</v>
      </c>
      <c r="S23" s="458">
        <f t="shared" si="1"/>
        <v>0</v>
      </c>
      <c r="T23" s="458">
        <f t="shared" si="1"/>
        <v>0</v>
      </c>
      <c r="U23" s="458">
        <f t="shared" si="1"/>
        <v>0</v>
      </c>
      <c r="V23" s="458">
        <f t="shared" si="1"/>
        <v>0</v>
      </c>
      <c r="W23" s="458">
        <f t="shared" si="1"/>
        <v>0</v>
      </c>
      <c r="X23" s="458">
        <f t="shared" si="1"/>
        <v>0</v>
      </c>
      <c r="Y23" s="458">
        <f t="shared" si="1"/>
        <v>0</v>
      </c>
      <c r="Z23" s="458">
        <f t="shared" si="1"/>
        <v>0</v>
      </c>
      <c r="AA23" s="458">
        <f t="shared" si="1"/>
        <v>0</v>
      </c>
      <c r="AB23" s="458">
        <f t="shared" si="1"/>
        <v>0</v>
      </c>
      <c r="AC23" s="459">
        <f>SUM(N23:AB23)</f>
        <v>0</v>
      </c>
      <c r="AD23" s="460">
        <f>ROUND(IF(F23&gt;G23,G23,F23),2)</f>
        <v>0</v>
      </c>
      <c r="AE23" s="464"/>
    </row>
    <row r="24" spans="1:31" ht="19.45" customHeight="1" outlineLevel="1">
      <c r="A24" s="657"/>
      <c r="B24" s="659"/>
      <c r="C24" s="633"/>
      <c r="D24" s="635"/>
      <c r="E24" s="647"/>
      <c r="F24" s="649"/>
      <c r="G24" s="651"/>
      <c r="H24" s="653"/>
      <c r="I24" s="665"/>
      <c r="J24" s="637"/>
      <c r="K24" s="638"/>
      <c r="M24" s="367" t="s">
        <v>380</v>
      </c>
      <c r="N24" s="461">
        <f>IFERROR(IF(OR((N8+N9)=N23,N8=0),0,N23-N8-N9),"")</f>
        <v>0</v>
      </c>
      <c r="O24" s="461">
        <f t="shared" si="2"/>
        <v>0</v>
      </c>
      <c r="P24" s="461">
        <f t="shared" si="2"/>
        <v>0</v>
      </c>
      <c r="Q24" s="461">
        <f t="shared" si="2"/>
        <v>0</v>
      </c>
      <c r="R24" s="461">
        <f t="shared" si="2"/>
        <v>0</v>
      </c>
      <c r="S24" s="461">
        <f t="shared" si="2"/>
        <v>0</v>
      </c>
      <c r="T24" s="461">
        <f t="shared" si="2"/>
        <v>0</v>
      </c>
      <c r="U24" s="461">
        <f t="shared" si="2"/>
        <v>0</v>
      </c>
      <c r="V24" s="461">
        <f t="shared" si="2"/>
        <v>0</v>
      </c>
      <c r="W24" s="461">
        <f t="shared" si="2"/>
        <v>0</v>
      </c>
      <c r="X24" s="461">
        <f t="shared" si="2"/>
        <v>0</v>
      </c>
      <c r="Y24" s="461">
        <f t="shared" si="2"/>
        <v>0</v>
      </c>
      <c r="Z24" s="461">
        <f t="shared" si="2"/>
        <v>0</v>
      </c>
      <c r="AA24" s="461">
        <f t="shared" si="2"/>
        <v>0</v>
      </c>
      <c r="AB24" s="461">
        <f t="shared" si="2"/>
        <v>0</v>
      </c>
      <c r="AC24" s="459">
        <f t="shared" si="2"/>
        <v>0</v>
      </c>
      <c r="AD24" s="462">
        <f>IFERROR(IF(OR((AD8+AD9)=AD23,AD8=0),0,AD23-AD8-AD9),"")</f>
        <v>0</v>
      </c>
      <c r="AE24" s="463" t="str">
        <f>IF((AD23)=AD8+AD9,"no adjustment needed",IF(AD8=0,"no adjustment needed","adjustment needed"))</f>
        <v>no adjustment needed</v>
      </c>
    </row>
    <row r="25" spans="1:31" ht="19.45" customHeight="1" outlineLevel="1">
      <c r="A25" s="660" t="str">
        <f>'Project basic information'!D14</f>
        <v/>
      </c>
      <c r="B25" s="662" t="str">
        <f>'Project basic information'!E14</f>
        <v/>
      </c>
      <c r="C25" s="632">
        <f>IFERROR(SUMIF(B:B,M25,G:G),0)</f>
        <v>0</v>
      </c>
      <c r="D25" s="634">
        <f>MROUND(SUMIF(B:B,M25,F:F),0.5)</f>
        <v>0</v>
      </c>
      <c r="E25" s="646">
        <f>IFERROR(C25/D25,0)</f>
        <v>0</v>
      </c>
      <c r="F25" s="648">
        <f>E25*MROUND(J25,0.5)</f>
        <v>0</v>
      </c>
      <c r="G25" s="650">
        <f>SUMIF(B:B,M25,J:J)</f>
        <v>0</v>
      </c>
      <c r="H25" s="652">
        <f>IFERROR(G25-F25,0)</f>
        <v>0</v>
      </c>
      <c r="I25" s="664">
        <f t="shared" si="3"/>
        <v>0</v>
      </c>
      <c r="J25" s="636">
        <f>IFERROR(((SUMIF(B:B,M25,AC:AC))/$H$6),0)</f>
        <v>0</v>
      </c>
      <c r="K25" s="634">
        <f t="shared" ref="K25:K29" si="4">D25-J25</f>
        <v>0</v>
      </c>
      <c r="M25" s="368" t="s">
        <v>277</v>
      </c>
      <c r="N25" s="458">
        <f>IFERROR(IF(($I25&lt;$J25),(SUMIF($B:$B,$M25,N:N)/SUMIF($B:$B,$M25,$AC:$AC)*$I25),(SUMIF($B:$B,$M25,N:N)/SUMIF($B:$B,$M25,$AC:$AC)*$J25)),0)</f>
        <v>0</v>
      </c>
      <c r="O25" s="458">
        <f t="shared" si="1"/>
        <v>0</v>
      </c>
      <c r="P25" s="458">
        <f t="shared" si="1"/>
        <v>0</v>
      </c>
      <c r="Q25" s="458">
        <f t="shared" si="1"/>
        <v>0</v>
      </c>
      <c r="R25" s="458">
        <f t="shared" si="1"/>
        <v>0</v>
      </c>
      <c r="S25" s="458">
        <f t="shared" si="1"/>
        <v>0</v>
      </c>
      <c r="T25" s="458">
        <f t="shared" si="1"/>
        <v>0</v>
      </c>
      <c r="U25" s="458">
        <f t="shared" si="1"/>
        <v>0</v>
      </c>
      <c r="V25" s="458">
        <f t="shared" si="1"/>
        <v>0</v>
      </c>
      <c r="W25" s="458">
        <f t="shared" si="1"/>
        <v>0</v>
      </c>
      <c r="X25" s="458">
        <f t="shared" si="1"/>
        <v>0</v>
      </c>
      <c r="Y25" s="458">
        <f t="shared" si="1"/>
        <v>0</v>
      </c>
      <c r="Z25" s="458">
        <f t="shared" si="1"/>
        <v>0</v>
      </c>
      <c r="AA25" s="458">
        <f t="shared" si="1"/>
        <v>0</v>
      </c>
      <c r="AB25" s="458">
        <f t="shared" si="1"/>
        <v>0</v>
      </c>
      <c r="AC25" s="459">
        <f t="shared" ref="AC25:AC59" si="5">SUM(N25:AB25)</f>
        <v>0</v>
      </c>
      <c r="AD25" s="460">
        <f>ROUND(IF(F25&gt;G25,G25,F25),2)</f>
        <v>0</v>
      </c>
      <c r="AE25" s="464"/>
    </row>
    <row r="26" spans="1:31" ht="19.45" customHeight="1" outlineLevel="1">
      <c r="A26" s="661"/>
      <c r="B26" s="663"/>
      <c r="C26" s="633"/>
      <c r="D26" s="635"/>
      <c r="E26" s="647"/>
      <c r="F26" s="649"/>
      <c r="G26" s="651"/>
      <c r="H26" s="653"/>
      <c r="I26" s="665"/>
      <c r="J26" s="637"/>
      <c r="K26" s="638"/>
      <c r="M26" s="369" t="s">
        <v>416</v>
      </c>
      <c r="N26" s="461">
        <f>IFERROR(IF(OR((N10+N11)=N25,N10=0),0,N25-N10-N11),"")</f>
        <v>0</v>
      </c>
      <c r="O26" s="461">
        <f t="shared" ref="O26:AC26" si="6">IFERROR(IF(OR((O10+O11)=O25,O10=0),0,O25-O10-O11),"")</f>
        <v>0</v>
      </c>
      <c r="P26" s="461">
        <f t="shared" si="6"/>
        <v>0</v>
      </c>
      <c r="Q26" s="461">
        <f t="shared" si="6"/>
        <v>0</v>
      </c>
      <c r="R26" s="461">
        <f t="shared" si="6"/>
        <v>0</v>
      </c>
      <c r="S26" s="461">
        <f t="shared" si="6"/>
        <v>0</v>
      </c>
      <c r="T26" s="461">
        <f t="shared" si="6"/>
        <v>0</v>
      </c>
      <c r="U26" s="461">
        <f t="shared" si="6"/>
        <v>0</v>
      </c>
      <c r="V26" s="461">
        <f t="shared" si="6"/>
        <v>0</v>
      </c>
      <c r="W26" s="461">
        <f t="shared" si="6"/>
        <v>0</v>
      </c>
      <c r="X26" s="461">
        <f t="shared" si="6"/>
        <v>0</v>
      </c>
      <c r="Y26" s="461">
        <f t="shared" si="6"/>
        <v>0</v>
      </c>
      <c r="Z26" s="461">
        <f t="shared" si="6"/>
        <v>0</v>
      </c>
      <c r="AA26" s="461">
        <f t="shared" si="6"/>
        <v>0</v>
      </c>
      <c r="AB26" s="461">
        <f t="shared" si="6"/>
        <v>0</v>
      </c>
      <c r="AC26" s="459">
        <f t="shared" si="6"/>
        <v>0</v>
      </c>
      <c r="AD26" s="462">
        <f>IFERROR(IF(OR((AD10+AD11)=AD25,AD10=0),0,AD25-AD10-AD11),"")</f>
        <v>0</v>
      </c>
      <c r="AE26" s="463" t="str">
        <f>IF((AD25)=AD10+AD11,"no adjustment needed",IF(AD10=0,"no adjustment needed","adjustment needed"))</f>
        <v>no adjustment needed</v>
      </c>
    </row>
    <row r="27" spans="1:31" ht="19.45" customHeight="1" outlineLevel="1">
      <c r="A27" s="666" t="str">
        <f>'Project basic information'!D15</f>
        <v/>
      </c>
      <c r="B27" s="668" t="str">
        <f>'Project basic information'!E15</f>
        <v/>
      </c>
      <c r="C27" s="632">
        <f>IFERROR(SUMIF(B:B,M27,G:G),0)</f>
        <v>0</v>
      </c>
      <c r="D27" s="634">
        <f>MROUND(SUMIF(B:B,M27,F:F),0.5)</f>
        <v>0</v>
      </c>
      <c r="E27" s="646">
        <f>IFERROR(C27/D27,0)</f>
        <v>0</v>
      </c>
      <c r="F27" s="648">
        <f>E27*MROUND(J27,0.5)</f>
        <v>0</v>
      </c>
      <c r="G27" s="650">
        <f>SUMIF(B:B,M27,J:J)</f>
        <v>0</v>
      </c>
      <c r="H27" s="652">
        <f>IFERROR(G27-F27,0)</f>
        <v>0</v>
      </c>
      <c r="I27" s="664">
        <f t="shared" si="3"/>
        <v>0</v>
      </c>
      <c r="J27" s="636">
        <f>IFERROR(((SUMIF(B:B,M27,AC:AC))/$H$6),0)</f>
        <v>0</v>
      </c>
      <c r="K27" s="634">
        <f t="shared" si="4"/>
        <v>0</v>
      </c>
      <c r="M27" s="370" t="s">
        <v>278</v>
      </c>
      <c r="N27" s="458">
        <f>IFERROR(IF(($I27&lt;$J27),(SUMIF($B:$B,$M27,N:N)/SUMIF($B:$B,$M27,$AC:$AC)*$I27),(SUMIF($B:$B,$M27,N:N)/SUMIF($B:$B,$M27,$AC:$AC)*$J27)),0)</f>
        <v>0</v>
      </c>
      <c r="O27" s="458">
        <f t="shared" si="1"/>
        <v>0</v>
      </c>
      <c r="P27" s="458">
        <f t="shared" si="1"/>
        <v>0</v>
      </c>
      <c r="Q27" s="458">
        <f t="shared" si="1"/>
        <v>0</v>
      </c>
      <c r="R27" s="458">
        <f t="shared" si="1"/>
        <v>0</v>
      </c>
      <c r="S27" s="458">
        <f t="shared" si="1"/>
        <v>0</v>
      </c>
      <c r="T27" s="458">
        <f t="shared" si="1"/>
        <v>0</v>
      </c>
      <c r="U27" s="458">
        <f t="shared" si="1"/>
        <v>0</v>
      </c>
      <c r="V27" s="458">
        <f t="shared" si="1"/>
        <v>0</v>
      </c>
      <c r="W27" s="458">
        <f t="shared" si="1"/>
        <v>0</v>
      </c>
      <c r="X27" s="458">
        <f t="shared" si="1"/>
        <v>0</v>
      </c>
      <c r="Y27" s="458">
        <f t="shared" si="1"/>
        <v>0</v>
      </c>
      <c r="Z27" s="458">
        <f t="shared" si="1"/>
        <v>0</v>
      </c>
      <c r="AA27" s="458">
        <f t="shared" si="1"/>
        <v>0</v>
      </c>
      <c r="AB27" s="458">
        <f t="shared" si="1"/>
        <v>0</v>
      </c>
      <c r="AC27" s="459">
        <f t="shared" si="5"/>
        <v>0</v>
      </c>
      <c r="AD27" s="460">
        <f>ROUND(IF(F27&gt;G27,G27,F27),2)</f>
        <v>0</v>
      </c>
    </row>
    <row r="28" spans="1:31" ht="19.45" customHeight="1" outlineLevel="1">
      <c r="A28" s="667"/>
      <c r="B28" s="669"/>
      <c r="C28" s="633"/>
      <c r="D28" s="635"/>
      <c r="E28" s="647"/>
      <c r="F28" s="649"/>
      <c r="G28" s="651"/>
      <c r="H28" s="653"/>
      <c r="I28" s="665"/>
      <c r="J28" s="637"/>
      <c r="K28" s="638"/>
      <c r="M28" s="370" t="s">
        <v>452</v>
      </c>
      <c r="N28" s="461">
        <f>IFERROR(IF(OR((N12+N13)=N27,N12=0),0,N27-N12-N13),"")</f>
        <v>0</v>
      </c>
      <c r="O28" s="461">
        <f t="shared" ref="O28:AC28" si="7">IFERROR(IF(OR((O12+O13)=O27,O12=0),0,O27-O12-O13),"")</f>
        <v>0</v>
      </c>
      <c r="P28" s="461">
        <f t="shared" si="7"/>
        <v>0</v>
      </c>
      <c r="Q28" s="461">
        <f t="shared" si="7"/>
        <v>0</v>
      </c>
      <c r="R28" s="461">
        <f t="shared" si="7"/>
        <v>0</v>
      </c>
      <c r="S28" s="461">
        <f t="shared" si="7"/>
        <v>0</v>
      </c>
      <c r="T28" s="461">
        <f t="shared" si="7"/>
        <v>0</v>
      </c>
      <c r="U28" s="461">
        <f t="shared" si="7"/>
        <v>0</v>
      </c>
      <c r="V28" s="461">
        <f t="shared" si="7"/>
        <v>0</v>
      </c>
      <c r="W28" s="461">
        <f t="shared" si="7"/>
        <v>0</v>
      </c>
      <c r="X28" s="461">
        <f t="shared" si="7"/>
        <v>0</v>
      </c>
      <c r="Y28" s="461">
        <f t="shared" si="7"/>
        <v>0</v>
      </c>
      <c r="Z28" s="461">
        <f t="shared" si="7"/>
        <v>0</v>
      </c>
      <c r="AA28" s="461">
        <f t="shared" si="7"/>
        <v>0</v>
      </c>
      <c r="AB28" s="461">
        <f t="shared" si="7"/>
        <v>0</v>
      </c>
      <c r="AC28" s="459">
        <f t="shared" si="7"/>
        <v>0</v>
      </c>
      <c r="AD28" s="462">
        <f>IFERROR(IF(OR((AD12+AD13)=AD27,AD12=0),0,AD27-AD12-AD13),"")</f>
        <v>0</v>
      </c>
      <c r="AE28" s="463" t="str">
        <f>IF((AD27)=AD12+AD13,"no adjustment needed",IF(AD12=0,"no adjustment needed","adjustment needed"))</f>
        <v>no adjustment needed</v>
      </c>
    </row>
    <row r="29" spans="1:31" ht="19.45" customHeight="1" outlineLevel="1" thickBot="1">
      <c r="A29" s="465" t="str">
        <f>'Project basic information'!D16</f>
        <v/>
      </c>
      <c r="B29" s="466" t="str">
        <f>'Project basic information'!E16</f>
        <v/>
      </c>
      <c r="C29" s="467">
        <f>IFERROR(SUMIF(B:B,M29,G:G),0)</f>
        <v>0</v>
      </c>
      <c r="D29" s="468">
        <f>MROUND(SUMIF(A:A,M29,G:G),0.5)</f>
        <v>0</v>
      </c>
      <c r="E29" s="469">
        <f>IFERROR(C29/D29,0)</f>
        <v>0</v>
      </c>
      <c r="F29" s="470">
        <f>E29*MROUND(J29,0.5)</f>
        <v>0</v>
      </c>
      <c r="G29" s="471">
        <f>SUMIF(B:B,M29,J:J)</f>
        <v>0</v>
      </c>
      <c r="H29" s="472">
        <f>IFERROR(G29-F29,0)</f>
        <v>0</v>
      </c>
      <c r="I29" s="473">
        <f t="shared" si="3"/>
        <v>0</v>
      </c>
      <c r="J29" s="457">
        <f>IFERROR(((SUMIF(B:B,M29,AC:AC))/$H$6),0)</f>
        <v>0</v>
      </c>
      <c r="K29" s="456">
        <f t="shared" si="4"/>
        <v>0</v>
      </c>
      <c r="M29" s="371" t="s">
        <v>279</v>
      </c>
      <c r="N29" s="458">
        <f>IFERROR(IF(($I29&lt;$J29),(SUMIF($B:$B,$M29,N:N)/SUMIF($B:$B,$M29,$AC:$AC)*$I29),(SUMIF($B:$B,$M29,N:N)/SUMIF($B:$B,$M29,$AC:$AC)*$J29)),0)</f>
        <v>0</v>
      </c>
      <c r="O29" s="458">
        <f t="shared" si="1"/>
        <v>0</v>
      </c>
      <c r="P29" s="458">
        <f t="shared" si="1"/>
        <v>0</v>
      </c>
      <c r="Q29" s="458">
        <f t="shared" si="1"/>
        <v>0</v>
      </c>
      <c r="R29" s="458">
        <f t="shared" si="1"/>
        <v>0</v>
      </c>
      <c r="S29" s="458">
        <f t="shared" si="1"/>
        <v>0</v>
      </c>
      <c r="T29" s="458">
        <f t="shared" si="1"/>
        <v>0</v>
      </c>
      <c r="U29" s="458">
        <f t="shared" si="1"/>
        <v>0</v>
      </c>
      <c r="V29" s="458">
        <f t="shared" si="1"/>
        <v>0</v>
      </c>
      <c r="W29" s="458">
        <f t="shared" si="1"/>
        <v>0</v>
      </c>
      <c r="X29" s="458">
        <f t="shared" si="1"/>
        <v>0</v>
      </c>
      <c r="Y29" s="458">
        <f t="shared" si="1"/>
        <v>0</v>
      </c>
      <c r="Z29" s="458">
        <f t="shared" si="1"/>
        <v>0</v>
      </c>
      <c r="AA29" s="458">
        <f t="shared" si="1"/>
        <v>0</v>
      </c>
      <c r="AB29" s="458">
        <f t="shared" si="1"/>
        <v>0</v>
      </c>
      <c r="AC29" s="459">
        <f t="shared" si="5"/>
        <v>0</v>
      </c>
      <c r="AD29" s="460">
        <f>ROUND(IF(F29&gt;G29,G29,F29),2)</f>
        <v>0</v>
      </c>
    </row>
    <row r="30" spans="1:31" ht="15.7" outlineLevel="1">
      <c r="A30" s="474"/>
      <c r="B30" s="474"/>
      <c r="C30" s="475"/>
      <c r="D30" s="475"/>
      <c r="E30" s="476"/>
      <c r="F30" s="477"/>
      <c r="G30" s="478"/>
      <c r="H30" s="445"/>
      <c r="J30" s="477"/>
      <c r="K30" s="479"/>
      <c r="M30" s="441"/>
      <c r="N30" s="441"/>
      <c r="O30" s="441"/>
      <c r="P30" s="441"/>
      <c r="Q30" s="441"/>
      <c r="R30" s="441"/>
      <c r="S30" s="441"/>
      <c r="T30" s="441"/>
      <c r="U30" s="441"/>
      <c r="V30" s="441"/>
      <c r="W30" s="441"/>
      <c r="X30" s="441"/>
      <c r="Y30" s="441"/>
      <c r="Z30" s="441"/>
      <c r="AA30" s="441"/>
      <c r="AB30" s="441"/>
      <c r="AC30" s="441"/>
      <c r="AD30" s="441"/>
    </row>
    <row r="31" spans="1:31" outlineLevel="1">
      <c r="A31" s="474"/>
      <c r="B31" s="474"/>
      <c r="C31" s="474"/>
      <c r="D31" s="474"/>
      <c r="E31" s="476"/>
      <c r="F31" s="477"/>
      <c r="G31" s="478"/>
      <c r="H31" s="445"/>
      <c r="K31" s="479"/>
      <c r="M31" s="441"/>
      <c r="N31" s="441"/>
      <c r="O31" s="441"/>
      <c r="P31" s="441"/>
      <c r="Q31" s="441"/>
      <c r="R31" s="441"/>
      <c r="S31" s="441"/>
      <c r="T31" s="441"/>
      <c r="U31" s="441"/>
      <c r="V31" s="441"/>
      <c r="W31" s="441"/>
      <c r="X31" s="441"/>
      <c r="Y31" s="441"/>
      <c r="Z31" s="441"/>
      <c r="AA31" s="441"/>
      <c r="AB31" s="441"/>
      <c r="AC31" s="441"/>
      <c r="AD31" s="441"/>
    </row>
    <row r="32" spans="1:31" ht="31.4">
      <c r="C32" s="639" t="s">
        <v>549</v>
      </c>
      <c r="D32" s="639"/>
      <c r="E32" s="639"/>
      <c r="F32" s="639"/>
      <c r="G32" s="639"/>
      <c r="H32" s="639"/>
      <c r="I32" s="639"/>
      <c r="J32" s="480"/>
      <c r="N32" s="411"/>
    </row>
    <row r="33" spans="1:32">
      <c r="N33" s="411"/>
    </row>
    <row r="34" spans="1:32" ht="47.25" customHeight="1">
      <c r="C34" s="344" t="s">
        <v>550</v>
      </c>
      <c r="D34" s="344" t="s">
        <v>551</v>
      </c>
      <c r="E34" s="344" t="s">
        <v>552</v>
      </c>
      <c r="F34" s="344" t="s">
        <v>553</v>
      </c>
      <c r="G34" s="344" t="s">
        <v>554</v>
      </c>
      <c r="H34" s="481"/>
      <c r="I34" s="482"/>
      <c r="J34" s="482"/>
      <c r="M34" s="411"/>
      <c r="AD34" s="340"/>
    </row>
    <row r="35" spans="1:32" ht="15" customHeight="1" outlineLevel="1">
      <c r="C35" s="483">
        <f>IF('Project basic information'!C5=0,0,DATE(YEAR('Project basic information'!C5),1,1))</f>
        <v>0</v>
      </c>
      <c r="D35" s="484">
        <f>F60</f>
        <v>0</v>
      </c>
      <c r="E35" s="485">
        <f>IFERROR(AC61,0)</f>
        <v>0</v>
      </c>
      <c r="F35" s="486">
        <f t="shared" ref="F35:F41" si="8">D35-E35</f>
        <v>0</v>
      </c>
      <c r="G35" s="487">
        <f>INDEX($B$1:B149,SUMPRODUCT(MAX((B48:B59&lt;&gt;"")*ROW(B48:B59))))</f>
        <v>0</v>
      </c>
      <c r="H35" s="670" t="s">
        <v>555</v>
      </c>
      <c r="I35" s="488"/>
      <c r="J35" s="488"/>
      <c r="K35" s="489"/>
      <c r="L35" s="490"/>
      <c r="M35" s="491"/>
      <c r="AF35" s="348"/>
    </row>
    <row r="36" spans="1:32" outlineLevel="1">
      <c r="C36" s="483" t="str">
        <f>IFERROR(IF(EDATE(C35,12)&lt;=(DATE(YEAR('Project basic information'!$C$6),1,1)),EDATE(C35,12),""),"")</f>
        <v/>
      </c>
      <c r="D36" s="484">
        <f>F75</f>
        <v>0</v>
      </c>
      <c r="E36" s="485">
        <f>IFERROR(AC76,0)</f>
        <v>0</v>
      </c>
      <c r="F36" s="486">
        <f t="shared" si="8"/>
        <v>0</v>
      </c>
      <c r="G36" s="487">
        <f>INDEX(B1:B149,SUMPRODUCT(MAX((B63:B74&lt;&gt;"")*ROW(B63:B74))))</f>
        <v>0</v>
      </c>
      <c r="H36" s="670"/>
      <c r="I36" s="488"/>
      <c r="J36" s="488"/>
      <c r="K36" s="489"/>
      <c r="L36" s="489"/>
      <c r="M36" s="411"/>
    </row>
    <row r="37" spans="1:32" ht="15.7" outlineLevel="1">
      <c r="C37" s="483" t="str">
        <f>IFERROR(IF(EDATE(C36,12)&lt;=(DATE(YEAR('Project basic information'!$C$6),1,1)),EDATE(C36,12),""),"")</f>
        <v/>
      </c>
      <c r="D37" s="484">
        <f>F90</f>
        <v>0</v>
      </c>
      <c r="E37" s="485">
        <f>IFERROR(AC91,0)</f>
        <v>0</v>
      </c>
      <c r="F37" s="486">
        <f t="shared" si="8"/>
        <v>0</v>
      </c>
      <c r="G37" s="487">
        <f>INDEX(B1:B149,SUMPRODUCT(MAX((B78:B89&lt;&gt;"")*ROW(B78:B89))))</f>
        <v>0</v>
      </c>
      <c r="H37" s="670"/>
      <c r="M37" s="296"/>
    </row>
    <row r="38" spans="1:32" outlineLevel="1">
      <c r="C38" s="483" t="str">
        <f>IFERROR(IF(EDATE(C37,12)&lt;=(DATE(YEAR('Project basic information'!$C$6),1,1)),EDATE(C37,12),""),"")</f>
        <v/>
      </c>
      <c r="D38" s="484">
        <f>F105</f>
        <v>0</v>
      </c>
      <c r="E38" s="485">
        <f>IFERROR(AC106,0)</f>
        <v>0</v>
      </c>
      <c r="F38" s="486">
        <f t="shared" si="8"/>
        <v>0</v>
      </c>
      <c r="G38" s="487">
        <f>INDEX(B1:B149,SUMPRODUCT(MAX((B93:B104&lt;&gt;"")*ROW(B93:B104))))</f>
        <v>0</v>
      </c>
      <c r="H38" s="670"/>
      <c r="M38" s="411"/>
    </row>
    <row r="39" spans="1:32" outlineLevel="1">
      <c r="C39" s="483" t="str">
        <f>IFERROR(IF(EDATE(C38,12)&lt;=(DATE(YEAR('Project basic information'!$C$6),1,1)),EDATE(C38,12),""),"")</f>
        <v/>
      </c>
      <c r="D39" s="484">
        <f>F120</f>
        <v>0</v>
      </c>
      <c r="E39" s="485">
        <f>IFERROR(AC121,0)</f>
        <v>0</v>
      </c>
      <c r="F39" s="486">
        <f t="shared" si="8"/>
        <v>0</v>
      </c>
      <c r="G39" s="487">
        <f>INDEX(B1:B149,SUMPRODUCT(MAX((B108:B119&lt;&gt;"")*ROW(B108:B119))))</f>
        <v>0</v>
      </c>
      <c r="H39" s="670"/>
      <c r="M39" s="492"/>
    </row>
    <row r="40" spans="1:32" outlineLevel="1">
      <c r="C40" s="483" t="str">
        <f>IFERROR(IF(EDATE(C39,12)&lt;=(DATE(YEAR('Project basic information'!$C$6),1,1)),EDATE(C39,12),""),"")</f>
        <v/>
      </c>
      <c r="D40" s="484">
        <f>F135</f>
        <v>0</v>
      </c>
      <c r="E40" s="485">
        <f>IFERROR(AC136,0)</f>
        <v>0</v>
      </c>
      <c r="F40" s="486">
        <f t="shared" si="8"/>
        <v>0</v>
      </c>
      <c r="G40" s="487">
        <f>INDEX(B1:B149,SUMPRODUCT(MAX((B123:B134&lt;&gt;"")*ROW(B123:B134))))</f>
        <v>0</v>
      </c>
      <c r="H40" s="670"/>
      <c r="M40" s="411"/>
    </row>
    <row r="41" spans="1:32" outlineLevel="1">
      <c r="C41" s="483" t="str">
        <f>IFERROR(IF(EDATE(C40,12)&lt;=(DATE(YEAR('Project basic information'!$C$6),1,1)),EDATE(C40,12),""),"")</f>
        <v/>
      </c>
      <c r="D41" s="484">
        <f>F150</f>
        <v>0</v>
      </c>
      <c r="E41" s="485">
        <f>IFERROR(AC151,0)</f>
        <v>0</v>
      </c>
      <c r="F41" s="486">
        <f t="shared" si="8"/>
        <v>0</v>
      </c>
      <c r="G41" s="487">
        <f>INDEX(B1:B149,SUMPRODUCT(MAX((B138:B149&lt;&gt;"")*ROW(B138:B149))))</f>
        <v>0</v>
      </c>
      <c r="H41" s="670"/>
      <c r="N41" s="411"/>
    </row>
    <row r="42" spans="1:32" outlineLevel="1">
      <c r="E42" s="493"/>
      <c r="F42" s="494"/>
      <c r="G42" s="444"/>
      <c r="H42" s="495"/>
      <c r="I42" s="496"/>
      <c r="J42" s="497"/>
      <c r="O42" s="411"/>
    </row>
    <row r="43" spans="1:32" ht="24.8" customHeight="1" outlineLevel="1">
      <c r="E43" s="493"/>
      <c r="F43" s="494"/>
      <c r="G43" s="444"/>
      <c r="H43" s="495"/>
      <c r="I43" s="498"/>
      <c r="J43" s="498"/>
      <c r="K43" s="497"/>
      <c r="O43" s="411"/>
    </row>
    <row r="44" spans="1:32" ht="33.5">
      <c r="B44" s="639" t="s">
        <v>556</v>
      </c>
      <c r="C44" s="639"/>
      <c r="D44" s="639"/>
      <c r="E44" s="639"/>
      <c r="F44" s="639"/>
      <c r="G44" s="639"/>
      <c r="H44" s="639"/>
      <c r="I44" s="639"/>
      <c r="J44" s="639"/>
      <c r="K44" s="499"/>
      <c r="M44" s="671" t="s">
        <v>251</v>
      </c>
      <c r="N44" s="671"/>
      <c r="O44" s="671"/>
      <c r="P44" s="671"/>
      <c r="Q44" s="671"/>
      <c r="R44" s="671"/>
      <c r="S44" s="671"/>
      <c r="T44" s="671"/>
      <c r="U44" s="671"/>
      <c r="V44" s="671"/>
      <c r="W44" s="671"/>
      <c r="X44" s="671"/>
      <c r="Y44" s="671"/>
      <c r="Z44" s="671"/>
      <c r="AA44" s="671"/>
      <c r="AB44" s="671"/>
      <c r="AC44" s="671"/>
      <c r="AD44" s="671"/>
      <c r="AE44" s="671"/>
    </row>
    <row r="45" spans="1:32" ht="15" thickBot="1">
      <c r="A45" s="343"/>
      <c r="E45" s="343"/>
    </row>
    <row r="46" spans="1:32" ht="15.7" customHeight="1">
      <c r="B46" s="500"/>
      <c r="C46" s="500"/>
      <c r="D46" s="500"/>
      <c r="E46" s="672" t="s">
        <v>536</v>
      </c>
      <c r="F46" s="673"/>
      <c r="G46" s="674"/>
      <c r="H46" s="672" t="s">
        <v>537</v>
      </c>
      <c r="I46" s="673"/>
      <c r="J46" s="674"/>
      <c r="N46" s="675" t="s">
        <v>557</v>
      </c>
      <c r="O46" s="676"/>
      <c r="P46" s="676"/>
      <c r="Q46" s="676"/>
      <c r="R46" s="676"/>
      <c r="S46" s="676"/>
      <c r="T46" s="676"/>
      <c r="U46" s="676"/>
      <c r="V46" s="676"/>
      <c r="W46" s="676"/>
      <c r="X46" s="676"/>
      <c r="Y46" s="676"/>
      <c r="Z46" s="676"/>
      <c r="AA46" s="676"/>
      <c r="AB46" s="676"/>
      <c r="AC46" s="677"/>
    </row>
    <row r="47" spans="1:32" ht="49.55" customHeight="1">
      <c r="B47" s="501" t="s">
        <v>305</v>
      </c>
      <c r="C47" s="501" t="s">
        <v>269</v>
      </c>
      <c r="D47" s="502" t="s">
        <v>558</v>
      </c>
      <c r="E47" s="503" t="s">
        <v>559</v>
      </c>
      <c r="F47" s="329" t="s">
        <v>560</v>
      </c>
      <c r="G47" s="504" t="s">
        <v>561</v>
      </c>
      <c r="H47" s="505" t="s">
        <v>559</v>
      </c>
      <c r="I47" s="329" t="s">
        <v>560</v>
      </c>
      <c r="J47" s="504" t="s">
        <v>562</v>
      </c>
      <c r="M47" s="329" t="s">
        <v>558</v>
      </c>
      <c r="N47" s="506" t="s">
        <v>563</v>
      </c>
      <c r="O47" s="506" t="s">
        <v>564</v>
      </c>
      <c r="P47" s="506" t="s">
        <v>565</v>
      </c>
      <c r="Q47" s="506" t="s">
        <v>566</v>
      </c>
      <c r="R47" s="506" t="s">
        <v>567</v>
      </c>
      <c r="S47" s="329" t="s">
        <v>568</v>
      </c>
      <c r="T47" s="329" t="s">
        <v>569</v>
      </c>
      <c r="U47" s="329" t="s">
        <v>570</v>
      </c>
      <c r="V47" s="329" t="s">
        <v>571</v>
      </c>
      <c r="W47" s="329" t="s">
        <v>572</v>
      </c>
      <c r="X47" s="329" t="s">
        <v>573</v>
      </c>
      <c r="Y47" s="329" t="s">
        <v>574</v>
      </c>
      <c r="Z47" s="329" t="s">
        <v>575</v>
      </c>
      <c r="AA47" s="329" t="s">
        <v>576</v>
      </c>
      <c r="AB47" s="329" t="s">
        <v>577</v>
      </c>
      <c r="AC47" s="506" t="s">
        <v>578</v>
      </c>
      <c r="AE47" s="507"/>
    </row>
    <row r="48" spans="1:32" outlineLevel="1">
      <c r="B48" s="508" t="str">
        <f>IF(C48&gt;0,IFERROR(_xlfn.IFS(D48&lt;=DATE(YEAR('Project basic information'!$E$12),MONTH('Project basic information'!$E$12),1),'Project basic information'!$A$12,D48&lt;=DATE(YEAR('Project basic information'!$E$13),MONTH('Project basic information'!$E$13),1),'Project basic information'!$A$13,D48&lt;=DATE(YEAR('Project basic information'!$E$14),MONTH('Project basic information'!$E$14),1),'Project basic information'!$A$14,D48&lt;=DATE(YEAR('Project basic information'!$E$15),MONTH('Project basic information'!$E$15),1),'Project basic information'!$A$15,D48&lt;=DATE(YEAR('Project basic information'!$E$16),MONTH('Project basic information'!$E$16),1),'Project basic information'!$A$16),""),"")</f>
        <v/>
      </c>
      <c r="C48" s="508">
        <f>IF(DATE(YEAR('Project basic information'!$C$5),MONTH('Project basic information'!$C$5),1)=D48,1,0)</f>
        <v>0</v>
      </c>
      <c r="D48" s="509">
        <f>IF('Project basic information'!C5=0,0,DATE(YEAR('Project basic information'!$C$5),1,1))</f>
        <v>0</v>
      </c>
      <c r="E48" s="510"/>
      <c r="F48" s="458">
        <f t="shared" ref="F48:F59" si="9">215/12*E48</f>
        <v>0</v>
      </c>
      <c r="G48" s="511"/>
      <c r="H48" s="510"/>
      <c r="I48" s="458">
        <f t="shared" ref="I48:I59" si="10">215/12*H48</f>
        <v>0</v>
      </c>
      <c r="J48" s="512"/>
      <c r="M48" s="509">
        <f t="shared" ref="M48:M105" si="11">D48</f>
        <v>0</v>
      </c>
      <c r="N48" s="513"/>
      <c r="O48" s="514"/>
      <c r="P48" s="514"/>
      <c r="Q48" s="514"/>
      <c r="R48" s="514"/>
      <c r="S48" s="513"/>
      <c r="T48" s="513"/>
      <c r="U48" s="513"/>
      <c r="V48" s="513"/>
      <c r="W48" s="513"/>
      <c r="X48" s="513"/>
      <c r="Y48" s="513"/>
      <c r="Z48" s="513"/>
      <c r="AA48" s="513"/>
      <c r="AB48" s="513"/>
      <c r="AC48" s="515">
        <f t="shared" si="5"/>
        <v>0</v>
      </c>
      <c r="AE48" s="507"/>
    </row>
    <row r="49" spans="2:31" outlineLevel="1">
      <c r="B49" s="508" t="str">
        <f>IF(C49&gt;0,IFERROR(_xlfn.IFS(D49&lt;=DATE(YEAR('Project basic information'!$E$12),MONTH('Project basic information'!$E$12),1),'Project basic information'!$A$12,D49&lt;=DATE(YEAR('Project basic information'!$E$13),MONTH('Project basic information'!$E$13),1),'Project basic information'!$A$13,D49&lt;=DATE(YEAR('Project basic information'!$E$14),MONTH('Project basic information'!$E$14),1),'Project basic information'!$A$14,D49&lt;=DATE(YEAR('Project basic information'!$E$15),MONTH('Project basic information'!$E$15),1),'Project basic information'!$A$15,D49&lt;=DATE(YEAR('Project basic information'!$E$16),MONTH('Project basic information'!$E$16),1),'Project basic information'!$A$16),""),"")</f>
        <v/>
      </c>
      <c r="C49" s="508">
        <f>IF(C48&gt;0,C48+1,IF(DATE(YEAR('Project basic information'!$C$5),MONTH('Project basic information'!$C$5),1)=D49,1,0))</f>
        <v>0</v>
      </c>
      <c r="D49" s="509">
        <f t="shared" ref="D49:D59" si="12">DATE(YEAR(D48),MONTH(D48)+1,DAY(D48))</f>
        <v>31</v>
      </c>
      <c r="E49" s="510"/>
      <c r="F49" s="458">
        <f t="shared" si="9"/>
        <v>0</v>
      </c>
      <c r="G49" s="511"/>
      <c r="H49" s="510"/>
      <c r="I49" s="458">
        <f t="shared" si="10"/>
        <v>0</v>
      </c>
      <c r="J49" s="512"/>
      <c r="M49" s="509">
        <f t="shared" si="11"/>
        <v>31</v>
      </c>
      <c r="N49" s="513"/>
      <c r="O49" s="514"/>
      <c r="P49" s="514"/>
      <c r="Q49" s="514"/>
      <c r="R49" s="514"/>
      <c r="S49" s="513"/>
      <c r="T49" s="513"/>
      <c r="U49" s="513"/>
      <c r="V49" s="513"/>
      <c r="W49" s="513"/>
      <c r="X49" s="513"/>
      <c r="Y49" s="513"/>
      <c r="Z49" s="513"/>
      <c r="AA49" s="513"/>
      <c r="AB49" s="513"/>
      <c r="AC49" s="515">
        <f t="shared" si="5"/>
        <v>0</v>
      </c>
      <c r="AE49" s="507"/>
    </row>
    <row r="50" spans="2:31" outlineLevel="1">
      <c r="B50" s="508" t="str">
        <f>IF(C50&gt;0,IFERROR(_xlfn.IFS(D50&lt;=DATE(YEAR('Project basic information'!$E$12),MONTH('Project basic information'!$E$12),1),'Project basic information'!$A$12,D50&lt;=DATE(YEAR('Project basic information'!$E$13),MONTH('Project basic information'!$E$13),1),'Project basic information'!$A$13,D50&lt;=DATE(YEAR('Project basic information'!$E$14),MONTH('Project basic information'!$E$14),1),'Project basic information'!$A$14,D50&lt;=DATE(YEAR('Project basic information'!$E$15),MONTH('Project basic information'!$E$15),1),'Project basic information'!$A$15,D50&lt;=DATE(YEAR('Project basic information'!$E$16),MONTH('Project basic information'!$E$16),1),'Project basic information'!$A$16),""),"")</f>
        <v/>
      </c>
      <c r="C50" s="508">
        <f>IF(C49&gt;0,C49+1,IF(DATE(YEAR('Project basic information'!$C$5),MONTH('Project basic information'!$C$5),1)=D50,1,0))</f>
        <v>0</v>
      </c>
      <c r="D50" s="509">
        <f t="shared" si="12"/>
        <v>62</v>
      </c>
      <c r="E50" s="510"/>
      <c r="F50" s="458">
        <f t="shared" si="9"/>
        <v>0</v>
      </c>
      <c r="G50" s="511"/>
      <c r="H50" s="510"/>
      <c r="I50" s="458">
        <f t="shared" si="10"/>
        <v>0</v>
      </c>
      <c r="J50" s="512"/>
      <c r="M50" s="509">
        <f t="shared" si="11"/>
        <v>62</v>
      </c>
      <c r="N50" s="513"/>
      <c r="O50" s="514"/>
      <c r="P50" s="514"/>
      <c r="Q50" s="514"/>
      <c r="R50" s="514"/>
      <c r="S50" s="513"/>
      <c r="T50" s="513"/>
      <c r="U50" s="513"/>
      <c r="V50" s="513"/>
      <c r="W50" s="513"/>
      <c r="X50" s="513"/>
      <c r="Y50" s="513"/>
      <c r="Z50" s="513"/>
      <c r="AA50" s="513"/>
      <c r="AB50" s="513"/>
      <c r="AC50" s="515">
        <f t="shared" si="5"/>
        <v>0</v>
      </c>
      <c r="AE50" s="507"/>
    </row>
    <row r="51" spans="2:31" outlineLevel="1">
      <c r="B51" s="508" t="str">
        <f>IF(C51&gt;0,IFERROR(_xlfn.IFS(D51&lt;=DATE(YEAR('Project basic information'!$E$12),MONTH('Project basic information'!$E$12),1),'Project basic information'!$A$12,D51&lt;=DATE(YEAR('Project basic information'!$E$13),MONTH('Project basic information'!$E$13),1),'Project basic information'!$A$13,D51&lt;=DATE(YEAR('Project basic information'!$E$14),MONTH('Project basic information'!$E$14),1),'Project basic information'!$A$14,D51&lt;=DATE(YEAR('Project basic information'!$E$15),MONTH('Project basic information'!$E$15),1),'Project basic information'!$A$15,D51&lt;=DATE(YEAR('Project basic information'!$E$16),MONTH('Project basic information'!$E$16),1),'Project basic information'!$A$16),""),"")</f>
        <v/>
      </c>
      <c r="C51" s="508">
        <f>IF(C50&gt;0,C50+1,IF(DATE(YEAR('Project basic information'!$C$5),MONTH('Project basic information'!$C$5),1)=D51,1,0))</f>
        <v>0</v>
      </c>
      <c r="D51" s="509">
        <f t="shared" si="12"/>
        <v>93</v>
      </c>
      <c r="E51" s="510"/>
      <c r="F51" s="458">
        <f t="shared" si="9"/>
        <v>0</v>
      </c>
      <c r="G51" s="511"/>
      <c r="H51" s="510"/>
      <c r="I51" s="458">
        <f t="shared" si="10"/>
        <v>0</v>
      </c>
      <c r="J51" s="512"/>
      <c r="M51" s="509">
        <f t="shared" si="11"/>
        <v>93</v>
      </c>
      <c r="N51" s="513"/>
      <c r="O51" s="514"/>
      <c r="P51" s="514"/>
      <c r="Q51" s="514"/>
      <c r="R51" s="514"/>
      <c r="S51" s="513"/>
      <c r="T51" s="513"/>
      <c r="U51" s="513"/>
      <c r="V51" s="513"/>
      <c r="W51" s="513"/>
      <c r="X51" s="513"/>
      <c r="Y51" s="513"/>
      <c r="Z51" s="513"/>
      <c r="AA51" s="513"/>
      <c r="AB51" s="513"/>
      <c r="AC51" s="515">
        <f t="shared" si="5"/>
        <v>0</v>
      </c>
      <c r="AD51" s="516"/>
    </row>
    <row r="52" spans="2:31" outlineLevel="1">
      <c r="B52" s="508" t="str">
        <f>IF(C52&gt;0,IFERROR(_xlfn.IFS(D52&lt;=DATE(YEAR('Project basic information'!$E$12),MONTH('Project basic information'!$E$12),1),'Project basic information'!$A$12,D52&lt;=DATE(YEAR('Project basic information'!$E$13),MONTH('Project basic information'!$E$13),1),'Project basic information'!$A$13,D52&lt;=DATE(YEAR('Project basic information'!$E$14),MONTH('Project basic information'!$E$14),1),'Project basic information'!$A$14,D52&lt;=DATE(YEAR('Project basic information'!$E$15),MONTH('Project basic information'!$E$15),1),'Project basic information'!$A$15,D52&lt;=DATE(YEAR('Project basic information'!$E$16),MONTH('Project basic information'!$E$16),1),'Project basic information'!$A$16),""),"")</f>
        <v/>
      </c>
      <c r="C52" s="508">
        <f>IF(C51&gt;0,C51+1,IF(DATE(YEAR('Project basic information'!$C$5),MONTH('Project basic information'!$C$5),1)=D52,1,0))</f>
        <v>0</v>
      </c>
      <c r="D52" s="509">
        <f t="shared" si="12"/>
        <v>123</v>
      </c>
      <c r="E52" s="510"/>
      <c r="F52" s="458">
        <f t="shared" si="9"/>
        <v>0</v>
      </c>
      <c r="G52" s="511"/>
      <c r="H52" s="510"/>
      <c r="I52" s="458">
        <f t="shared" si="10"/>
        <v>0</v>
      </c>
      <c r="J52" s="512"/>
      <c r="M52" s="509">
        <f t="shared" si="11"/>
        <v>123</v>
      </c>
      <c r="N52" s="513"/>
      <c r="O52" s="514"/>
      <c r="P52" s="514"/>
      <c r="Q52" s="514"/>
      <c r="R52" s="514"/>
      <c r="S52" s="513"/>
      <c r="T52" s="513"/>
      <c r="U52" s="513"/>
      <c r="V52" s="513"/>
      <c r="W52" s="513"/>
      <c r="X52" s="513"/>
      <c r="Y52" s="513"/>
      <c r="Z52" s="513"/>
      <c r="AA52" s="513"/>
      <c r="AB52" s="513"/>
      <c r="AC52" s="515">
        <f t="shared" si="5"/>
        <v>0</v>
      </c>
      <c r="AD52" s="516"/>
      <c r="AE52" s="507"/>
    </row>
    <row r="53" spans="2:31" outlineLevel="1">
      <c r="B53" s="508" t="str">
        <f>IF(C53&gt;0,IFERROR(_xlfn.IFS(D53&lt;=DATE(YEAR('Project basic information'!$E$12),MONTH('Project basic information'!$E$12),1),'Project basic information'!$A$12,D53&lt;=DATE(YEAR('Project basic information'!$E$13),MONTH('Project basic information'!$E$13),1),'Project basic information'!$A$13,D53&lt;=DATE(YEAR('Project basic information'!$E$14),MONTH('Project basic information'!$E$14),1),'Project basic information'!$A$14,D53&lt;=DATE(YEAR('Project basic information'!$E$15),MONTH('Project basic information'!$E$15),1),'Project basic information'!$A$15,D53&lt;=DATE(YEAR('Project basic information'!$E$16),MONTH('Project basic information'!$E$16),1),'Project basic information'!$A$16),""),"")</f>
        <v/>
      </c>
      <c r="C53" s="508">
        <f>IF(C52&gt;0,C52+1,IF(DATE(YEAR('Project basic information'!$C$5),MONTH('Project basic information'!$C$5),1)=D53,1,0))</f>
        <v>0</v>
      </c>
      <c r="D53" s="509">
        <f t="shared" si="12"/>
        <v>154</v>
      </c>
      <c r="E53" s="510"/>
      <c r="F53" s="458">
        <f t="shared" si="9"/>
        <v>0</v>
      </c>
      <c r="G53" s="511"/>
      <c r="H53" s="510"/>
      <c r="I53" s="458">
        <f t="shared" si="10"/>
        <v>0</v>
      </c>
      <c r="J53" s="512"/>
      <c r="M53" s="509">
        <f t="shared" si="11"/>
        <v>154</v>
      </c>
      <c r="N53" s="513"/>
      <c r="O53" s="514"/>
      <c r="P53" s="514"/>
      <c r="Q53" s="514"/>
      <c r="R53" s="514"/>
      <c r="S53" s="513"/>
      <c r="T53" s="513"/>
      <c r="U53" s="513"/>
      <c r="V53" s="513"/>
      <c r="W53" s="513"/>
      <c r="X53" s="513"/>
      <c r="Y53" s="513"/>
      <c r="Z53" s="513"/>
      <c r="AA53" s="513"/>
      <c r="AB53" s="513"/>
      <c r="AC53" s="515">
        <f t="shared" si="5"/>
        <v>0</v>
      </c>
      <c r="AD53" s="516"/>
      <c r="AE53" s="507"/>
    </row>
    <row r="54" spans="2:31" outlineLevel="1">
      <c r="B54" s="508" t="str">
        <f>IF(C54&gt;0,IFERROR(_xlfn.IFS(D54&lt;=DATE(YEAR('Project basic information'!$E$12),MONTH('Project basic information'!$E$12),1),'Project basic information'!$A$12,D54&lt;=DATE(YEAR('Project basic information'!$E$13),MONTH('Project basic information'!$E$13),1),'Project basic information'!$A$13,D54&lt;=DATE(YEAR('Project basic information'!$E$14),MONTH('Project basic information'!$E$14),1),'Project basic information'!$A$14,D54&lt;=DATE(YEAR('Project basic information'!$E$15),MONTH('Project basic information'!$E$15),1),'Project basic information'!$A$15,D54&lt;=DATE(YEAR('Project basic information'!$E$16),MONTH('Project basic information'!$E$16),1),'Project basic information'!$A$16),""),"")</f>
        <v/>
      </c>
      <c r="C54" s="508">
        <f>IF(C53&gt;0,C53+1,IF(DATE(YEAR('Project basic information'!$C$5),MONTH('Project basic information'!$C$5),1)=D54,1,0))</f>
        <v>0</v>
      </c>
      <c r="D54" s="509">
        <f t="shared" si="12"/>
        <v>184</v>
      </c>
      <c r="E54" s="510"/>
      <c r="F54" s="458">
        <f t="shared" si="9"/>
        <v>0</v>
      </c>
      <c r="G54" s="511"/>
      <c r="H54" s="510"/>
      <c r="I54" s="458">
        <f t="shared" si="10"/>
        <v>0</v>
      </c>
      <c r="J54" s="512"/>
      <c r="M54" s="509">
        <f t="shared" si="11"/>
        <v>184</v>
      </c>
      <c r="N54" s="513"/>
      <c r="O54" s="514"/>
      <c r="P54" s="514"/>
      <c r="Q54" s="514"/>
      <c r="R54" s="514"/>
      <c r="S54" s="513"/>
      <c r="T54" s="513"/>
      <c r="U54" s="513"/>
      <c r="V54" s="513"/>
      <c r="W54" s="513"/>
      <c r="X54" s="513"/>
      <c r="Y54" s="513"/>
      <c r="Z54" s="513"/>
      <c r="AA54" s="513"/>
      <c r="AB54" s="513"/>
      <c r="AC54" s="515">
        <f t="shared" si="5"/>
        <v>0</v>
      </c>
      <c r="AD54" s="516"/>
      <c r="AE54" s="499"/>
    </row>
    <row r="55" spans="2:31" outlineLevel="1">
      <c r="B55" s="508" t="str">
        <f>IF(C55&gt;0,IFERROR(_xlfn.IFS(D55&lt;=DATE(YEAR('Project basic information'!$E$12),MONTH('Project basic information'!$E$12),1),'Project basic information'!$A$12,D55&lt;=DATE(YEAR('Project basic information'!$E$13),MONTH('Project basic information'!$E$13),1),'Project basic information'!$A$13,D55&lt;=DATE(YEAR('Project basic information'!$E$14),MONTH('Project basic information'!$E$14),1),'Project basic information'!$A$14,D55&lt;=DATE(YEAR('Project basic information'!$E$15),MONTH('Project basic information'!$E$15),1),'Project basic information'!$A$15,D55&lt;=DATE(YEAR('Project basic information'!$E$16),MONTH('Project basic information'!$E$16),1),'Project basic information'!$A$16),""),"")</f>
        <v/>
      </c>
      <c r="C55" s="508">
        <f>IF(C54&gt;0,C54+1,IF(DATE(YEAR('Project basic information'!$C$5),MONTH('Project basic information'!$C$5),1)=D55,1,0))</f>
        <v>0</v>
      </c>
      <c r="D55" s="509">
        <f t="shared" si="12"/>
        <v>215</v>
      </c>
      <c r="E55" s="510"/>
      <c r="F55" s="458">
        <f t="shared" si="9"/>
        <v>0</v>
      </c>
      <c r="G55" s="511"/>
      <c r="H55" s="510"/>
      <c r="I55" s="458">
        <f t="shared" si="10"/>
        <v>0</v>
      </c>
      <c r="J55" s="512"/>
      <c r="M55" s="509">
        <f t="shared" si="11"/>
        <v>215</v>
      </c>
      <c r="N55" s="513"/>
      <c r="O55" s="514"/>
      <c r="P55" s="514"/>
      <c r="Q55" s="514"/>
      <c r="R55" s="514"/>
      <c r="S55" s="513"/>
      <c r="T55" s="513"/>
      <c r="U55" s="513"/>
      <c r="V55" s="513"/>
      <c r="W55" s="513"/>
      <c r="X55" s="513"/>
      <c r="Y55" s="513"/>
      <c r="Z55" s="513"/>
      <c r="AA55" s="513"/>
      <c r="AB55" s="513"/>
      <c r="AC55" s="515">
        <f t="shared" si="5"/>
        <v>0</v>
      </c>
      <c r="AD55" s="516"/>
      <c r="AE55" s="499"/>
    </row>
    <row r="56" spans="2:31" outlineLevel="1">
      <c r="B56" s="508" t="str">
        <f>IF(C56&gt;0,IFERROR(_xlfn.IFS(D56&lt;=DATE(YEAR('Project basic information'!$E$12),MONTH('Project basic information'!$E$12),1),'Project basic information'!$A$12,D56&lt;=DATE(YEAR('Project basic information'!$E$13),MONTH('Project basic information'!$E$13),1),'Project basic information'!$A$13,D56&lt;=DATE(YEAR('Project basic information'!$E$14),MONTH('Project basic information'!$E$14),1),'Project basic information'!$A$14,D56&lt;=DATE(YEAR('Project basic information'!$E$15),MONTH('Project basic information'!$E$15),1),'Project basic information'!$A$15,D56&lt;=DATE(YEAR('Project basic information'!$E$16),MONTH('Project basic information'!$E$16),1),'Project basic information'!$A$16),""),"")</f>
        <v/>
      </c>
      <c r="C56" s="508">
        <f>IF(C55&gt;0,C55+1,IF(DATE(YEAR('Project basic information'!$C$5),MONTH('Project basic information'!$C$5),1)=D56,1,0))</f>
        <v>0</v>
      </c>
      <c r="D56" s="509">
        <f t="shared" si="12"/>
        <v>246</v>
      </c>
      <c r="E56" s="510"/>
      <c r="F56" s="458">
        <f t="shared" si="9"/>
        <v>0</v>
      </c>
      <c r="G56" s="511"/>
      <c r="H56" s="510"/>
      <c r="I56" s="458">
        <f t="shared" si="10"/>
        <v>0</v>
      </c>
      <c r="J56" s="512"/>
      <c r="M56" s="509">
        <f t="shared" si="11"/>
        <v>246</v>
      </c>
      <c r="N56" s="513"/>
      <c r="O56" s="514"/>
      <c r="P56" s="514"/>
      <c r="Q56" s="514"/>
      <c r="R56" s="514"/>
      <c r="S56" s="513"/>
      <c r="T56" s="513"/>
      <c r="U56" s="513"/>
      <c r="V56" s="513"/>
      <c r="W56" s="513"/>
      <c r="X56" s="513"/>
      <c r="Y56" s="513"/>
      <c r="Z56" s="513"/>
      <c r="AA56" s="513"/>
      <c r="AB56" s="513"/>
      <c r="AC56" s="515">
        <f t="shared" si="5"/>
        <v>0</v>
      </c>
      <c r="AD56" s="516"/>
    </row>
    <row r="57" spans="2:31" outlineLevel="1">
      <c r="B57" s="508" t="str">
        <f>IF(C57&gt;0,IFERROR(_xlfn.IFS(D57&lt;=DATE(YEAR('Project basic information'!$E$12),MONTH('Project basic information'!$E$12),1),'Project basic information'!$A$12,D57&lt;=DATE(YEAR('Project basic information'!$E$13),MONTH('Project basic information'!$E$13),1),'Project basic information'!$A$13,D57&lt;=DATE(YEAR('Project basic information'!$E$14),MONTH('Project basic information'!$E$14),1),'Project basic information'!$A$14,D57&lt;=DATE(YEAR('Project basic information'!$E$15),MONTH('Project basic information'!$E$15),1),'Project basic information'!$A$15,D57&lt;=DATE(YEAR('Project basic information'!$E$16),MONTH('Project basic information'!$E$16),1),'Project basic information'!$A$16),""),"")</f>
        <v/>
      </c>
      <c r="C57" s="508">
        <f>IF(C56&gt;0,C56+1,IF(DATE(YEAR('Project basic information'!$C$5),MONTH('Project basic information'!$C$5),1)=D57,1,0))</f>
        <v>0</v>
      </c>
      <c r="D57" s="509">
        <f t="shared" si="12"/>
        <v>276</v>
      </c>
      <c r="E57" s="510"/>
      <c r="F57" s="458">
        <f t="shared" si="9"/>
        <v>0</v>
      </c>
      <c r="G57" s="511"/>
      <c r="H57" s="510"/>
      <c r="I57" s="458">
        <f t="shared" si="10"/>
        <v>0</v>
      </c>
      <c r="J57" s="512"/>
      <c r="M57" s="509">
        <f t="shared" si="11"/>
        <v>276</v>
      </c>
      <c r="N57" s="513"/>
      <c r="O57" s="514"/>
      <c r="P57" s="514"/>
      <c r="Q57" s="514"/>
      <c r="R57" s="514"/>
      <c r="S57" s="513"/>
      <c r="T57" s="513"/>
      <c r="U57" s="513"/>
      <c r="V57" s="513"/>
      <c r="W57" s="513"/>
      <c r="X57" s="513"/>
      <c r="Y57" s="513"/>
      <c r="Z57" s="513"/>
      <c r="AA57" s="513"/>
      <c r="AB57" s="513"/>
      <c r="AC57" s="515">
        <f t="shared" si="5"/>
        <v>0</v>
      </c>
      <c r="AD57" s="516"/>
      <c r="AE57" s="517"/>
    </row>
    <row r="58" spans="2:31" outlineLevel="1">
      <c r="B58" s="508" t="str">
        <f>IF(C58&gt;0,IFERROR(_xlfn.IFS(D58&lt;=DATE(YEAR('Project basic information'!$E$12),MONTH('Project basic information'!$E$12),1),'Project basic information'!$A$12,D58&lt;=DATE(YEAR('Project basic information'!$E$13),MONTH('Project basic information'!$E$13),1),'Project basic information'!$A$13,D58&lt;=DATE(YEAR('Project basic information'!$E$14),MONTH('Project basic information'!$E$14),1),'Project basic information'!$A$14,D58&lt;=DATE(YEAR('Project basic information'!$E$15),MONTH('Project basic information'!$E$15),1),'Project basic information'!$A$15,D58&lt;=DATE(YEAR('Project basic information'!$E$16),MONTH('Project basic information'!$E$16),1),'Project basic information'!$A$16),""),"")</f>
        <v/>
      </c>
      <c r="C58" s="508">
        <f>IF(C57&gt;0,C57+1,IF(DATE(YEAR('Project basic information'!$C$5),MONTH('Project basic information'!$C$5),1)=D58,1,0))</f>
        <v>0</v>
      </c>
      <c r="D58" s="509">
        <f t="shared" si="12"/>
        <v>307</v>
      </c>
      <c r="E58" s="510"/>
      <c r="F58" s="458">
        <f t="shared" si="9"/>
        <v>0</v>
      </c>
      <c r="G58" s="511"/>
      <c r="H58" s="510"/>
      <c r="I58" s="458">
        <f t="shared" si="10"/>
        <v>0</v>
      </c>
      <c r="J58" s="512"/>
      <c r="M58" s="509">
        <f t="shared" si="11"/>
        <v>307</v>
      </c>
      <c r="N58" s="513"/>
      <c r="O58" s="514"/>
      <c r="P58" s="514"/>
      <c r="Q58" s="514"/>
      <c r="R58" s="514"/>
      <c r="S58" s="513"/>
      <c r="T58" s="513"/>
      <c r="U58" s="513"/>
      <c r="V58" s="513"/>
      <c r="W58" s="513"/>
      <c r="X58" s="513"/>
      <c r="Y58" s="513"/>
      <c r="Z58" s="513"/>
      <c r="AA58" s="513"/>
      <c r="AB58" s="513"/>
      <c r="AC58" s="515">
        <f t="shared" si="5"/>
        <v>0</v>
      </c>
      <c r="AD58" s="516"/>
    </row>
    <row r="59" spans="2:31" outlineLevel="1">
      <c r="B59" s="508" t="str">
        <f>IF(C59&gt;0,IFERROR(_xlfn.IFS(D59&lt;=DATE(YEAR('Project basic information'!$E$12),MONTH('Project basic information'!$E$12),1),'Project basic information'!$A$12,D59&lt;=DATE(YEAR('Project basic information'!$E$13),MONTH('Project basic information'!$E$13),1),'Project basic information'!$A$13,D59&lt;=DATE(YEAR('Project basic information'!$E$14),MONTH('Project basic information'!$E$14),1),'Project basic information'!$A$14,D59&lt;=DATE(YEAR('Project basic information'!$E$15),MONTH('Project basic information'!$E$15),1),'Project basic information'!$A$15,D59&lt;=DATE(YEAR('Project basic information'!$E$16),MONTH('Project basic information'!$E$16),1),'Project basic information'!$A$16),""),"")</f>
        <v/>
      </c>
      <c r="C59" s="508">
        <f>IF(C58&gt;0,C58+1,IF(DATE(YEAR('Project basic information'!$C$5),MONTH('Project basic information'!$C$5),1)=D59,1,0))</f>
        <v>0</v>
      </c>
      <c r="D59" s="509">
        <f t="shared" si="12"/>
        <v>337</v>
      </c>
      <c r="E59" s="510"/>
      <c r="F59" s="458">
        <f t="shared" si="9"/>
        <v>0</v>
      </c>
      <c r="G59" s="511"/>
      <c r="H59" s="510"/>
      <c r="I59" s="458">
        <f t="shared" si="10"/>
        <v>0</v>
      </c>
      <c r="J59" s="512"/>
      <c r="M59" s="509">
        <f t="shared" si="11"/>
        <v>337</v>
      </c>
      <c r="N59" s="513"/>
      <c r="O59" s="514"/>
      <c r="P59" s="514"/>
      <c r="Q59" s="514"/>
      <c r="R59" s="514"/>
      <c r="S59" s="513"/>
      <c r="T59" s="513"/>
      <c r="U59" s="513"/>
      <c r="V59" s="513"/>
      <c r="W59" s="513"/>
      <c r="X59" s="513"/>
      <c r="Y59" s="513"/>
      <c r="Z59" s="513"/>
      <c r="AA59" s="513"/>
      <c r="AB59" s="513"/>
      <c r="AC59" s="515">
        <f t="shared" si="5"/>
        <v>0</v>
      </c>
      <c r="AD59" s="516"/>
    </row>
    <row r="60" spans="2:31" ht="15" thickBot="1">
      <c r="B60" s="518"/>
      <c r="C60" s="519"/>
      <c r="D60" s="520">
        <f>D59</f>
        <v>337</v>
      </c>
      <c r="E60" s="521"/>
      <c r="F60" s="522">
        <f>SUM(F48:F59)</f>
        <v>0</v>
      </c>
      <c r="G60" s="523">
        <f>SUM(G48:G59)</f>
        <v>0</v>
      </c>
      <c r="H60" s="524"/>
      <c r="I60" s="522">
        <f>SUM(I48:I59)</f>
        <v>0</v>
      </c>
      <c r="J60" s="523">
        <f>SUM(J48:J59)</f>
        <v>0</v>
      </c>
      <c r="M60" s="520">
        <f t="shared" si="11"/>
        <v>337</v>
      </c>
      <c r="N60" s="525">
        <f>SUM(N48:N59)</f>
        <v>0</v>
      </c>
      <c r="O60" s="526">
        <f>SUM(O48:O59)</f>
        <v>0</v>
      </c>
      <c r="P60" s="527">
        <f>SUM(P48:P59)</f>
        <v>0</v>
      </c>
      <c r="Q60" s="526">
        <f>SUM(Q48:Q59)</f>
        <v>0</v>
      </c>
      <c r="R60" s="526">
        <f>SUM(R48:R59)</f>
        <v>0</v>
      </c>
      <c r="S60" s="528">
        <f t="shared" ref="S60:AB60" si="13">SUM(S48:S59)</f>
        <v>0</v>
      </c>
      <c r="T60" s="528">
        <f t="shared" si="13"/>
        <v>0</v>
      </c>
      <c r="U60" s="528">
        <f t="shared" si="13"/>
        <v>0</v>
      </c>
      <c r="V60" s="528">
        <f t="shared" si="13"/>
        <v>0</v>
      </c>
      <c r="W60" s="528">
        <f t="shared" si="13"/>
        <v>0</v>
      </c>
      <c r="X60" s="528">
        <f t="shared" si="13"/>
        <v>0</v>
      </c>
      <c r="Y60" s="528">
        <f t="shared" si="13"/>
        <v>0</v>
      </c>
      <c r="Z60" s="528">
        <f t="shared" si="13"/>
        <v>0</v>
      </c>
      <c r="AA60" s="528">
        <f t="shared" si="13"/>
        <v>0</v>
      </c>
      <c r="AB60" s="528">
        <f t="shared" si="13"/>
        <v>0</v>
      </c>
      <c r="AC60" s="528">
        <f>SUM(AC48:AC59)</f>
        <v>0</v>
      </c>
      <c r="AD60" s="516"/>
    </row>
    <row r="61" spans="2:31" ht="28.55" customHeight="1">
      <c r="B61" s="448"/>
      <c r="C61" s="448"/>
      <c r="N61" s="527">
        <f>IFERROR(N60/$H$6,0)</f>
        <v>0</v>
      </c>
      <c r="O61" s="527">
        <f>IFERROR(O60/$H$6,0)</f>
        <v>0</v>
      </c>
      <c r="P61" s="527">
        <f>IFERROR(P60/$H$6,0)</f>
        <v>0</v>
      </c>
      <c r="Q61" s="527">
        <f>IFERROR(Q60/$H$6,0)</f>
        <v>0</v>
      </c>
      <c r="R61" s="527">
        <f>IFERROR(R60/$H$6,0)</f>
        <v>0</v>
      </c>
      <c r="S61" s="527">
        <f t="shared" ref="S61:AB61" si="14">IFERROR(S60/$H$6,0)</f>
        <v>0</v>
      </c>
      <c r="T61" s="527">
        <f t="shared" si="14"/>
        <v>0</v>
      </c>
      <c r="U61" s="527">
        <f t="shared" si="14"/>
        <v>0</v>
      </c>
      <c r="V61" s="527">
        <f t="shared" si="14"/>
        <v>0</v>
      </c>
      <c r="W61" s="527">
        <f t="shared" si="14"/>
        <v>0</v>
      </c>
      <c r="X61" s="527">
        <f t="shared" si="14"/>
        <v>0</v>
      </c>
      <c r="Y61" s="527">
        <f t="shared" si="14"/>
        <v>0</v>
      </c>
      <c r="Z61" s="527">
        <f t="shared" si="14"/>
        <v>0</v>
      </c>
      <c r="AA61" s="527">
        <f t="shared" si="14"/>
        <v>0</v>
      </c>
      <c r="AB61" s="527">
        <f t="shared" si="14"/>
        <v>0</v>
      </c>
      <c r="AC61" s="525">
        <f>IFERROR(AC60/$H$6,0)</f>
        <v>0</v>
      </c>
      <c r="AD61" s="529" t="s">
        <v>579</v>
      </c>
    </row>
    <row r="62" spans="2:31" ht="15" thickBot="1">
      <c r="B62" s="448"/>
      <c r="C62" s="448"/>
      <c r="N62" s="530"/>
      <c r="O62" s="530"/>
      <c r="P62" s="530"/>
      <c r="Q62" s="530"/>
      <c r="R62" s="530"/>
      <c r="S62" s="531"/>
      <c r="T62" s="532"/>
      <c r="U62" s="533"/>
      <c r="V62" s="533"/>
      <c r="W62" s="533"/>
      <c r="X62" s="533"/>
      <c r="Y62" s="533"/>
      <c r="Z62" s="533"/>
      <c r="AA62" s="533"/>
      <c r="AB62" s="534"/>
      <c r="AC62" s="535"/>
      <c r="AD62" s="536"/>
    </row>
    <row r="63" spans="2:31" outlineLevel="1">
      <c r="B63" s="508" t="str">
        <f>IF(C63&gt;0,IFERROR(_xlfn.IFS(D63&lt;=DATE(YEAR('Project basic information'!$E$12),MONTH('Project basic information'!$E$12),1),'Project basic information'!$A$12,D63&lt;=DATE(YEAR('Project basic information'!$E$13),MONTH('Project basic information'!$E$13),1),'Project basic information'!$A$13,D63&lt;=DATE(YEAR('Project basic information'!$E$14),MONTH('Project basic information'!$E$14),1),'Project basic information'!$A$14,D63&lt;=DATE(YEAR('Project basic information'!$E$15),MONTH('Project basic information'!$E$15),1),'Project basic information'!$A$15,D63&lt;=DATE(YEAR('Project basic information'!$E$16),MONTH('Project basic information'!$E$16),1),'Project basic information'!$A$16),""),"")</f>
        <v/>
      </c>
      <c r="C63" s="508">
        <f>IF(C59&gt;0,C59+1,IF(DATE(YEAR('Project basic information'!$C$5),MONTH('Project basic information'!$C$5),1)=D63,1,0))</f>
        <v>0</v>
      </c>
      <c r="D63" s="509">
        <f>DATE(YEAR(D59),MONTH(D59)+1,DAY(D59))</f>
        <v>368</v>
      </c>
      <c r="E63" s="510"/>
      <c r="F63" s="537">
        <f t="shared" ref="F63:F74" si="15">215/12*E63</f>
        <v>0</v>
      </c>
      <c r="G63" s="511"/>
      <c r="H63" s="510"/>
      <c r="I63" s="537">
        <f t="shared" ref="I63:I74" si="16">215/12*H63</f>
        <v>0</v>
      </c>
      <c r="J63" s="512"/>
      <c r="M63" s="509">
        <f t="shared" si="11"/>
        <v>368</v>
      </c>
      <c r="N63" s="513"/>
      <c r="O63" s="514"/>
      <c r="P63" s="514"/>
      <c r="Q63" s="514"/>
      <c r="R63" s="514"/>
      <c r="S63" s="513"/>
      <c r="T63" s="513"/>
      <c r="U63" s="513"/>
      <c r="V63" s="513"/>
      <c r="W63" s="513"/>
      <c r="X63" s="513"/>
      <c r="Y63" s="513"/>
      <c r="Z63" s="513"/>
      <c r="AA63" s="513"/>
      <c r="AB63" s="513"/>
      <c r="AC63" s="515">
        <f t="shared" ref="AC63:AC74" si="17">SUM(N63:AB63)</f>
        <v>0</v>
      </c>
      <c r="AD63" s="516"/>
      <c r="AE63" s="517"/>
    </row>
    <row r="64" spans="2:31" outlineLevel="1">
      <c r="B64" s="508" t="str">
        <f>IF(C64&gt;0,IFERROR(_xlfn.IFS(D64&lt;=DATE(YEAR('Project basic information'!$E$12),MONTH('Project basic information'!$E$12),1),'Project basic information'!$A$12,D64&lt;=DATE(YEAR('Project basic information'!$E$13),MONTH('Project basic information'!$E$13),1),'Project basic information'!$A$13,D64&lt;=DATE(YEAR('Project basic information'!$E$14),MONTH('Project basic information'!$E$14),1),'Project basic information'!$A$14,D64&lt;=DATE(YEAR('Project basic information'!$E$15),MONTH('Project basic information'!$E$15),1),'Project basic information'!$A$15,D64&lt;=DATE(YEAR('Project basic information'!$E$16),MONTH('Project basic information'!$E$16),1),'Project basic information'!$A$16),""),"")</f>
        <v/>
      </c>
      <c r="C64" s="508">
        <f>IF(C63&gt;0,C63+1,IF(DATE(YEAR('Project basic information'!$C$5),MONTH('Project basic information'!$C$5),1)=D64,1,0))</f>
        <v>0</v>
      </c>
      <c r="D64" s="509">
        <f t="shared" ref="D64:D74" si="18">DATE(YEAR(D63),MONTH(D63)+1,DAY(D63))</f>
        <v>399</v>
      </c>
      <c r="E64" s="510"/>
      <c r="F64" s="458">
        <f t="shared" si="15"/>
        <v>0</v>
      </c>
      <c r="G64" s="511"/>
      <c r="H64" s="510"/>
      <c r="I64" s="458">
        <f t="shared" si="16"/>
        <v>0</v>
      </c>
      <c r="J64" s="512"/>
      <c r="M64" s="509">
        <f t="shared" si="11"/>
        <v>399</v>
      </c>
      <c r="N64" s="513"/>
      <c r="O64" s="514"/>
      <c r="P64" s="514"/>
      <c r="Q64" s="514"/>
      <c r="R64" s="514"/>
      <c r="S64" s="513"/>
      <c r="T64" s="513"/>
      <c r="U64" s="513"/>
      <c r="V64" s="513"/>
      <c r="W64" s="513"/>
      <c r="X64" s="513"/>
      <c r="Y64" s="513"/>
      <c r="Z64" s="513"/>
      <c r="AA64" s="513"/>
      <c r="AB64" s="513"/>
      <c r="AC64" s="515">
        <f t="shared" si="17"/>
        <v>0</v>
      </c>
      <c r="AD64" s="516"/>
    </row>
    <row r="65" spans="2:30" outlineLevel="1">
      <c r="B65" s="508" t="str">
        <f>IF(C65&gt;0,IFERROR(_xlfn.IFS(D65&lt;=DATE(YEAR('Project basic information'!$E$12),MONTH('Project basic information'!$E$12),1),'Project basic information'!$A$12,D65&lt;=DATE(YEAR('Project basic information'!$E$13),MONTH('Project basic information'!$E$13),1),'Project basic information'!$A$13,D65&lt;=DATE(YEAR('Project basic information'!$E$14),MONTH('Project basic information'!$E$14),1),'Project basic information'!$A$14,D65&lt;=DATE(YEAR('Project basic information'!$E$15),MONTH('Project basic information'!$E$15),1),'Project basic information'!$A$15,D65&lt;=DATE(YEAR('Project basic information'!$E$16),MONTH('Project basic information'!$E$16),1),'Project basic information'!$A$16),""),"")</f>
        <v/>
      </c>
      <c r="C65" s="508">
        <f>IF(C64&gt;0,C64+1,IF(DATE(YEAR('Project basic information'!$C$5),MONTH('Project basic information'!$C$5),1)=D65,1,0))</f>
        <v>0</v>
      </c>
      <c r="D65" s="509">
        <f t="shared" si="18"/>
        <v>427</v>
      </c>
      <c r="E65" s="510"/>
      <c r="F65" s="458">
        <f t="shared" si="15"/>
        <v>0</v>
      </c>
      <c r="G65" s="511"/>
      <c r="H65" s="510"/>
      <c r="I65" s="458">
        <f t="shared" si="16"/>
        <v>0</v>
      </c>
      <c r="J65" s="512"/>
      <c r="M65" s="509">
        <f t="shared" si="11"/>
        <v>427</v>
      </c>
      <c r="N65" s="513"/>
      <c r="O65" s="514"/>
      <c r="P65" s="514"/>
      <c r="Q65" s="514"/>
      <c r="R65" s="514"/>
      <c r="S65" s="513"/>
      <c r="T65" s="513"/>
      <c r="U65" s="513"/>
      <c r="V65" s="513"/>
      <c r="W65" s="513"/>
      <c r="X65" s="513"/>
      <c r="Y65" s="513"/>
      <c r="Z65" s="513"/>
      <c r="AA65" s="513"/>
      <c r="AB65" s="513"/>
      <c r="AC65" s="515">
        <f t="shared" si="17"/>
        <v>0</v>
      </c>
      <c r="AD65" s="516"/>
    </row>
    <row r="66" spans="2:30" outlineLevel="1">
      <c r="B66" s="508" t="str">
        <f>IF(C66&gt;0,IFERROR(_xlfn.IFS(D66&lt;=DATE(YEAR('Project basic information'!$E$12),MONTH('Project basic information'!$E$12),1),'Project basic information'!$A$12,D66&lt;=DATE(YEAR('Project basic information'!$E$13),MONTH('Project basic information'!$E$13),1),'Project basic information'!$A$13,D66&lt;=DATE(YEAR('Project basic information'!$E$14),MONTH('Project basic information'!$E$14),1),'Project basic information'!$A$14,D66&lt;=DATE(YEAR('Project basic information'!$E$15),MONTH('Project basic information'!$E$15),1),'Project basic information'!$A$15,D66&lt;=DATE(YEAR('Project basic information'!$E$16),MONTH('Project basic information'!$E$16),1),'Project basic information'!$A$16),""),"")</f>
        <v/>
      </c>
      <c r="C66" s="508">
        <f>IF(C65&gt;0,C65+1,IF(DATE(YEAR('Project basic information'!$C$5),MONTH('Project basic information'!$C$5),1)=D66,1,0))</f>
        <v>0</v>
      </c>
      <c r="D66" s="509">
        <f t="shared" si="18"/>
        <v>458</v>
      </c>
      <c r="E66" s="510"/>
      <c r="F66" s="458">
        <f t="shared" si="15"/>
        <v>0</v>
      </c>
      <c r="G66" s="511"/>
      <c r="H66" s="510"/>
      <c r="I66" s="458">
        <f t="shared" si="16"/>
        <v>0</v>
      </c>
      <c r="J66" s="512"/>
      <c r="M66" s="509">
        <f t="shared" si="11"/>
        <v>458</v>
      </c>
      <c r="N66" s="513"/>
      <c r="O66" s="514"/>
      <c r="P66" s="514"/>
      <c r="Q66" s="514"/>
      <c r="R66" s="514"/>
      <c r="S66" s="513"/>
      <c r="T66" s="513"/>
      <c r="U66" s="513"/>
      <c r="V66" s="513"/>
      <c r="W66" s="513"/>
      <c r="X66" s="513"/>
      <c r="Y66" s="513"/>
      <c r="Z66" s="513"/>
      <c r="AA66" s="513"/>
      <c r="AB66" s="513"/>
      <c r="AC66" s="515">
        <f t="shared" si="17"/>
        <v>0</v>
      </c>
      <c r="AD66" s="516"/>
    </row>
    <row r="67" spans="2:30" outlineLevel="1">
      <c r="B67" s="508" t="str">
        <f>IF(C67&gt;0,IFERROR(_xlfn.IFS(D67&lt;=DATE(YEAR('Project basic information'!$E$12),MONTH('Project basic information'!$E$12),1),'Project basic information'!$A$12,D67&lt;=DATE(YEAR('Project basic information'!$E$13),MONTH('Project basic information'!$E$13),1),'Project basic information'!$A$13,D67&lt;=DATE(YEAR('Project basic information'!$E$14),MONTH('Project basic information'!$E$14),1),'Project basic information'!$A$14,D67&lt;=DATE(YEAR('Project basic information'!$E$15),MONTH('Project basic information'!$E$15),1),'Project basic information'!$A$15,D67&lt;=DATE(YEAR('Project basic information'!$E$16),MONTH('Project basic information'!$E$16),1),'Project basic information'!$A$16),""),"")</f>
        <v/>
      </c>
      <c r="C67" s="508">
        <f>IF(C66&gt;0,C66+1,IF(DATE(YEAR('Project basic information'!$C$5),MONTH('Project basic information'!$C$5),1)=D67,1,0))</f>
        <v>0</v>
      </c>
      <c r="D67" s="509">
        <f t="shared" si="18"/>
        <v>488</v>
      </c>
      <c r="E67" s="510"/>
      <c r="F67" s="458">
        <f t="shared" si="15"/>
        <v>0</v>
      </c>
      <c r="G67" s="511"/>
      <c r="H67" s="510"/>
      <c r="I67" s="458">
        <f t="shared" si="16"/>
        <v>0</v>
      </c>
      <c r="J67" s="512"/>
      <c r="M67" s="509">
        <f t="shared" si="11"/>
        <v>488</v>
      </c>
      <c r="N67" s="513"/>
      <c r="O67" s="514"/>
      <c r="P67" s="514"/>
      <c r="Q67" s="514"/>
      <c r="R67" s="514"/>
      <c r="S67" s="513"/>
      <c r="T67" s="513"/>
      <c r="U67" s="513"/>
      <c r="V67" s="513"/>
      <c r="W67" s="513"/>
      <c r="X67" s="513"/>
      <c r="Y67" s="513"/>
      <c r="Z67" s="513"/>
      <c r="AA67" s="513"/>
      <c r="AB67" s="513"/>
      <c r="AC67" s="515">
        <f t="shared" si="17"/>
        <v>0</v>
      </c>
      <c r="AD67" s="516"/>
    </row>
    <row r="68" spans="2:30" outlineLevel="1">
      <c r="B68" s="508" t="str">
        <f>IF(C68&gt;0,IFERROR(_xlfn.IFS(D68&lt;=DATE(YEAR('Project basic information'!$E$12),MONTH('Project basic information'!$E$12),1),'Project basic information'!$A$12,D68&lt;=DATE(YEAR('Project basic information'!$E$13),MONTH('Project basic information'!$E$13),1),'Project basic information'!$A$13,D68&lt;=DATE(YEAR('Project basic information'!$E$14),MONTH('Project basic information'!$E$14),1),'Project basic information'!$A$14,D68&lt;=DATE(YEAR('Project basic information'!$E$15),MONTH('Project basic information'!$E$15),1),'Project basic information'!$A$15,D68&lt;=DATE(YEAR('Project basic information'!$E$16),MONTH('Project basic information'!$E$16),1),'Project basic information'!$A$16),""),"")</f>
        <v/>
      </c>
      <c r="C68" s="508">
        <f>IF(C67&gt;0,C67+1,IF(DATE(YEAR('Project basic information'!$C$5),MONTH('Project basic information'!$C$5),1)=D68,1,0))</f>
        <v>0</v>
      </c>
      <c r="D68" s="509">
        <f t="shared" si="18"/>
        <v>519</v>
      </c>
      <c r="E68" s="510"/>
      <c r="F68" s="458">
        <f t="shared" si="15"/>
        <v>0</v>
      </c>
      <c r="G68" s="511"/>
      <c r="H68" s="510"/>
      <c r="I68" s="458">
        <f t="shared" si="16"/>
        <v>0</v>
      </c>
      <c r="J68" s="512"/>
      <c r="M68" s="509">
        <f t="shared" si="11"/>
        <v>519</v>
      </c>
      <c r="N68" s="513"/>
      <c r="O68" s="514"/>
      <c r="P68" s="514"/>
      <c r="Q68" s="514"/>
      <c r="R68" s="514"/>
      <c r="S68" s="513"/>
      <c r="T68" s="513"/>
      <c r="U68" s="513"/>
      <c r="V68" s="513"/>
      <c r="W68" s="513"/>
      <c r="X68" s="513"/>
      <c r="Y68" s="513"/>
      <c r="Z68" s="513"/>
      <c r="AA68" s="513"/>
      <c r="AB68" s="513"/>
      <c r="AC68" s="515">
        <f t="shared" si="17"/>
        <v>0</v>
      </c>
      <c r="AD68" s="516"/>
    </row>
    <row r="69" spans="2:30" outlineLevel="1">
      <c r="B69" s="508" t="str">
        <f>IF(C69&gt;0,IFERROR(_xlfn.IFS(D69&lt;=DATE(YEAR('Project basic information'!$E$12),MONTH('Project basic information'!$E$12),1),'Project basic information'!$A$12,D69&lt;=DATE(YEAR('Project basic information'!$E$13),MONTH('Project basic information'!$E$13),1),'Project basic information'!$A$13,D69&lt;=DATE(YEAR('Project basic information'!$E$14),MONTH('Project basic information'!$E$14),1),'Project basic information'!$A$14,D69&lt;=DATE(YEAR('Project basic information'!$E$15),MONTH('Project basic information'!$E$15),1),'Project basic information'!$A$15,D69&lt;=DATE(YEAR('Project basic information'!$E$16),MONTH('Project basic information'!$E$16),1),'Project basic information'!$A$16),""),"")</f>
        <v/>
      </c>
      <c r="C69" s="508">
        <f>IF(C68&gt;0,C68+1,IF(DATE(YEAR('Project basic information'!$C$5),MONTH('Project basic information'!$C$5),1)=D69,1,0))</f>
        <v>0</v>
      </c>
      <c r="D69" s="509">
        <f t="shared" si="18"/>
        <v>549</v>
      </c>
      <c r="E69" s="510"/>
      <c r="F69" s="458">
        <f t="shared" si="15"/>
        <v>0</v>
      </c>
      <c r="G69" s="511"/>
      <c r="H69" s="510"/>
      <c r="I69" s="458">
        <f t="shared" si="16"/>
        <v>0</v>
      </c>
      <c r="J69" s="512"/>
      <c r="M69" s="509">
        <f t="shared" si="11"/>
        <v>549</v>
      </c>
      <c r="N69" s="513"/>
      <c r="O69" s="514"/>
      <c r="P69" s="514"/>
      <c r="Q69" s="514"/>
      <c r="R69" s="514"/>
      <c r="S69" s="513"/>
      <c r="T69" s="513"/>
      <c r="U69" s="513"/>
      <c r="V69" s="513"/>
      <c r="W69" s="513"/>
      <c r="X69" s="513"/>
      <c r="Y69" s="513"/>
      <c r="Z69" s="513"/>
      <c r="AA69" s="513"/>
      <c r="AB69" s="513"/>
      <c r="AC69" s="515">
        <f t="shared" si="17"/>
        <v>0</v>
      </c>
      <c r="AD69" s="516"/>
    </row>
    <row r="70" spans="2:30" outlineLevel="1">
      <c r="B70" s="508" t="str">
        <f>IF(C70&gt;0,IFERROR(_xlfn.IFS(D70&lt;=DATE(YEAR('Project basic information'!$E$12),MONTH('Project basic information'!$E$12),1),'Project basic information'!$A$12,D70&lt;=DATE(YEAR('Project basic information'!$E$13),MONTH('Project basic information'!$E$13),1),'Project basic information'!$A$13,D70&lt;=DATE(YEAR('Project basic information'!$E$14),MONTH('Project basic information'!$E$14),1),'Project basic information'!$A$14,D70&lt;=DATE(YEAR('Project basic information'!$E$15),MONTH('Project basic information'!$E$15),1),'Project basic information'!$A$15,D70&lt;=DATE(YEAR('Project basic information'!$E$16),MONTH('Project basic information'!$E$16),1),'Project basic information'!$A$16),""),"")</f>
        <v/>
      </c>
      <c r="C70" s="508">
        <f>IF(C69&gt;0,C69+1,IF(DATE(YEAR('Project basic information'!$C$5),MONTH('Project basic information'!$C$5),1)=D70,1,0))</f>
        <v>0</v>
      </c>
      <c r="D70" s="509">
        <f t="shared" si="18"/>
        <v>580</v>
      </c>
      <c r="E70" s="510"/>
      <c r="F70" s="458">
        <f t="shared" si="15"/>
        <v>0</v>
      </c>
      <c r="G70" s="511"/>
      <c r="H70" s="510"/>
      <c r="I70" s="458">
        <f t="shared" si="16"/>
        <v>0</v>
      </c>
      <c r="J70" s="512"/>
      <c r="M70" s="509">
        <f t="shared" si="11"/>
        <v>580</v>
      </c>
      <c r="N70" s="513"/>
      <c r="O70" s="514"/>
      <c r="P70" s="514"/>
      <c r="Q70" s="514"/>
      <c r="R70" s="514"/>
      <c r="S70" s="513"/>
      <c r="T70" s="513"/>
      <c r="U70" s="513"/>
      <c r="V70" s="513"/>
      <c r="W70" s="513"/>
      <c r="X70" s="513"/>
      <c r="Y70" s="513"/>
      <c r="Z70" s="513"/>
      <c r="AA70" s="513"/>
      <c r="AB70" s="513"/>
      <c r="AC70" s="515">
        <f t="shared" si="17"/>
        <v>0</v>
      </c>
      <c r="AD70" s="516"/>
    </row>
    <row r="71" spans="2:30" outlineLevel="1">
      <c r="B71" s="508" t="str">
        <f>IF(C71&gt;0,IFERROR(_xlfn.IFS(D71&lt;=DATE(YEAR('Project basic information'!$E$12),MONTH('Project basic information'!$E$12),1),'Project basic information'!$A$12,D71&lt;=DATE(YEAR('Project basic information'!$E$13),MONTH('Project basic information'!$E$13),1),'Project basic information'!$A$13,D71&lt;=DATE(YEAR('Project basic information'!$E$14),MONTH('Project basic information'!$E$14),1),'Project basic information'!$A$14,D71&lt;=DATE(YEAR('Project basic information'!$E$15),MONTH('Project basic information'!$E$15),1),'Project basic information'!$A$15,D71&lt;=DATE(YEAR('Project basic information'!$E$16),MONTH('Project basic information'!$E$16),1),'Project basic information'!$A$16),""),"")</f>
        <v/>
      </c>
      <c r="C71" s="508">
        <f>IF(C70&gt;0,C70+1,IF(DATE(YEAR('Project basic information'!$C$5),MONTH('Project basic information'!$C$5),1)=D71,1,0))</f>
        <v>0</v>
      </c>
      <c r="D71" s="509">
        <f t="shared" si="18"/>
        <v>611</v>
      </c>
      <c r="E71" s="510"/>
      <c r="F71" s="458">
        <f t="shared" si="15"/>
        <v>0</v>
      </c>
      <c r="G71" s="511"/>
      <c r="H71" s="510"/>
      <c r="I71" s="458">
        <f t="shared" si="16"/>
        <v>0</v>
      </c>
      <c r="J71" s="512"/>
      <c r="M71" s="509">
        <f t="shared" si="11"/>
        <v>611</v>
      </c>
      <c r="N71" s="513"/>
      <c r="O71" s="514"/>
      <c r="P71" s="514"/>
      <c r="Q71" s="514"/>
      <c r="R71" s="514"/>
      <c r="S71" s="513"/>
      <c r="T71" s="513"/>
      <c r="U71" s="513"/>
      <c r="V71" s="513"/>
      <c r="W71" s="513"/>
      <c r="X71" s="513"/>
      <c r="Y71" s="513"/>
      <c r="Z71" s="513"/>
      <c r="AA71" s="513"/>
      <c r="AB71" s="513"/>
      <c r="AC71" s="515">
        <f t="shared" si="17"/>
        <v>0</v>
      </c>
      <c r="AD71" s="516"/>
    </row>
    <row r="72" spans="2:30" outlineLevel="1">
      <c r="B72" s="508" t="str">
        <f>IF(C72&gt;0,IFERROR(_xlfn.IFS(D72&lt;=DATE(YEAR('Project basic information'!$E$12),MONTH('Project basic information'!$E$12),1),'Project basic information'!$A$12,D72&lt;=DATE(YEAR('Project basic information'!$E$13),MONTH('Project basic information'!$E$13),1),'Project basic information'!$A$13,D72&lt;=DATE(YEAR('Project basic information'!$E$14),MONTH('Project basic information'!$E$14),1),'Project basic information'!$A$14,D72&lt;=DATE(YEAR('Project basic information'!$E$15),MONTH('Project basic information'!$E$15),1),'Project basic information'!$A$15,D72&lt;=DATE(YEAR('Project basic information'!$E$16),MONTH('Project basic information'!$E$16),1),'Project basic information'!$A$16),""),"")</f>
        <v/>
      </c>
      <c r="C72" s="508">
        <f>IF(C71&gt;0,C71+1,IF(DATE(YEAR('Project basic information'!$C$5),MONTH('Project basic information'!$C$5),1)=D72,1,0))</f>
        <v>0</v>
      </c>
      <c r="D72" s="509">
        <f t="shared" si="18"/>
        <v>641</v>
      </c>
      <c r="E72" s="510"/>
      <c r="F72" s="458">
        <f t="shared" si="15"/>
        <v>0</v>
      </c>
      <c r="G72" s="511"/>
      <c r="H72" s="510"/>
      <c r="I72" s="458">
        <f t="shared" si="16"/>
        <v>0</v>
      </c>
      <c r="J72" s="512"/>
      <c r="M72" s="509">
        <f t="shared" si="11"/>
        <v>641</v>
      </c>
      <c r="N72" s="513"/>
      <c r="O72" s="514"/>
      <c r="P72" s="514"/>
      <c r="Q72" s="514"/>
      <c r="R72" s="514"/>
      <c r="S72" s="513"/>
      <c r="T72" s="513"/>
      <c r="U72" s="513"/>
      <c r="V72" s="513"/>
      <c r="W72" s="513"/>
      <c r="X72" s="513"/>
      <c r="Y72" s="513"/>
      <c r="Z72" s="513"/>
      <c r="AA72" s="513"/>
      <c r="AB72" s="513"/>
      <c r="AC72" s="515">
        <f t="shared" si="17"/>
        <v>0</v>
      </c>
      <c r="AD72" s="516"/>
    </row>
    <row r="73" spans="2:30" outlineLevel="1">
      <c r="B73" s="508" t="str">
        <f>IF(C73&gt;0,IFERROR(_xlfn.IFS(D73&lt;=DATE(YEAR('Project basic information'!$E$12),MONTH('Project basic information'!$E$12),1),'Project basic information'!$A$12,D73&lt;=DATE(YEAR('Project basic information'!$E$13),MONTH('Project basic information'!$E$13),1),'Project basic information'!$A$13,D73&lt;=DATE(YEAR('Project basic information'!$E$14),MONTH('Project basic information'!$E$14),1),'Project basic information'!$A$14,D73&lt;=DATE(YEAR('Project basic information'!$E$15),MONTH('Project basic information'!$E$15),1),'Project basic information'!$A$15,D73&lt;=DATE(YEAR('Project basic information'!$E$16),MONTH('Project basic information'!$E$16),1),'Project basic information'!$A$16),""),"")</f>
        <v/>
      </c>
      <c r="C73" s="508">
        <f>IF(C72&gt;0,C72+1,IF(DATE(YEAR('Project basic information'!$C$5),MONTH('Project basic information'!$C$5),1)=D73,1,0))</f>
        <v>0</v>
      </c>
      <c r="D73" s="509">
        <f t="shared" si="18"/>
        <v>672</v>
      </c>
      <c r="E73" s="510"/>
      <c r="F73" s="458">
        <f t="shared" si="15"/>
        <v>0</v>
      </c>
      <c r="G73" s="511"/>
      <c r="H73" s="510"/>
      <c r="I73" s="458">
        <f t="shared" si="16"/>
        <v>0</v>
      </c>
      <c r="J73" s="512"/>
      <c r="M73" s="509">
        <f t="shared" si="11"/>
        <v>672</v>
      </c>
      <c r="N73" s="513"/>
      <c r="O73" s="514"/>
      <c r="P73" s="514"/>
      <c r="Q73" s="514"/>
      <c r="R73" s="514"/>
      <c r="S73" s="513"/>
      <c r="T73" s="513"/>
      <c r="U73" s="513"/>
      <c r="V73" s="513"/>
      <c r="W73" s="513"/>
      <c r="X73" s="513"/>
      <c r="Y73" s="513"/>
      <c r="Z73" s="513"/>
      <c r="AA73" s="513"/>
      <c r="AB73" s="513"/>
      <c r="AC73" s="515">
        <f t="shared" si="17"/>
        <v>0</v>
      </c>
      <c r="AD73" s="516"/>
    </row>
    <row r="74" spans="2:30" outlineLevel="1">
      <c r="B74" s="508" t="str">
        <f>IF(C74&gt;0,IFERROR(_xlfn.IFS(D74&lt;=DATE(YEAR('Project basic information'!$E$12),MONTH('Project basic information'!$E$12),1),'Project basic information'!$A$12,D74&lt;=DATE(YEAR('Project basic information'!$E$13),MONTH('Project basic information'!$E$13),1),'Project basic information'!$A$13,D74&lt;=DATE(YEAR('Project basic information'!$E$14),MONTH('Project basic information'!$E$14),1),'Project basic information'!$A$14,D74&lt;=DATE(YEAR('Project basic information'!$E$15),MONTH('Project basic information'!$E$15),1),'Project basic information'!$A$15,D74&lt;=DATE(YEAR('Project basic information'!$E$16),MONTH('Project basic information'!$E$16),1),'Project basic information'!$A$16),""),"")</f>
        <v/>
      </c>
      <c r="C74" s="508">
        <f>IF(C73&gt;0,C73+1,IF(DATE(YEAR('Project basic information'!$C$5),MONTH('Project basic information'!$C$5),1)=D74,1,0))</f>
        <v>0</v>
      </c>
      <c r="D74" s="509">
        <f t="shared" si="18"/>
        <v>702</v>
      </c>
      <c r="E74" s="510"/>
      <c r="F74" s="458">
        <f t="shared" si="15"/>
        <v>0</v>
      </c>
      <c r="G74" s="511"/>
      <c r="H74" s="510"/>
      <c r="I74" s="458">
        <f t="shared" si="16"/>
        <v>0</v>
      </c>
      <c r="J74" s="512"/>
      <c r="M74" s="509">
        <f t="shared" si="11"/>
        <v>702</v>
      </c>
      <c r="N74" s="513"/>
      <c r="O74" s="514"/>
      <c r="P74" s="514"/>
      <c r="Q74" s="514"/>
      <c r="R74" s="514"/>
      <c r="S74" s="513"/>
      <c r="T74" s="513"/>
      <c r="U74" s="513"/>
      <c r="V74" s="513"/>
      <c r="W74" s="513"/>
      <c r="X74" s="513"/>
      <c r="Y74" s="513"/>
      <c r="Z74" s="513"/>
      <c r="AA74" s="513"/>
      <c r="AB74" s="513"/>
      <c r="AC74" s="515">
        <f t="shared" si="17"/>
        <v>0</v>
      </c>
      <c r="AD74" s="516"/>
    </row>
    <row r="75" spans="2:30" ht="15" thickBot="1">
      <c r="B75" s="518"/>
      <c r="C75" s="519"/>
      <c r="D75" s="520">
        <f>D74</f>
        <v>702</v>
      </c>
      <c r="E75" s="521"/>
      <c r="F75" s="522">
        <f>SUM(F63:F74)</f>
        <v>0</v>
      </c>
      <c r="G75" s="523">
        <f>SUM(G63:G74)</f>
        <v>0</v>
      </c>
      <c r="H75" s="538"/>
      <c r="I75" s="522">
        <f>SUM(I63:I74)</f>
        <v>0</v>
      </c>
      <c r="J75" s="523">
        <f>SUM(J63:J74)</f>
        <v>0</v>
      </c>
      <c r="M75" s="520">
        <f t="shared" si="11"/>
        <v>702</v>
      </c>
      <c r="N75" s="526">
        <f>SUM(N63:N74)</f>
        <v>0</v>
      </c>
      <c r="O75" s="526">
        <f>SUM(O63:O74)</f>
        <v>0</v>
      </c>
      <c r="P75" s="526">
        <f>SUM(P63:P74)</f>
        <v>0</v>
      </c>
      <c r="Q75" s="526">
        <f>SUM(Q63:Q74)</f>
        <v>0</v>
      </c>
      <c r="R75" s="526">
        <f>SUM(R63:R74)</f>
        <v>0</v>
      </c>
      <c r="S75" s="528">
        <f t="shared" ref="S75:AB75" si="19">SUM(S63:S74)</f>
        <v>0</v>
      </c>
      <c r="T75" s="528">
        <f t="shared" si="19"/>
        <v>0</v>
      </c>
      <c r="U75" s="528">
        <f t="shared" si="19"/>
        <v>0</v>
      </c>
      <c r="V75" s="528">
        <f t="shared" si="19"/>
        <v>0</v>
      </c>
      <c r="W75" s="528">
        <f t="shared" si="19"/>
        <v>0</v>
      </c>
      <c r="X75" s="528">
        <f t="shared" si="19"/>
        <v>0</v>
      </c>
      <c r="Y75" s="528">
        <f t="shared" si="19"/>
        <v>0</v>
      </c>
      <c r="Z75" s="528">
        <f t="shared" si="19"/>
        <v>0</v>
      </c>
      <c r="AA75" s="528">
        <f t="shared" si="19"/>
        <v>0</v>
      </c>
      <c r="AB75" s="528">
        <f t="shared" si="19"/>
        <v>0</v>
      </c>
      <c r="AC75" s="528">
        <f>SUM(AC63:AC74)</f>
        <v>0</v>
      </c>
      <c r="AD75" s="516"/>
    </row>
    <row r="76" spans="2:30" ht="28.55" customHeight="1">
      <c r="B76" s="448"/>
      <c r="C76" s="448"/>
      <c r="N76" s="527">
        <f>IFERROR(N75/$H$6,0)</f>
        <v>0</v>
      </c>
      <c r="O76" s="527">
        <f>IFERROR(O75/$H$6,0)</f>
        <v>0</v>
      </c>
      <c r="P76" s="527">
        <f>IFERROR(P75/$H$6,0)</f>
        <v>0</v>
      </c>
      <c r="Q76" s="527">
        <f>IFERROR(Q75/$H$6,0)</f>
        <v>0</v>
      </c>
      <c r="R76" s="527">
        <f>IFERROR(R75/$H$6,0)</f>
        <v>0</v>
      </c>
      <c r="S76" s="527">
        <f t="shared" ref="S76:AB76" si="20">IFERROR(S75/$H$6,0)</f>
        <v>0</v>
      </c>
      <c r="T76" s="527">
        <f t="shared" si="20"/>
        <v>0</v>
      </c>
      <c r="U76" s="527">
        <f t="shared" si="20"/>
        <v>0</v>
      </c>
      <c r="V76" s="527">
        <f t="shared" si="20"/>
        <v>0</v>
      </c>
      <c r="W76" s="527">
        <f t="shared" si="20"/>
        <v>0</v>
      </c>
      <c r="X76" s="527">
        <f t="shared" si="20"/>
        <v>0</v>
      </c>
      <c r="Y76" s="527">
        <f t="shared" si="20"/>
        <v>0</v>
      </c>
      <c r="Z76" s="527">
        <f t="shared" si="20"/>
        <v>0</v>
      </c>
      <c r="AA76" s="527">
        <f t="shared" si="20"/>
        <v>0</v>
      </c>
      <c r="AB76" s="527">
        <f t="shared" si="20"/>
        <v>0</v>
      </c>
      <c r="AC76" s="525">
        <f>IFERROR(AC75/$H$6,0)</f>
        <v>0</v>
      </c>
      <c r="AD76" s="529" t="s">
        <v>579</v>
      </c>
    </row>
    <row r="77" spans="2:30" ht="15" thickBot="1">
      <c r="B77" s="448"/>
      <c r="C77" s="448"/>
      <c r="N77" s="530"/>
      <c r="O77" s="530"/>
      <c r="P77" s="530"/>
      <c r="Q77" s="530"/>
      <c r="R77" s="530"/>
      <c r="S77" s="531"/>
      <c r="T77" s="532"/>
      <c r="U77" s="533"/>
      <c r="V77" s="533"/>
      <c r="W77" s="533"/>
      <c r="X77" s="533"/>
      <c r="Y77" s="533"/>
      <c r="Z77" s="533"/>
      <c r="AA77" s="533"/>
      <c r="AB77" s="534"/>
      <c r="AC77" s="535"/>
      <c r="AD77" s="536"/>
    </row>
    <row r="78" spans="2:30" outlineLevel="1">
      <c r="B78" s="508" t="str">
        <f>IF(C78&gt;0,IFERROR(_xlfn.IFS(D78&lt;=DATE(YEAR('Project basic information'!$E$12),MONTH('Project basic information'!$E$12),1),'Project basic information'!$A$12,D78&lt;=DATE(YEAR('Project basic information'!$E$13),MONTH('Project basic information'!$E$13),1),'Project basic information'!$A$13,D78&lt;=DATE(YEAR('Project basic information'!$E$14),MONTH('Project basic information'!$E$14),1),'Project basic information'!$A$14,D78&lt;=DATE(YEAR('Project basic information'!$E$15),MONTH('Project basic information'!$E$15),1),'Project basic information'!$A$15,D78&lt;=DATE(YEAR('Project basic information'!$E$16),MONTH('Project basic information'!$E$16),1),'Project basic information'!$A$16),""),"")</f>
        <v/>
      </c>
      <c r="C78" s="508">
        <f>IF(C74&gt;0,C74+1,IF(DATE(YEAR('Project basic information'!$C$5),MONTH('Project basic information'!$C$5),1)=D78,1,0))</f>
        <v>0</v>
      </c>
      <c r="D78" s="509">
        <f>DATE(YEAR(D74),MONTH(D74)+1,DAY(D74))</f>
        <v>733</v>
      </c>
      <c r="E78" s="510"/>
      <c r="F78" s="537">
        <f t="shared" ref="F78:F89" si="21">215/12*E78</f>
        <v>0</v>
      </c>
      <c r="G78" s="511"/>
      <c r="H78" s="510"/>
      <c r="I78" s="537">
        <f t="shared" ref="I78:I89" si="22">215/12*H78</f>
        <v>0</v>
      </c>
      <c r="J78" s="512"/>
      <c r="M78" s="509">
        <f t="shared" si="11"/>
        <v>733</v>
      </c>
      <c r="N78" s="513"/>
      <c r="O78" s="514"/>
      <c r="P78" s="514"/>
      <c r="Q78" s="514"/>
      <c r="R78" s="514"/>
      <c r="S78" s="513"/>
      <c r="T78" s="513"/>
      <c r="U78" s="513"/>
      <c r="V78" s="513"/>
      <c r="W78" s="513"/>
      <c r="X78" s="513"/>
      <c r="Y78" s="513"/>
      <c r="Z78" s="513"/>
      <c r="AA78" s="513"/>
      <c r="AB78" s="513"/>
      <c r="AC78" s="515">
        <f t="shared" ref="AC78:AC89" si="23">SUM(N78:AB78)</f>
        <v>0</v>
      </c>
      <c r="AD78" s="516"/>
    </row>
    <row r="79" spans="2:30" outlineLevel="1">
      <c r="B79" s="508" t="str">
        <f>IF(C79&gt;0,IFERROR(_xlfn.IFS(D79&lt;=DATE(YEAR('Project basic information'!$E$12),MONTH('Project basic information'!$E$12),1),'Project basic information'!$A$12,D79&lt;=DATE(YEAR('Project basic information'!$E$13),MONTH('Project basic information'!$E$13),1),'Project basic information'!$A$13,D79&lt;=DATE(YEAR('Project basic information'!$E$14),MONTH('Project basic information'!$E$14),1),'Project basic information'!$A$14,D79&lt;=DATE(YEAR('Project basic information'!$E$15),MONTH('Project basic information'!$E$15),1),'Project basic information'!$A$15,D79&lt;=DATE(YEAR('Project basic information'!$E$16),MONTH('Project basic information'!$E$16),1),'Project basic information'!$A$16),""),"")</f>
        <v/>
      </c>
      <c r="C79" s="508">
        <f>IF(C78&gt;0,C78+1,IF(DATE(YEAR('Project basic information'!$C$5),MONTH('Project basic information'!$C$5),1)=D79,1,0))</f>
        <v>0</v>
      </c>
      <c r="D79" s="509">
        <f t="shared" ref="D79:D89" si="24">DATE(YEAR(D78),MONTH(D78)+1,DAY(D78))</f>
        <v>764</v>
      </c>
      <c r="E79" s="510"/>
      <c r="F79" s="458">
        <f t="shared" si="21"/>
        <v>0</v>
      </c>
      <c r="G79" s="511"/>
      <c r="H79" s="510"/>
      <c r="I79" s="458">
        <f t="shared" si="22"/>
        <v>0</v>
      </c>
      <c r="J79" s="512"/>
      <c r="M79" s="509">
        <f t="shared" si="11"/>
        <v>764</v>
      </c>
      <c r="N79" s="513"/>
      <c r="O79" s="514"/>
      <c r="P79" s="514"/>
      <c r="Q79" s="514"/>
      <c r="R79" s="514"/>
      <c r="S79" s="513"/>
      <c r="T79" s="513"/>
      <c r="U79" s="513"/>
      <c r="V79" s="513"/>
      <c r="W79" s="513"/>
      <c r="X79" s="513"/>
      <c r="Y79" s="513"/>
      <c r="Z79" s="513"/>
      <c r="AA79" s="513"/>
      <c r="AB79" s="513"/>
      <c r="AC79" s="515">
        <f t="shared" si="23"/>
        <v>0</v>
      </c>
      <c r="AD79" s="516"/>
    </row>
    <row r="80" spans="2:30" outlineLevel="1">
      <c r="B80" s="508" t="str">
        <f>IF(C80&gt;0,IFERROR(_xlfn.IFS(D80&lt;=DATE(YEAR('Project basic information'!$E$12),MONTH('Project basic information'!$E$12),1),'Project basic information'!$A$12,D80&lt;=DATE(YEAR('Project basic information'!$E$13),MONTH('Project basic information'!$E$13),1),'Project basic information'!$A$13,D80&lt;=DATE(YEAR('Project basic information'!$E$14),MONTH('Project basic information'!$E$14),1),'Project basic information'!$A$14,D80&lt;=DATE(YEAR('Project basic information'!$E$15),MONTH('Project basic information'!$E$15),1),'Project basic information'!$A$15,D80&lt;=DATE(YEAR('Project basic information'!$E$16),MONTH('Project basic information'!$E$16),1),'Project basic information'!$A$16),""),"")</f>
        <v/>
      </c>
      <c r="C80" s="508">
        <f>IF(C79&gt;0,C79+1,IF(DATE(YEAR('Project basic information'!$C$5),MONTH('Project basic information'!$C$5),1)=D80,1,0))</f>
        <v>0</v>
      </c>
      <c r="D80" s="509">
        <f t="shared" si="24"/>
        <v>792</v>
      </c>
      <c r="E80" s="510"/>
      <c r="F80" s="458">
        <f t="shared" si="21"/>
        <v>0</v>
      </c>
      <c r="G80" s="511"/>
      <c r="H80" s="510"/>
      <c r="I80" s="458">
        <f t="shared" si="22"/>
        <v>0</v>
      </c>
      <c r="J80" s="512"/>
      <c r="M80" s="509">
        <f t="shared" si="11"/>
        <v>792</v>
      </c>
      <c r="N80" s="513"/>
      <c r="O80" s="514"/>
      <c r="P80" s="514"/>
      <c r="Q80" s="514"/>
      <c r="R80" s="514"/>
      <c r="S80" s="513"/>
      <c r="T80" s="513"/>
      <c r="U80" s="513"/>
      <c r="V80" s="513"/>
      <c r="W80" s="513"/>
      <c r="X80" s="513"/>
      <c r="Y80" s="513"/>
      <c r="Z80" s="513"/>
      <c r="AA80" s="513"/>
      <c r="AB80" s="513"/>
      <c r="AC80" s="515">
        <f t="shared" si="23"/>
        <v>0</v>
      </c>
      <c r="AD80" s="516"/>
    </row>
    <row r="81" spans="2:30" outlineLevel="1">
      <c r="B81" s="508" t="str">
        <f>IF(C81&gt;0,IFERROR(_xlfn.IFS(D81&lt;=DATE(YEAR('Project basic information'!$E$12),MONTH('Project basic information'!$E$12),1),'Project basic information'!$A$12,D81&lt;=DATE(YEAR('Project basic information'!$E$13),MONTH('Project basic information'!$E$13),1),'Project basic information'!$A$13,D81&lt;=DATE(YEAR('Project basic information'!$E$14),MONTH('Project basic information'!$E$14),1),'Project basic information'!$A$14,D81&lt;=DATE(YEAR('Project basic information'!$E$15),MONTH('Project basic information'!$E$15),1),'Project basic information'!$A$15,D81&lt;=DATE(YEAR('Project basic information'!$E$16),MONTH('Project basic information'!$E$16),1),'Project basic information'!$A$16),""),"")</f>
        <v/>
      </c>
      <c r="C81" s="508">
        <f>IF(C80&gt;0,C80+1,IF(DATE(YEAR('Project basic information'!$C$5),MONTH('Project basic information'!$C$5),1)=D81,1,0))</f>
        <v>0</v>
      </c>
      <c r="D81" s="509">
        <f t="shared" si="24"/>
        <v>823</v>
      </c>
      <c r="E81" s="510"/>
      <c r="F81" s="458">
        <f t="shared" si="21"/>
        <v>0</v>
      </c>
      <c r="G81" s="511"/>
      <c r="H81" s="510"/>
      <c r="I81" s="458">
        <f t="shared" si="22"/>
        <v>0</v>
      </c>
      <c r="J81" s="512"/>
      <c r="M81" s="509">
        <f t="shared" si="11"/>
        <v>823</v>
      </c>
      <c r="N81" s="513"/>
      <c r="O81" s="514"/>
      <c r="P81" s="514"/>
      <c r="Q81" s="514"/>
      <c r="R81" s="514"/>
      <c r="S81" s="513"/>
      <c r="T81" s="513"/>
      <c r="U81" s="513"/>
      <c r="V81" s="513"/>
      <c r="W81" s="513"/>
      <c r="X81" s="513"/>
      <c r="Y81" s="513"/>
      <c r="Z81" s="513"/>
      <c r="AA81" s="513"/>
      <c r="AB81" s="513"/>
      <c r="AC81" s="515">
        <f t="shared" si="23"/>
        <v>0</v>
      </c>
      <c r="AD81" s="516"/>
    </row>
    <row r="82" spans="2:30" outlineLevel="1">
      <c r="B82" s="508" t="str">
        <f>IF(C82&gt;0,IFERROR(_xlfn.IFS(D82&lt;=DATE(YEAR('Project basic information'!$E$12),MONTH('Project basic information'!$E$12),1),'Project basic information'!$A$12,D82&lt;=DATE(YEAR('Project basic information'!$E$13),MONTH('Project basic information'!$E$13),1),'Project basic information'!$A$13,D82&lt;=DATE(YEAR('Project basic information'!$E$14),MONTH('Project basic information'!$E$14),1),'Project basic information'!$A$14,D82&lt;=DATE(YEAR('Project basic information'!$E$15),MONTH('Project basic information'!$E$15),1),'Project basic information'!$A$15,D82&lt;=DATE(YEAR('Project basic information'!$E$16),MONTH('Project basic information'!$E$16),1),'Project basic information'!$A$16),""),"")</f>
        <v/>
      </c>
      <c r="C82" s="508">
        <f>IF(C81&gt;0,C81+1,IF(DATE(YEAR('Project basic information'!$C$5),MONTH('Project basic information'!$C$5),1)=D82,1,0))</f>
        <v>0</v>
      </c>
      <c r="D82" s="509">
        <f t="shared" si="24"/>
        <v>853</v>
      </c>
      <c r="E82" s="510"/>
      <c r="F82" s="458">
        <f t="shared" si="21"/>
        <v>0</v>
      </c>
      <c r="G82" s="511"/>
      <c r="H82" s="510"/>
      <c r="I82" s="458">
        <f t="shared" si="22"/>
        <v>0</v>
      </c>
      <c r="J82" s="512"/>
      <c r="M82" s="509">
        <f t="shared" si="11"/>
        <v>853</v>
      </c>
      <c r="N82" s="513"/>
      <c r="O82" s="514"/>
      <c r="P82" s="514"/>
      <c r="Q82" s="514"/>
      <c r="R82" s="514"/>
      <c r="S82" s="513"/>
      <c r="T82" s="513"/>
      <c r="U82" s="513"/>
      <c r="V82" s="513"/>
      <c r="W82" s="513"/>
      <c r="X82" s="513"/>
      <c r="Y82" s="513"/>
      <c r="Z82" s="513"/>
      <c r="AA82" s="513"/>
      <c r="AB82" s="513"/>
      <c r="AC82" s="515">
        <f t="shared" si="23"/>
        <v>0</v>
      </c>
      <c r="AD82" s="516"/>
    </row>
    <row r="83" spans="2:30" outlineLevel="1">
      <c r="B83" s="508" t="str">
        <f>IF(C83&gt;0,IFERROR(_xlfn.IFS(D83&lt;=DATE(YEAR('Project basic information'!$E$12),MONTH('Project basic information'!$E$12),1),'Project basic information'!$A$12,D83&lt;=DATE(YEAR('Project basic information'!$E$13),MONTH('Project basic information'!$E$13),1),'Project basic information'!$A$13,D83&lt;=DATE(YEAR('Project basic information'!$E$14),MONTH('Project basic information'!$E$14),1),'Project basic information'!$A$14,D83&lt;=DATE(YEAR('Project basic information'!$E$15),MONTH('Project basic information'!$E$15),1),'Project basic information'!$A$15,D83&lt;=DATE(YEAR('Project basic information'!$E$16),MONTH('Project basic information'!$E$16),1),'Project basic information'!$A$16),""),"")</f>
        <v/>
      </c>
      <c r="C83" s="508">
        <f>IF(C82&gt;0,C82+1,IF(DATE(YEAR('Project basic information'!$C$5),MONTH('Project basic information'!$C$5),1)=D83,1,0))</f>
        <v>0</v>
      </c>
      <c r="D83" s="509">
        <f t="shared" si="24"/>
        <v>884</v>
      </c>
      <c r="E83" s="510"/>
      <c r="F83" s="458">
        <f t="shared" si="21"/>
        <v>0</v>
      </c>
      <c r="G83" s="511"/>
      <c r="H83" s="510"/>
      <c r="I83" s="458">
        <f t="shared" si="22"/>
        <v>0</v>
      </c>
      <c r="J83" s="512"/>
      <c r="M83" s="509">
        <f t="shared" si="11"/>
        <v>884</v>
      </c>
      <c r="N83" s="513"/>
      <c r="O83" s="514"/>
      <c r="P83" s="514"/>
      <c r="Q83" s="514"/>
      <c r="R83" s="514"/>
      <c r="S83" s="513"/>
      <c r="T83" s="513"/>
      <c r="U83" s="513"/>
      <c r="V83" s="513"/>
      <c r="W83" s="513"/>
      <c r="X83" s="513"/>
      <c r="Y83" s="513"/>
      <c r="Z83" s="513"/>
      <c r="AA83" s="513"/>
      <c r="AB83" s="513"/>
      <c r="AC83" s="515">
        <f t="shared" si="23"/>
        <v>0</v>
      </c>
      <c r="AD83" s="516"/>
    </row>
    <row r="84" spans="2:30" outlineLevel="1">
      <c r="B84" s="508" t="str">
        <f>IF(C84&gt;0,IFERROR(_xlfn.IFS(D84&lt;=DATE(YEAR('Project basic information'!$E$12),MONTH('Project basic information'!$E$12),1),'Project basic information'!$A$12,D84&lt;=DATE(YEAR('Project basic information'!$E$13),MONTH('Project basic information'!$E$13),1),'Project basic information'!$A$13,D84&lt;=DATE(YEAR('Project basic information'!$E$14),MONTH('Project basic information'!$E$14),1),'Project basic information'!$A$14,D84&lt;=DATE(YEAR('Project basic information'!$E$15),MONTH('Project basic information'!$E$15),1),'Project basic information'!$A$15,D84&lt;=DATE(YEAR('Project basic information'!$E$16),MONTH('Project basic information'!$E$16),1),'Project basic information'!$A$16),""),"")</f>
        <v/>
      </c>
      <c r="C84" s="508">
        <f>IF(C83&gt;0,C83+1,IF(DATE(YEAR('Project basic information'!$C$5),MONTH('Project basic information'!$C$5),1)=D84,1,0))</f>
        <v>0</v>
      </c>
      <c r="D84" s="509">
        <f t="shared" si="24"/>
        <v>914</v>
      </c>
      <c r="E84" s="510"/>
      <c r="F84" s="458">
        <f t="shared" si="21"/>
        <v>0</v>
      </c>
      <c r="G84" s="511"/>
      <c r="H84" s="510"/>
      <c r="I84" s="458">
        <f t="shared" si="22"/>
        <v>0</v>
      </c>
      <c r="J84" s="512"/>
      <c r="M84" s="509">
        <f t="shared" si="11"/>
        <v>914</v>
      </c>
      <c r="N84" s="513"/>
      <c r="O84" s="514"/>
      <c r="P84" s="514"/>
      <c r="Q84" s="514"/>
      <c r="R84" s="514"/>
      <c r="S84" s="513"/>
      <c r="T84" s="513"/>
      <c r="U84" s="513"/>
      <c r="V84" s="513"/>
      <c r="W84" s="513"/>
      <c r="X84" s="513"/>
      <c r="Y84" s="513"/>
      <c r="Z84" s="513"/>
      <c r="AA84" s="513"/>
      <c r="AB84" s="513"/>
      <c r="AC84" s="515">
        <f t="shared" si="23"/>
        <v>0</v>
      </c>
      <c r="AD84" s="516"/>
    </row>
    <row r="85" spans="2:30" outlineLevel="1">
      <c r="B85" s="508" t="str">
        <f>IF(C85&gt;0,IFERROR(_xlfn.IFS(D85&lt;=DATE(YEAR('Project basic information'!$E$12),MONTH('Project basic information'!$E$12),1),'Project basic information'!$A$12,D85&lt;=DATE(YEAR('Project basic information'!$E$13),MONTH('Project basic information'!$E$13),1),'Project basic information'!$A$13,D85&lt;=DATE(YEAR('Project basic information'!$E$14),MONTH('Project basic information'!$E$14),1),'Project basic information'!$A$14,D85&lt;=DATE(YEAR('Project basic information'!$E$15),MONTH('Project basic information'!$E$15),1),'Project basic information'!$A$15,D85&lt;=DATE(YEAR('Project basic information'!$E$16),MONTH('Project basic information'!$E$16),1),'Project basic information'!$A$16),""),"")</f>
        <v/>
      </c>
      <c r="C85" s="508">
        <f>IF(C84&gt;0,C84+1,IF(DATE(YEAR('Project basic information'!$C$5),MONTH('Project basic information'!$C$5),1)=D85,1,0))</f>
        <v>0</v>
      </c>
      <c r="D85" s="509">
        <f t="shared" si="24"/>
        <v>945</v>
      </c>
      <c r="E85" s="510"/>
      <c r="F85" s="458">
        <f t="shared" si="21"/>
        <v>0</v>
      </c>
      <c r="G85" s="511"/>
      <c r="H85" s="510"/>
      <c r="I85" s="458">
        <f t="shared" si="22"/>
        <v>0</v>
      </c>
      <c r="J85" s="512"/>
      <c r="M85" s="509">
        <f t="shared" si="11"/>
        <v>945</v>
      </c>
      <c r="N85" s="513"/>
      <c r="O85" s="514"/>
      <c r="P85" s="514"/>
      <c r="Q85" s="514"/>
      <c r="R85" s="514"/>
      <c r="S85" s="513"/>
      <c r="T85" s="513"/>
      <c r="U85" s="513"/>
      <c r="V85" s="513"/>
      <c r="W85" s="513"/>
      <c r="X85" s="513"/>
      <c r="Y85" s="513"/>
      <c r="Z85" s="513"/>
      <c r="AA85" s="513"/>
      <c r="AB85" s="513"/>
      <c r="AC85" s="515">
        <f t="shared" si="23"/>
        <v>0</v>
      </c>
      <c r="AD85" s="516"/>
    </row>
    <row r="86" spans="2:30" outlineLevel="1">
      <c r="B86" s="508" t="str">
        <f>IF(C86&gt;0,IFERROR(_xlfn.IFS(D86&lt;=DATE(YEAR('Project basic information'!$E$12),MONTH('Project basic information'!$E$12),1),'Project basic information'!$A$12,D86&lt;=DATE(YEAR('Project basic information'!$E$13),MONTH('Project basic information'!$E$13),1),'Project basic information'!$A$13,D86&lt;=DATE(YEAR('Project basic information'!$E$14),MONTH('Project basic information'!$E$14),1),'Project basic information'!$A$14,D86&lt;=DATE(YEAR('Project basic information'!$E$15),MONTH('Project basic information'!$E$15),1),'Project basic information'!$A$15,D86&lt;=DATE(YEAR('Project basic information'!$E$16),MONTH('Project basic information'!$E$16),1),'Project basic information'!$A$16),""),"")</f>
        <v/>
      </c>
      <c r="C86" s="508">
        <f>IF(C85&gt;0,C85+1,IF(DATE(YEAR('Project basic information'!$C$5),MONTH('Project basic information'!$C$5),1)=D86,1,0))</f>
        <v>0</v>
      </c>
      <c r="D86" s="509">
        <f t="shared" si="24"/>
        <v>976</v>
      </c>
      <c r="E86" s="510"/>
      <c r="F86" s="458">
        <f t="shared" si="21"/>
        <v>0</v>
      </c>
      <c r="G86" s="511"/>
      <c r="H86" s="510"/>
      <c r="I86" s="458">
        <f t="shared" si="22"/>
        <v>0</v>
      </c>
      <c r="J86" s="512"/>
      <c r="M86" s="509">
        <f t="shared" si="11"/>
        <v>976</v>
      </c>
      <c r="N86" s="513"/>
      <c r="O86" s="514"/>
      <c r="P86" s="514"/>
      <c r="Q86" s="514"/>
      <c r="R86" s="514"/>
      <c r="S86" s="513"/>
      <c r="T86" s="513"/>
      <c r="U86" s="513"/>
      <c r="V86" s="513"/>
      <c r="W86" s="513"/>
      <c r="X86" s="513"/>
      <c r="Y86" s="513"/>
      <c r="Z86" s="513"/>
      <c r="AA86" s="513"/>
      <c r="AB86" s="513"/>
      <c r="AC86" s="515">
        <f t="shared" si="23"/>
        <v>0</v>
      </c>
      <c r="AD86" s="516"/>
    </row>
    <row r="87" spans="2:30" outlineLevel="1">
      <c r="B87" s="508" t="str">
        <f>IF(C87&gt;0,IFERROR(_xlfn.IFS(D87&lt;=DATE(YEAR('Project basic information'!$E$12),MONTH('Project basic information'!$E$12),1),'Project basic information'!$A$12,D87&lt;=DATE(YEAR('Project basic information'!$E$13),MONTH('Project basic information'!$E$13),1),'Project basic information'!$A$13,D87&lt;=DATE(YEAR('Project basic information'!$E$14),MONTH('Project basic information'!$E$14),1),'Project basic information'!$A$14,D87&lt;=DATE(YEAR('Project basic information'!$E$15),MONTH('Project basic information'!$E$15),1),'Project basic information'!$A$15,D87&lt;=DATE(YEAR('Project basic information'!$E$16),MONTH('Project basic information'!$E$16),1),'Project basic information'!$A$16),""),"")</f>
        <v/>
      </c>
      <c r="C87" s="508">
        <f>IF(C86&gt;0,C86+1,IF(DATE(YEAR('Project basic information'!$C$5),MONTH('Project basic information'!$C$5),1)=D87,1,0))</f>
        <v>0</v>
      </c>
      <c r="D87" s="509">
        <f t="shared" si="24"/>
        <v>1006</v>
      </c>
      <c r="E87" s="510"/>
      <c r="F87" s="458">
        <f t="shared" si="21"/>
        <v>0</v>
      </c>
      <c r="G87" s="511"/>
      <c r="H87" s="510"/>
      <c r="I87" s="458">
        <f t="shared" si="22"/>
        <v>0</v>
      </c>
      <c r="J87" s="512"/>
      <c r="M87" s="509">
        <f t="shared" si="11"/>
        <v>1006</v>
      </c>
      <c r="N87" s="513"/>
      <c r="O87" s="514"/>
      <c r="P87" s="514"/>
      <c r="Q87" s="514"/>
      <c r="R87" s="514"/>
      <c r="S87" s="513"/>
      <c r="T87" s="513"/>
      <c r="U87" s="513"/>
      <c r="V87" s="513"/>
      <c r="W87" s="513"/>
      <c r="X87" s="513"/>
      <c r="Y87" s="513"/>
      <c r="Z87" s="513"/>
      <c r="AA87" s="513"/>
      <c r="AB87" s="513"/>
      <c r="AC87" s="515">
        <f t="shared" si="23"/>
        <v>0</v>
      </c>
      <c r="AD87" s="516"/>
    </row>
    <row r="88" spans="2:30" outlineLevel="1">
      <c r="B88" s="508" t="str">
        <f>IF(C88&gt;0,IFERROR(_xlfn.IFS(D88&lt;=DATE(YEAR('Project basic information'!$E$12),MONTH('Project basic information'!$E$12),1),'Project basic information'!$A$12,D88&lt;=DATE(YEAR('Project basic information'!$E$13),MONTH('Project basic information'!$E$13),1),'Project basic information'!$A$13,D88&lt;=DATE(YEAR('Project basic information'!$E$14),MONTH('Project basic information'!$E$14),1),'Project basic information'!$A$14,D88&lt;=DATE(YEAR('Project basic information'!$E$15),MONTH('Project basic information'!$E$15),1),'Project basic information'!$A$15,D88&lt;=DATE(YEAR('Project basic information'!$E$16),MONTH('Project basic information'!$E$16),1),'Project basic information'!$A$16),""),"")</f>
        <v/>
      </c>
      <c r="C88" s="508">
        <f>IF(C87&gt;0,C87+1,IF(DATE(YEAR('Project basic information'!$C$5),MONTH('Project basic information'!$C$5),1)=D88,1,0))</f>
        <v>0</v>
      </c>
      <c r="D88" s="509">
        <f t="shared" si="24"/>
        <v>1037</v>
      </c>
      <c r="E88" s="510"/>
      <c r="F88" s="458">
        <f t="shared" si="21"/>
        <v>0</v>
      </c>
      <c r="G88" s="511"/>
      <c r="H88" s="510"/>
      <c r="I88" s="458">
        <f t="shared" si="22"/>
        <v>0</v>
      </c>
      <c r="J88" s="512"/>
      <c r="M88" s="509">
        <f t="shared" si="11"/>
        <v>1037</v>
      </c>
      <c r="N88" s="513"/>
      <c r="O88" s="514"/>
      <c r="P88" s="514"/>
      <c r="Q88" s="514"/>
      <c r="R88" s="514"/>
      <c r="S88" s="513"/>
      <c r="T88" s="513"/>
      <c r="U88" s="513"/>
      <c r="V88" s="513"/>
      <c r="W88" s="513"/>
      <c r="X88" s="513"/>
      <c r="Y88" s="513"/>
      <c r="Z88" s="513"/>
      <c r="AA88" s="513"/>
      <c r="AB88" s="513"/>
      <c r="AC88" s="515">
        <f t="shared" si="23"/>
        <v>0</v>
      </c>
      <c r="AD88" s="516"/>
    </row>
    <row r="89" spans="2:30" outlineLevel="1">
      <c r="B89" s="508" t="str">
        <f>IF(C89&gt;0,IFERROR(_xlfn.IFS(D89&lt;=DATE(YEAR('Project basic information'!$E$12),MONTH('Project basic information'!$E$12),1),'Project basic information'!$A$12,D89&lt;=DATE(YEAR('Project basic information'!$E$13),MONTH('Project basic information'!$E$13),1),'Project basic information'!$A$13,D89&lt;=DATE(YEAR('Project basic information'!$E$14),MONTH('Project basic information'!$E$14),1),'Project basic information'!$A$14,D89&lt;=DATE(YEAR('Project basic information'!$E$15),MONTH('Project basic information'!$E$15),1),'Project basic information'!$A$15,D89&lt;=DATE(YEAR('Project basic information'!$E$16),MONTH('Project basic information'!$E$16),1),'Project basic information'!$A$16),""),"")</f>
        <v/>
      </c>
      <c r="C89" s="508">
        <f>IF(C88&gt;0,C88+1,IF(DATE(YEAR('Project basic information'!$C$5),MONTH('Project basic information'!$C$5),1)=D89,1,0))</f>
        <v>0</v>
      </c>
      <c r="D89" s="509">
        <f t="shared" si="24"/>
        <v>1067</v>
      </c>
      <c r="E89" s="510"/>
      <c r="F89" s="458">
        <f t="shared" si="21"/>
        <v>0</v>
      </c>
      <c r="G89" s="511"/>
      <c r="H89" s="510"/>
      <c r="I89" s="458">
        <f t="shared" si="22"/>
        <v>0</v>
      </c>
      <c r="J89" s="512"/>
      <c r="M89" s="509">
        <f t="shared" si="11"/>
        <v>1067</v>
      </c>
      <c r="N89" s="513"/>
      <c r="O89" s="514"/>
      <c r="P89" s="514"/>
      <c r="Q89" s="514"/>
      <c r="R89" s="514"/>
      <c r="S89" s="513"/>
      <c r="T89" s="513"/>
      <c r="U89" s="513"/>
      <c r="V89" s="513"/>
      <c r="W89" s="513"/>
      <c r="X89" s="513"/>
      <c r="Y89" s="513"/>
      <c r="Z89" s="513"/>
      <c r="AA89" s="513"/>
      <c r="AB89" s="513"/>
      <c r="AC89" s="515">
        <f t="shared" si="23"/>
        <v>0</v>
      </c>
      <c r="AD89" s="516"/>
    </row>
    <row r="90" spans="2:30" ht="15" thickBot="1">
      <c r="B90" s="518"/>
      <c r="C90" s="519"/>
      <c r="D90" s="520">
        <f>D89</f>
        <v>1067</v>
      </c>
      <c r="E90" s="521"/>
      <c r="F90" s="522">
        <f>SUM(F78:F89)</f>
        <v>0</v>
      </c>
      <c r="G90" s="523">
        <f>SUM(G78:G89)</f>
        <v>0</v>
      </c>
      <c r="H90" s="538"/>
      <c r="I90" s="522">
        <f>SUM(I78:I89)</f>
        <v>0</v>
      </c>
      <c r="J90" s="523">
        <f>SUM(J78:J89)</f>
        <v>0</v>
      </c>
      <c r="M90" s="520">
        <f t="shared" si="11"/>
        <v>1067</v>
      </c>
      <c r="N90" s="526">
        <f>SUM(N78:N89)</f>
        <v>0</v>
      </c>
      <c r="O90" s="526">
        <f>SUM(O78:O89)</f>
        <v>0</v>
      </c>
      <c r="P90" s="526">
        <f>SUM(P78:P89)</f>
        <v>0</v>
      </c>
      <c r="Q90" s="526">
        <f>SUM(Q78:Q89)</f>
        <v>0</v>
      </c>
      <c r="R90" s="526">
        <f>SUM(R78:R89)</f>
        <v>0</v>
      </c>
      <c r="S90" s="528">
        <f t="shared" ref="S90:AB90" si="25">SUM(S78:S89)</f>
        <v>0</v>
      </c>
      <c r="T90" s="528">
        <f t="shared" si="25"/>
        <v>0</v>
      </c>
      <c r="U90" s="528">
        <f t="shared" si="25"/>
        <v>0</v>
      </c>
      <c r="V90" s="528">
        <f t="shared" si="25"/>
        <v>0</v>
      </c>
      <c r="W90" s="528">
        <f t="shared" si="25"/>
        <v>0</v>
      </c>
      <c r="X90" s="528">
        <f t="shared" si="25"/>
        <v>0</v>
      </c>
      <c r="Y90" s="528">
        <f t="shared" si="25"/>
        <v>0</v>
      </c>
      <c r="Z90" s="528">
        <f t="shared" si="25"/>
        <v>0</v>
      </c>
      <c r="AA90" s="528">
        <f t="shared" si="25"/>
        <v>0</v>
      </c>
      <c r="AB90" s="528">
        <f t="shared" si="25"/>
        <v>0</v>
      </c>
      <c r="AC90" s="528">
        <f>SUM(AC78:AC89)</f>
        <v>0</v>
      </c>
      <c r="AD90" s="516"/>
    </row>
    <row r="91" spans="2:30" ht="28.55" customHeight="1">
      <c r="B91" s="448"/>
      <c r="C91" s="448"/>
      <c r="N91" s="527">
        <f>IFERROR(N90/$H$6,0)</f>
        <v>0</v>
      </c>
      <c r="O91" s="527">
        <f>IFERROR(O90/$H$6,0)</f>
        <v>0</v>
      </c>
      <c r="P91" s="527">
        <f>IFERROR(P90/$H$6,0)</f>
        <v>0</v>
      </c>
      <c r="Q91" s="527">
        <f>IFERROR(Q90/$H$6,0)</f>
        <v>0</v>
      </c>
      <c r="R91" s="527">
        <f>IFERROR(R90/$H$6,0)</f>
        <v>0</v>
      </c>
      <c r="S91" s="527">
        <f t="shared" ref="S91:AB91" si="26">IFERROR(S90/$H$6,0)</f>
        <v>0</v>
      </c>
      <c r="T91" s="527">
        <f t="shared" si="26"/>
        <v>0</v>
      </c>
      <c r="U91" s="527">
        <f t="shared" si="26"/>
        <v>0</v>
      </c>
      <c r="V91" s="527">
        <f t="shared" si="26"/>
        <v>0</v>
      </c>
      <c r="W91" s="527">
        <f t="shared" si="26"/>
        <v>0</v>
      </c>
      <c r="X91" s="527">
        <f t="shared" si="26"/>
        <v>0</v>
      </c>
      <c r="Y91" s="527">
        <f t="shared" si="26"/>
        <v>0</v>
      </c>
      <c r="Z91" s="527">
        <f t="shared" si="26"/>
        <v>0</v>
      </c>
      <c r="AA91" s="527">
        <f t="shared" si="26"/>
        <v>0</v>
      </c>
      <c r="AB91" s="527">
        <f t="shared" si="26"/>
        <v>0</v>
      </c>
      <c r="AC91" s="525">
        <f>IFERROR(AC90/$H$6,0)</f>
        <v>0</v>
      </c>
      <c r="AD91" s="529" t="s">
        <v>579</v>
      </c>
    </row>
    <row r="92" spans="2:30" ht="15" thickBot="1">
      <c r="B92" s="448"/>
      <c r="C92" s="448"/>
      <c r="N92" s="530"/>
      <c r="O92" s="530"/>
      <c r="P92" s="530"/>
      <c r="Q92" s="530"/>
      <c r="R92" s="530"/>
      <c r="S92" s="531"/>
      <c r="T92" s="532"/>
      <c r="U92" s="533"/>
      <c r="V92" s="533"/>
      <c r="W92" s="533"/>
      <c r="X92" s="533"/>
      <c r="Y92" s="533"/>
      <c r="Z92" s="533"/>
      <c r="AA92" s="533"/>
      <c r="AB92" s="534"/>
      <c r="AC92" s="535"/>
      <c r="AD92" s="536"/>
    </row>
    <row r="93" spans="2:30" outlineLevel="1">
      <c r="B93" s="508" t="str">
        <f>IF(C93&gt;0,IFERROR(_xlfn.IFS(D93&lt;=DATE(YEAR('Project basic information'!$E$12),MONTH('Project basic information'!$E$12),1),'Project basic information'!$A$12,D93&lt;=DATE(YEAR('Project basic information'!$E$13),MONTH('Project basic information'!$E$13),1),'Project basic information'!$A$13,D93&lt;=DATE(YEAR('Project basic information'!$E$14),MONTH('Project basic information'!$E$14),1),'Project basic information'!$A$14,D93&lt;=DATE(YEAR('Project basic information'!$E$15),MONTH('Project basic information'!$E$15),1),'Project basic information'!$A$15,D93&lt;=DATE(YEAR('Project basic information'!$E$16),MONTH('Project basic information'!$E$16),1),'Project basic information'!$A$16),""),"")</f>
        <v/>
      </c>
      <c r="C93" s="508">
        <f>IF(C89&gt;0,C89+1,IF(DATE(YEAR('Project basic information'!$C$5),MONTH('Project basic information'!$C$5),1)=D93,1,0))</f>
        <v>0</v>
      </c>
      <c r="D93" s="509">
        <f>DATE(YEAR(D89),MONTH(D89)+1,DAY(D89))</f>
        <v>1098</v>
      </c>
      <c r="E93" s="539"/>
      <c r="F93" s="537">
        <f t="shared" ref="F93:F104" si="27">215/12*E93</f>
        <v>0</v>
      </c>
      <c r="G93" s="540"/>
      <c r="H93" s="539"/>
      <c r="I93" s="537">
        <f t="shared" ref="I93:I104" si="28">215/12*H93</f>
        <v>0</v>
      </c>
      <c r="J93" s="541"/>
      <c r="M93" s="509">
        <f t="shared" si="11"/>
        <v>1098</v>
      </c>
      <c r="N93" s="514"/>
      <c r="O93" s="514"/>
      <c r="P93" s="514"/>
      <c r="Q93" s="514"/>
      <c r="R93" s="514"/>
      <c r="S93" s="513"/>
      <c r="T93" s="513"/>
      <c r="U93" s="513"/>
      <c r="V93" s="513"/>
      <c r="W93" s="513"/>
      <c r="X93" s="513"/>
      <c r="Y93" s="513"/>
      <c r="Z93" s="513"/>
      <c r="AA93" s="513"/>
      <c r="AB93" s="513"/>
      <c r="AC93" s="515">
        <f t="shared" ref="AC93:AC104" si="29">SUM(N93:AB93)</f>
        <v>0</v>
      </c>
      <c r="AD93" s="516"/>
    </row>
    <row r="94" spans="2:30" outlineLevel="1">
      <c r="B94" s="508" t="str">
        <f>IF(C94&gt;0,IFERROR(_xlfn.IFS(D94&lt;=DATE(YEAR('Project basic information'!$E$12),MONTH('Project basic information'!$E$12),1),'Project basic information'!$A$12,D94&lt;=DATE(YEAR('Project basic information'!$E$13),MONTH('Project basic information'!$E$13),1),'Project basic information'!$A$13,D94&lt;=DATE(YEAR('Project basic information'!$E$14),MONTH('Project basic information'!$E$14),1),'Project basic information'!$A$14,D94&lt;=DATE(YEAR('Project basic information'!$E$15),MONTH('Project basic information'!$E$15),1),'Project basic information'!$A$15,D94&lt;=DATE(YEAR('Project basic information'!$E$16),MONTH('Project basic information'!$E$16),1),'Project basic information'!$A$16),""),"")</f>
        <v/>
      </c>
      <c r="C94" s="508">
        <f>IF(C93&gt;0,C93+1,IF(DATE(YEAR('Project basic information'!$C$5),MONTH('Project basic information'!$C$5),1)=D94,1,0))</f>
        <v>0</v>
      </c>
      <c r="D94" s="509">
        <f t="shared" ref="D94:D104" si="30">DATE(YEAR(D93),MONTH(D93)+1,DAY(D93))</f>
        <v>1129</v>
      </c>
      <c r="E94" s="510"/>
      <c r="F94" s="458">
        <f t="shared" si="27"/>
        <v>0</v>
      </c>
      <c r="G94" s="511"/>
      <c r="H94" s="510"/>
      <c r="I94" s="458">
        <f t="shared" si="28"/>
        <v>0</v>
      </c>
      <c r="J94" s="512"/>
      <c r="M94" s="509">
        <f t="shared" si="11"/>
        <v>1129</v>
      </c>
      <c r="N94" s="514"/>
      <c r="O94" s="514"/>
      <c r="P94" s="514"/>
      <c r="Q94" s="514"/>
      <c r="R94" s="514"/>
      <c r="S94" s="513"/>
      <c r="T94" s="513"/>
      <c r="U94" s="513"/>
      <c r="V94" s="513"/>
      <c r="W94" s="513"/>
      <c r="X94" s="513"/>
      <c r="Y94" s="513"/>
      <c r="Z94" s="513"/>
      <c r="AA94" s="513"/>
      <c r="AB94" s="513"/>
      <c r="AC94" s="515">
        <f t="shared" si="29"/>
        <v>0</v>
      </c>
      <c r="AD94" s="516"/>
    </row>
    <row r="95" spans="2:30" outlineLevel="1">
      <c r="B95" s="508" t="str">
        <f>IF(C95&gt;0,IFERROR(_xlfn.IFS(D95&lt;=DATE(YEAR('Project basic information'!$E$12),MONTH('Project basic information'!$E$12),1),'Project basic information'!$A$12,D95&lt;=DATE(YEAR('Project basic information'!$E$13),MONTH('Project basic information'!$E$13),1),'Project basic information'!$A$13,D95&lt;=DATE(YEAR('Project basic information'!$E$14),MONTH('Project basic information'!$E$14),1),'Project basic information'!$A$14,D95&lt;=DATE(YEAR('Project basic information'!$E$15),MONTH('Project basic information'!$E$15),1),'Project basic information'!$A$15,D95&lt;=DATE(YEAR('Project basic information'!$E$16),MONTH('Project basic information'!$E$16),1),'Project basic information'!$A$16),""),"")</f>
        <v/>
      </c>
      <c r="C95" s="508">
        <f>IF(C94&gt;0,C94+1,IF(DATE(YEAR('Project basic information'!$C$5),MONTH('Project basic information'!$C$5),1)=D95,1,0))</f>
        <v>0</v>
      </c>
      <c r="D95" s="509">
        <f t="shared" si="30"/>
        <v>1157</v>
      </c>
      <c r="E95" s="510"/>
      <c r="F95" s="458">
        <f t="shared" si="27"/>
        <v>0</v>
      </c>
      <c r="G95" s="511"/>
      <c r="H95" s="510"/>
      <c r="I95" s="458">
        <f t="shared" si="28"/>
        <v>0</v>
      </c>
      <c r="J95" s="512"/>
      <c r="M95" s="509">
        <f t="shared" si="11"/>
        <v>1157</v>
      </c>
      <c r="N95" s="514"/>
      <c r="O95" s="514"/>
      <c r="P95" s="514"/>
      <c r="Q95" s="514"/>
      <c r="R95" s="514"/>
      <c r="S95" s="513"/>
      <c r="T95" s="513"/>
      <c r="U95" s="513"/>
      <c r="V95" s="513"/>
      <c r="W95" s="513"/>
      <c r="X95" s="513"/>
      <c r="Y95" s="513"/>
      <c r="Z95" s="513"/>
      <c r="AA95" s="513"/>
      <c r="AB95" s="513"/>
      <c r="AC95" s="515">
        <f t="shared" si="29"/>
        <v>0</v>
      </c>
      <c r="AD95" s="516"/>
    </row>
    <row r="96" spans="2:30" outlineLevel="1">
      <c r="B96" s="508" t="str">
        <f>IF(C96&gt;0,IFERROR(_xlfn.IFS(D96&lt;=DATE(YEAR('Project basic information'!$E$12),MONTH('Project basic information'!$E$12),1),'Project basic information'!$A$12,D96&lt;=DATE(YEAR('Project basic information'!$E$13),MONTH('Project basic information'!$E$13),1),'Project basic information'!$A$13,D96&lt;=DATE(YEAR('Project basic information'!$E$14),MONTH('Project basic information'!$E$14),1),'Project basic information'!$A$14,D96&lt;=DATE(YEAR('Project basic information'!$E$15),MONTH('Project basic information'!$E$15),1),'Project basic information'!$A$15,D96&lt;=DATE(YEAR('Project basic information'!$E$16),MONTH('Project basic information'!$E$16),1),'Project basic information'!$A$16),""),"")</f>
        <v/>
      </c>
      <c r="C96" s="508">
        <f>IF(C95&gt;0,C95+1,IF(DATE(YEAR('Project basic information'!$C$5),MONTH('Project basic information'!$C$5),1)=D96,1,0))</f>
        <v>0</v>
      </c>
      <c r="D96" s="509">
        <f t="shared" si="30"/>
        <v>1188</v>
      </c>
      <c r="E96" s="510"/>
      <c r="F96" s="458">
        <f t="shared" si="27"/>
        <v>0</v>
      </c>
      <c r="G96" s="511"/>
      <c r="H96" s="510"/>
      <c r="I96" s="458">
        <f t="shared" si="28"/>
        <v>0</v>
      </c>
      <c r="J96" s="512"/>
      <c r="M96" s="509">
        <f t="shared" si="11"/>
        <v>1188</v>
      </c>
      <c r="N96" s="514"/>
      <c r="O96" s="514"/>
      <c r="P96" s="514"/>
      <c r="Q96" s="514"/>
      <c r="R96" s="514"/>
      <c r="S96" s="513"/>
      <c r="T96" s="513"/>
      <c r="U96" s="513"/>
      <c r="V96" s="513"/>
      <c r="W96" s="513"/>
      <c r="X96" s="513"/>
      <c r="Y96" s="513"/>
      <c r="Z96" s="513"/>
      <c r="AA96" s="513"/>
      <c r="AB96" s="513"/>
      <c r="AC96" s="515">
        <f t="shared" si="29"/>
        <v>0</v>
      </c>
      <c r="AD96" s="516"/>
    </row>
    <row r="97" spans="2:30" outlineLevel="1">
      <c r="B97" s="508" t="str">
        <f>IF(C97&gt;0,IFERROR(_xlfn.IFS(D97&lt;=DATE(YEAR('Project basic information'!$E$12),MONTH('Project basic information'!$E$12),1),'Project basic information'!$A$12,D97&lt;=DATE(YEAR('Project basic information'!$E$13),MONTH('Project basic information'!$E$13),1),'Project basic information'!$A$13,D97&lt;=DATE(YEAR('Project basic information'!$E$14),MONTH('Project basic information'!$E$14),1),'Project basic information'!$A$14,D97&lt;=DATE(YEAR('Project basic information'!$E$15),MONTH('Project basic information'!$E$15),1),'Project basic information'!$A$15,D97&lt;=DATE(YEAR('Project basic information'!$E$16),MONTH('Project basic information'!$E$16),1),'Project basic information'!$A$16),""),"")</f>
        <v/>
      </c>
      <c r="C97" s="508">
        <f>IF(C96&gt;0,C96+1,IF(DATE(YEAR('Project basic information'!$C$5),MONTH('Project basic information'!$C$5),1)=D97,1,0))</f>
        <v>0</v>
      </c>
      <c r="D97" s="509">
        <f t="shared" si="30"/>
        <v>1218</v>
      </c>
      <c r="E97" s="510"/>
      <c r="F97" s="458">
        <f t="shared" si="27"/>
        <v>0</v>
      </c>
      <c r="G97" s="511"/>
      <c r="H97" s="510"/>
      <c r="I97" s="458">
        <f t="shared" si="28"/>
        <v>0</v>
      </c>
      <c r="J97" s="512"/>
      <c r="M97" s="509">
        <f t="shared" si="11"/>
        <v>1218</v>
      </c>
      <c r="N97" s="514"/>
      <c r="O97" s="514"/>
      <c r="P97" s="514"/>
      <c r="Q97" s="514"/>
      <c r="R97" s="514"/>
      <c r="S97" s="513"/>
      <c r="T97" s="513"/>
      <c r="U97" s="513"/>
      <c r="V97" s="513"/>
      <c r="W97" s="513"/>
      <c r="X97" s="513"/>
      <c r="Y97" s="513"/>
      <c r="Z97" s="513"/>
      <c r="AA97" s="513"/>
      <c r="AB97" s="513"/>
      <c r="AC97" s="515">
        <f t="shared" si="29"/>
        <v>0</v>
      </c>
      <c r="AD97" s="516"/>
    </row>
    <row r="98" spans="2:30" outlineLevel="1">
      <c r="B98" s="508" t="str">
        <f>IF(C98&gt;0,IFERROR(_xlfn.IFS(D98&lt;=DATE(YEAR('Project basic information'!$E$12),MONTH('Project basic information'!$E$12),1),'Project basic information'!$A$12,D98&lt;=DATE(YEAR('Project basic information'!$E$13),MONTH('Project basic information'!$E$13),1),'Project basic information'!$A$13,D98&lt;=DATE(YEAR('Project basic information'!$E$14),MONTH('Project basic information'!$E$14),1),'Project basic information'!$A$14,D98&lt;=DATE(YEAR('Project basic information'!$E$15),MONTH('Project basic information'!$E$15),1),'Project basic information'!$A$15,D98&lt;=DATE(YEAR('Project basic information'!$E$16),MONTH('Project basic information'!$E$16),1),'Project basic information'!$A$16),""),"")</f>
        <v/>
      </c>
      <c r="C98" s="508">
        <f>IF(C97&gt;0,C97+1,IF(DATE(YEAR('Project basic information'!$C$5),MONTH('Project basic information'!$C$5),1)=D98,1,0))</f>
        <v>0</v>
      </c>
      <c r="D98" s="509">
        <f t="shared" si="30"/>
        <v>1249</v>
      </c>
      <c r="E98" s="510"/>
      <c r="F98" s="458">
        <f t="shared" si="27"/>
        <v>0</v>
      </c>
      <c r="G98" s="511"/>
      <c r="H98" s="510"/>
      <c r="I98" s="458">
        <f t="shared" si="28"/>
        <v>0</v>
      </c>
      <c r="J98" s="512"/>
      <c r="M98" s="509">
        <f t="shared" si="11"/>
        <v>1249</v>
      </c>
      <c r="N98" s="514"/>
      <c r="O98" s="514"/>
      <c r="P98" s="514"/>
      <c r="Q98" s="514"/>
      <c r="R98" s="514"/>
      <c r="S98" s="513"/>
      <c r="T98" s="513"/>
      <c r="U98" s="513"/>
      <c r="V98" s="513"/>
      <c r="W98" s="513"/>
      <c r="X98" s="513"/>
      <c r="Y98" s="513"/>
      <c r="Z98" s="513"/>
      <c r="AA98" s="513"/>
      <c r="AB98" s="513"/>
      <c r="AC98" s="515">
        <f t="shared" si="29"/>
        <v>0</v>
      </c>
      <c r="AD98" s="516"/>
    </row>
    <row r="99" spans="2:30" outlineLevel="1">
      <c r="B99" s="508" t="str">
        <f>IF(C99&gt;0,IFERROR(_xlfn.IFS(D99&lt;=DATE(YEAR('Project basic information'!$E$12),MONTH('Project basic information'!$E$12),1),'Project basic information'!$A$12,D99&lt;=DATE(YEAR('Project basic information'!$E$13),MONTH('Project basic information'!$E$13),1),'Project basic information'!$A$13,D99&lt;=DATE(YEAR('Project basic information'!$E$14),MONTH('Project basic information'!$E$14),1),'Project basic information'!$A$14,D99&lt;=DATE(YEAR('Project basic information'!$E$15),MONTH('Project basic information'!$E$15),1),'Project basic information'!$A$15,D99&lt;=DATE(YEAR('Project basic information'!$E$16),MONTH('Project basic information'!$E$16),1),'Project basic information'!$A$16),""),"")</f>
        <v/>
      </c>
      <c r="C99" s="508">
        <f>IF(C98&gt;0,C98+1,IF(DATE(YEAR('Project basic information'!$C$5),MONTH('Project basic information'!$C$5),1)=D99,1,0))</f>
        <v>0</v>
      </c>
      <c r="D99" s="509">
        <f t="shared" si="30"/>
        <v>1279</v>
      </c>
      <c r="E99" s="510"/>
      <c r="F99" s="458">
        <f t="shared" si="27"/>
        <v>0</v>
      </c>
      <c r="G99" s="511"/>
      <c r="H99" s="510"/>
      <c r="I99" s="458">
        <f t="shared" si="28"/>
        <v>0</v>
      </c>
      <c r="J99" s="512"/>
      <c r="M99" s="509">
        <f t="shared" si="11"/>
        <v>1279</v>
      </c>
      <c r="N99" s="514"/>
      <c r="O99" s="514"/>
      <c r="P99" s="514"/>
      <c r="Q99" s="514"/>
      <c r="R99" s="514"/>
      <c r="S99" s="513"/>
      <c r="T99" s="513"/>
      <c r="U99" s="513"/>
      <c r="V99" s="513"/>
      <c r="W99" s="513"/>
      <c r="X99" s="513"/>
      <c r="Y99" s="513"/>
      <c r="Z99" s="513"/>
      <c r="AA99" s="513"/>
      <c r="AB99" s="513"/>
      <c r="AC99" s="515">
        <f t="shared" si="29"/>
        <v>0</v>
      </c>
      <c r="AD99" s="516"/>
    </row>
    <row r="100" spans="2:30" outlineLevel="1">
      <c r="B100" s="508" t="str">
        <f>IF(C100&gt;0,IFERROR(_xlfn.IFS(D100&lt;=DATE(YEAR('Project basic information'!$E$12),MONTH('Project basic information'!$E$12),1),'Project basic information'!$A$12,D100&lt;=DATE(YEAR('Project basic information'!$E$13),MONTH('Project basic information'!$E$13),1),'Project basic information'!$A$13,D100&lt;=DATE(YEAR('Project basic information'!$E$14),MONTH('Project basic information'!$E$14),1),'Project basic information'!$A$14,D100&lt;=DATE(YEAR('Project basic information'!$E$15),MONTH('Project basic information'!$E$15),1),'Project basic information'!$A$15,D100&lt;=DATE(YEAR('Project basic information'!$E$16),MONTH('Project basic information'!$E$16),1),'Project basic information'!$A$16),""),"")</f>
        <v/>
      </c>
      <c r="C100" s="508">
        <f>IF(C99&gt;0,C99+1,IF(DATE(YEAR('Project basic information'!$C$5),MONTH('Project basic information'!$C$5),1)=D100,1,0))</f>
        <v>0</v>
      </c>
      <c r="D100" s="509">
        <f t="shared" si="30"/>
        <v>1310</v>
      </c>
      <c r="E100" s="510"/>
      <c r="F100" s="458">
        <f t="shared" si="27"/>
        <v>0</v>
      </c>
      <c r="G100" s="511"/>
      <c r="H100" s="510"/>
      <c r="I100" s="458">
        <f t="shared" si="28"/>
        <v>0</v>
      </c>
      <c r="J100" s="512"/>
      <c r="M100" s="509">
        <f t="shared" si="11"/>
        <v>1310</v>
      </c>
      <c r="N100" s="514"/>
      <c r="O100" s="514"/>
      <c r="P100" s="514"/>
      <c r="Q100" s="514"/>
      <c r="R100" s="514"/>
      <c r="S100" s="513"/>
      <c r="T100" s="513"/>
      <c r="U100" s="513"/>
      <c r="V100" s="513"/>
      <c r="W100" s="513"/>
      <c r="X100" s="513"/>
      <c r="Y100" s="513"/>
      <c r="Z100" s="513"/>
      <c r="AA100" s="513"/>
      <c r="AB100" s="513"/>
      <c r="AC100" s="515">
        <f t="shared" si="29"/>
        <v>0</v>
      </c>
      <c r="AD100" s="516"/>
    </row>
    <row r="101" spans="2:30" outlineLevel="1">
      <c r="B101" s="508" t="str">
        <f>IF(C101&gt;0,IFERROR(_xlfn.IFS(D101&lt;=DATE(YEAR('Project basic information'!$E$12),MONTH('Project basic information'!$E$12),1),'Project basic information'!$A$12,D101&lt;=DATE(YEAR('Project basic information'!$E$13),MONTH('Project basic information'!$E$13),1),'Project basic information'!$A$13,D101&lt;=DATE(YEAR('Project basic information'!$E$14),MONTH('Project basic information'!$E$14),1),'Project basic information'!$A$14,D101&lt;=DATE(YEAR('Project basic information'!$E$15),MONTH('Project basic information'!$E$15),1),'Project basic information'!$A$15,D101&lt;=DATE(YEAR('Project basic information'!$E$16),MONTH('Project basic information'!$E$16),1),'Project basic information'!$A$16),""),"")</f>
        <v/>
      </c>
      <c r="C101" s="508">
        <f>IF(C100&gt;0,C100+1,IF(DATE(YEAR('Project basic information'!$C$5),MONTH('Project basic information'!$C$5),1)=D101,1,0))</f>
        <v>0</v>
      </c>
      <c r="D101" s="509">
        <f t="shared" si="30"/>
        <v>1341</v>
      </c>
      <c r="E101" s="510"/>
      <c r="F101" s="458">
        <f t="shared" si="27"/>
        <v>0</v>
      </c>
      <c r="G101" s="511"/>
      <c r="H101" s="510"/>
      <c r="I101" s="458">
        <f t="shared" si="28"/>
        <v>0</v>
      </c>
      <c r="J101" s="512"/>
      <c r="M101" s="509">
        <f t="shared" si="11"/>
        <v>1341</v>
      </c>
      <c r="N101" s="514"/>
      <c r="O101" s="514"/>
      <c r="P101" s="514"/>
      <c r="Q101" s="514"/>
      <c r="R101" s="514"/>
      <c r="S101" s="513"/>
      <c r="T101" s="513"/>
      <c r="U101" s="513"/>
      <c r="V101" s="513"/>
      <c r="W101" s="513"/>
      <c r="X101" s="513"/>
      <c r="Y101" s="513"/>
      <c r="Z101" s="513"/>
      <c r="AA101" s="513"/>
      <c r="AB101" s="513"/>
      <c r="AC101" s="515">
        <f t="shared" si="29"/>
        <v>0</v>
      </c>
      <c r="AD101" s="516"/>
    </row>
    <row r="102" spans="2:30" outlineLevel="1">
      <c r="B102" s="508" t="str">
        <f>IF(C102&gt;0,IFERROR(_xlfn.IFS(D102&lt;=DATE(YEAR('Project basic information'!$E$12),MONTH('Project basic information'!$E$12),1),'Project basic information'!$A$12,D102&lt;=DATE(YEAR('Project basic information'!$E$13),MONTH('Project basic information'!$E$13),1),'Project basic information'!$A$13,D102&lt;=DATE(YEAR('Project basic information'!$E$14),MONTH('Project basic information'!$E$14),1),'Project basic information'!$A$14,D102&lt;=DATE(YEAR('Project basic information'!$E$15),MONTH('Project basic information'!$E$15),1),'Project basic information'!$A$15,D102&lt;=DATE(YEAR('Project basic information'!$E$16),MONTH('Project basic information'!$E$16),1),'Project basic information'!$A$16),""),"")</f>
        <v/>
      </c>
      <c r="C102" s="508">
        <f>IF(C101&gt;0,C101+1,IF(DATE(YEAR('Project basic information'!$C$5),MONTH('Project basic information'!$C$5),1)=D102,1,0))</f>
        <v>0</v>
      </c>
      <c r="D102" s="509">
        <f t="shared" si="30"/>
        <v>1371</v>
      </c>
      <c r="E102" s="510"/>
      <c r="F102" s="458">
        <f t="shared" si="27"/>
        <v>0</v>
      </c>
      <c r="G102" s="511"/>
      <c r="H102" s="510"/>
      <c r="I102" s="458">
        <f t="shared" si="28"/>
        <v>0</v>
      </c>
      <c r="J102" s="512"/>
      <c r="M102" s="509">
        <f t="shared" si="11"/>
        <v>1371</v>
      </c>
      <c r="N102" s="514"/>
      <c r="O102" s="514"/>
      <c r="P102" s="514"/>
      <c r="Q102" s="514"/>
      <c r="R102" s="514"/>
      <c r="S102" s="513"/>
      <c r="T102" s="513"/>
      <c r="U102" s="513"/>
      <c r="V102" s="513"/>
      <c r="W102" s="513"/>
      <c r="X102" s="513"/>
      <c r="Y102" s="513"/>
      <c r="Z102" s="513"/>
      <c r="AA102" s="513"/>
      <c r="AB102" s="513"/>
      <c r="AC102" s="515">
        <f t="shared" si="29"/>
        <v>0</v>
      </c>
      <c r="AD102" s="516"/>
    </row>
    <row r="103" spans="2:30" outlineLevel="1">
      <c r="B103" s="508" t="str">
        <f>IF(C103&gt;0,IFERROR(_xlfn.IFS(D103&lt;=DATE(YEAR('Project basic information'!$E$12),MONTH('Project basic information'!$E$12),1),'Project basic information'!$A$12,D103&lt;=DATE(YEAR('Project basic information'!$E$13),MONTH('Project basic information'!$E$13),1),'Project basic information'!$A$13,D103&lt;=DATE(YEAR('Project basic information'!$E$14),MONTH('Project basic information'!$E$14),1),'Project basic information'!$A$14,D103&lt;=DATE(YEAR('Project basic information'!$E$15),MONTH('Project basic information'!$E$15),1),'Project basic information'!$A$15,D103&lt;=DATE(YEAR('Project basic information'!$E$16),MONTH('Project basic information'!$E$16),1),'Project basic information'!$A$16),""),"")</f>
        <v/>
      </c>
      <c r="C103" s="508">
        <f>IF(C102&gt;0,C102+1,IF(DATE(YEAR('Project basic information'!$C$5),MONTH('Project basic information'!$C$5),1)=D103,1,0))</f>
        <v>0</v>
      </c>
      <c r="D103" s="509">
        <f t="shared" si="30"/>
        <v>1402</v>
      </c>
      <c r="E103" s="510"/>
      <c r="F103" s="458">
        <f t="shared" si="27"/>
        <v>0</v>
      </c>
      <c r="G103" s="511"/>
      <c r="H103" s="510"/>
      <c r="I103" s="458">
        <f t="shared" si="28"/>
        <v>0</v>
      </c>
      <c r="J103" s="512"/>
      <c r="M103" s="509">
        <f t="shared" si="11"/>
        <v>1402</v>
      </c>
      <c r="N103" s="514"/>
      <c r="O103" s="514"/>
      <c r="P103" s="514"/>
      <c r="Q103" s="514"/>
      <c r="R103" s="514"/>
      <c r="S103" s="513"/>
      <c r="T103" s="513"/>
      <c r="U103" s="513"/>
      <c r="V103" s="513"/>
      <c r="W103" s="513"/>
      <c r="X103" s="513"/>
      <c r="Y103" s="513"/>
      <c r="Z103" s="513"/>
      <c r="AA103" s="513"/>
      <c r="AB103" s="513"/>
      <c r="AC103" s="515">
        <f t="shared" si="29"/>
        <v>0</v>
      </c>
      <c r="AD103" s="516"/>
    </row>
    <row r="104" spans="2:30" outlineLevel="1">
      <c r="B104" s="508" t="str">
        <f>IF(C104&gt;0,IFERROR(_xlfn.IFS(D104&lt;=DATE(YEAR('Project basic information'!$E$12),MONTH('Project basic information'!$E$12),1),'Project basic information'!$A$12,D104&lt;=DATE(YEAR('Project basic information'!$E$13),MONTH('Project basic information'!$E$13),1),'Project basic information'!$A$13,D104&lt;=DATE(YEAR('Project basic information'!$E$14),MONTH('Project basic information'!$E$14),1),'Project basic information'!$A$14,D104&lt;=DATE(YEAR('Project basic information'!$E$15),MONTH('Project basic information'!$E$15),1),'Project basic information'!$A$15,D104&lt;=DATE(YEAR('Project basic information'!$E$16),MONTH('Project basic information'!$E$16),1),'Project basic information'!$A$16),""),"")</f>
        <v/>
      </c>
      <c r="C104" s="508">
        <f>IF(C103&gt;0,C103+1,IF(DATE(YEAR('Project basic information'!$C$5),MONTH('Project basic information'!$C$5),1)=D104,1,0))</f>
        <v>0</v>
      </c>
      <c r="D104" s="509">
        <f t="shared" si="30"/>
        <v>1432</v>
      </c>
      <c r="E104" s="510"/>
      <c r="F104" s="458">
        <f t="shared" si="27"/>
        <v>0</v>
      </c>
      <c r="G104" s="511"/>
      <c r="H104" s="510"/>
      <c r="I104" s="458">
        <f t="shared" si="28"/>
        <v>0</v>
      </c>
      <c r="J104" s="512"/>
      <c r="M104" s="509">
        <f t="shared" si="11"/>
        <v>1432</v>
      </c>
      <c r="N104" s="514"/>
      <c r="O104" s="514"/>
      <c r="P104" s="514"/>
      <c r="Q104" s="514"/>
      <c r="R104" s="514"/>
      <c r="S104" s="513"/>
      <c r="T104" s="513"/>
      <c r="U104" s="513"/>
      <c r="V104" s="513"/>
      <c r="W104" s="513"/>
      <c r="X104" s="513"/>
      <c r="Y104" s="513"/>
      <c r="Z104" s="513"/>
      <c r="AA104" s="513"/>
      <c r="AB104" s="513"/>
      <c r="AC104" s="515">
        <f t="shared" si="29"/>
        <v>0</v>
      </c>
      <c r="AD104" s="516"/>
    </row>
    <row r="105" spans="2:30" ht="15" thickBot="1">
      <c r="B105" s="518"/>
      <c r="C105" s="519"/>
      <c r="D105" s="520">
        <f>D104</f>
        <v>1432</v>
      </c>
      <c r="E105" s="521"/>
      <c r="F105" s="522">
        <f>SUM(F93:F104)</f>
        <v>0</v>
      </c>
      <c r="G105" s="523">
        <f>SUM(G93:G104)</f>
        <v>0</v>
      </c>
      <c r="H105" s="524"/>
      <c r="I105" s="522">
        <f>SUM(I93:I104)</f>
        <v>0</v>
      </c>
      <c r="J105" s="523">
        <f>SUM(J93:J104)</f>
        <v>0</v>
      </c>
      <c r="M105" s="520">
        <f t="shared" si="11"/>
        <v>1432</v>
      </c>
      <c r="N105" s="526">
        <f>SUM(N93:N104)</f>
        <v>0</v>
      </c>
      <c r="O105" s="526">
        <f>SUM(O93:O104)</f>
        <v>0</v>
      </c>
      <c r="P105" s="526">
        <f>SUM(P93:P104)</f>
        <v>0</v>
      </c>
      <c r="Q105" s="526">
        <f>SUM(Q93:Q104)</f>
        <v>0</v>
      </c>
      <c r="R105" s="526">
        <f>SUM(R93:R104)</f>
        <v>0</v>
      </c>
      <c r="S105" s="528">
        <f t="shared" ref="S105:AB105" si="31">SUM(S93:S104)</f>
        <v>0</v>
      </c>
      <c r="T105" s="528">
        <f t="shared" si="31"/>
        <v>0</v>
      </c>
      <c r="U105" s="528">
        <f t="shared" si="31"/>
        <v>0</v>
      </c>
      <c r="V105" s="528">
        <f t="shared" si="31"/>
        <v>0</v>
      </c>
      <c r="W105" s="528">
        <f t="shared" si="31"/>
        <v>0</v>
      </c>
      <c r="X105" s="528">
        <f t="shared" si="31"/>
        <v>0</v>
      </c>
      <c r="Y105" s="528">
        <f t="shared" si="31"/>
        <v>0</v>
      </c>
      <c r="Z105" s="528">
        <f t="shared" si="31"/>
        <v>0</v>
      </c>
      <c r="AA105" s="528">
        <f t="shared" si="31"/>
        <v>0</v>
      </c>
      <c r="AB105" s="528">
        <f t="shared" si="31"/>
        <v>0</v>
      </c>
      <c r="AC105" s="528">
        <f>SUM(AC93:AC104)</f>
        <v>0</v>
      </c>
      <c r="AD105" s="516"/>
    </row>
    <row r="106" spans="2:30" ht="28.55" customHeight="1">
      <c r="B106" s="448"/>
      <c r="C106" s="448"/>
      <c r="N106" s="527">
        <f>IFERROR(N105/$H$6,0)</f>
        <v>0</v>
      </c>
      <c r="O106" s="527">
        <f>IFERROR(O105/$H$6,0)</f>
        <v>0</v>
      </c>
      <c r="P106" s="527">
        <f>IFERROR(P105/$H$6,0)</f>
        <v>0</v>
      </c>
      <c r="Q106" s="527">
        <f>IFERROR(Q105/$H$6,0)</f>
        <v>0</v>
      </c>
      <c r="R106" s="527">
        <f>IFERROR(R105/$H$6,0)</f>
        <v>0</v>
      </c>
      <c r="S106" s="527">
        <f t="shared" ref="S106:AB106" si="32">IFERROR(S105/$H$6,0)</f>
        <v>0</v>
      </c>
      <c r="T106" s="527">
        <f t="shared" si="32"/>
        <v>0</v>
      </c>
      <c r="U106" s="527">
        <f t="shared" si="32"/>
        <v>0</v>
      </c>
      <c r="V106" s="527">
        <f t="shared" si="32"/>
        <v>0</v>
      </c>
      <c r="W106" s="527">
        <f t="shared" si="32"/>
        <v>0</v>
      </c>
      <c r="X106" s="527">
        <f t="shared" si="32"/>
        <v>0</v>
      </c>
      <c r="Y106" s="527">
        <f t="shared" si="32"/>
        <v>0</v>
      </c>
      <c r="Z106" s="527">
        <f t="shared" si="32"/>
        <v>0</v>
      </c>
      <c r="AA106" s="527">
        <f t="shared" si="32"/>
        <v>0</v>
      </c>
      <c r="AB106" s="527">
        <f t="shared" si="32"/>
        <v>0</v>
      </c>
      <c r="AC106" s="525">
        <f>IFERROR(AC105/$H$6,0)</f>
        <v>0</v>
      </c>
      <c r="AD106" s="529" t="s">
        <v>579</v>
      </c>
    </row>
    <row r="107" spans="2:30">
      <c r="B107" s="448"/>
      <c r="C107" s="448"/>
      <c r="N107" s="530"/>
      <c r="O107" s="530"/>
      <c r="P107" s="530"/>
      <c r="Q107" s="530"/>
      <c r="R107" s="530"/>
      <c r="S107" s="531"/>
      <c r="T107" s="532"/>
      <c r="U107" s="533"/>
      <c r="V107" s="533"/>
      <c r="W107" s="533"/>
      <c r="X107" s="533"/>
      <c r="Y107" s="533"/>
      <c r="Z107" s="533"/>
      <c r="AA107" s="533"/>
      <c r="AB107" s="534"/>
      <c r="AC107" s="535"/>
      <c r="AD107" s="536"/>
    </row>
    <row r="108" spans="2:30" outlineLevel="1">
      <c r="B108" s="508" t="str">
        <f>IF(C108&gt;0,IFERROR(_xlfn.IFS(D108&lt;=DATE(YEAR('Project basic information'!$E$12),MONTH('Project basic information'!$E$12),1),'Project basic information'!$A$12,D108&lt;=DATE(YEAR('Project basic information'!$E$13),MONTH('Project basic information'!$E$13),1),'Project basic information'!$A$13,D108&lt;=DATE(YEAR('Project basic information'!$E$14),MONTH('Project basic information'!$E$14),1),'Project basic information'!$A$14,D108&lt;=DATE(YEAR('Project basic information'!$E$15),MONTH('Project basic information'!$E$15),1),'Project basic information'!$A$15,D108&lt;=DATE(YEAR('Project basic information'!$E$16),MONTH('Project basic information'!$E$16),1),'Project basic information'!$A$16),""),"")</f>
        <v/>
      </c>
      <c r="C108" s="508">
        <f>IF(C104&gt;0,C104+1,IF(DATE(YEAR('Project basic information'!$C$5),MONTH('Project basic information'!$C$5),1)=D108,1,0))</f>
        <v>0</v>
      </c>
      <c r="D108" s="509">
        <f>DATE(YEAR(D104),MONTH(D104)+1,DAY(D104))</f>
        <v>1463</v>
      </c>
      <c r="E108" s="510"/>
      <c r="F108" s="458">
        <f t="shared" ref="F108:F119" si="33">215/12*E108</f>
        <v>0</v>
      </c>
      <c r="G108" s="511"/>
      <c r="H108" s="510"/>
      <c r="I108" s="458">
        <f t="shared" ref="I108:I119" si="34">215/12*H108</f>
        <v>0</v>
      </c>
      <c r="J108" s="512"/>
      <c r="M108" s="509">
        <f t="shared" ref="M108:M150" si="35">D108</f>
        <v>1463</v>
      </c>
      <c r="N108" s="514"/>
      <c r="O108" s="514"/>
      <c r="P108" s="514"/>
      <c r="Q108" s="514"/>
      <c r="R108" s="514"/>
      <c r="S108" s="513"/>
      <c r="T108" s="513"/>
      <c r="U108" s="513"/>
      <c r="V108" s="513"/>
      <c r="W108" s="513"/>
      <c r="X108" s="513"/>
      <c r="Y108" s="513"/>
      <c r="Z108" s="513"/>
      <c r="AA108" s="513"/>
      <c r="AB108" s="513"/>
      <c r="AC108" s="515">
        <f t="shared" ref="AC108:AC119" si="36">SUM(N108:AB108)</f>
        <v>0</v>
      </c>
      <c r="AD108" s="516"/>
    </row>
    <row r="109" spans="2:30" outlineLevel="1">
      <c r="B109" s="508" t="str">
        <f>IF(C109&gt;0,IFERROR(_xlfn.IFS(D109&lt;=DATE(YEAR('Project basic information'!$E$12),MONTH('Project basic information'!$E$12),1),'Project basic information'!$A$12,D109&lt;=DATE(YEAR('Project basic information'!$E$13),MONTH('Project basic information'!$E$13),1),'Project basic information'!$A$13,D109&lt;=DATE(YEAR('Project basic information'!$E$14),MONTH('Project basic information'!$E$14),1),'Project basic information'!$A$14,D109&lt;=DATE(YEAR('Project basic information'!$E$15),MONTH('Project basic information'!$E$15),1),'Project basic information'!$A$15,D109&lt;=DATE(YEAR('Project basic information'!$E$16),MONTH('Project basic information'!$E$16),1),'Project basic information'!$A$16),""),"")</f>
        <v/>
      </c>
      <c r="C109" s="508">
        <f>IF(C108&gt;0,C108+1,IF(DATE(YEAR('Project basic information'!$C$5),MONTH('Project basic information'!$C$5),1)=D109,1,0))</f>
        <v>0</v>
      </c>
      <c r="D109" s="509">
        <f t="shared" ref="D109:D119" si="37">DATE(YEAR(D108),MONTH(D108)+1,DAY(D108))</f>
        <v>1494</v>
      </c>
      <c r="E109" s="510"/>
      <c r="F109" s="458">
        <f t="shared" si="33"/>
        <v>0</v>
      </c>
      <c r="G109" s="511"/>
      <c r="H109" s="510"/>
      <c r="I109" s="458">
        <f t="shared" si="34"/>
        <v>0</v>
      </c>
      <c r="J109" s="512"/>
      <c r="M109" s="509">
        <f t="shared" si="35"/>
        <v>1494</v>
      </c>
      <c r="N109" s="514"/>
      <c r="O109" s="514"/>
      <c r="P109" s="514"/>
      <c r="Q109" s="514"/>
      <c r="R109" s="514"/>
      <c r="S109" s="513"/>
      <c r="T109" s="513"/>
      <c r="U109" s="513"/>
      <c r="V109" s="513"/>
      <c r="W109" s="513"/>
      <c r="X109" s="513"/>
      <c r="Y109" s="513"/>
      <c r="Z109" s="513"/>
      <c r="AA109" s="513"/>
      <c r="AB109" s="513"/>
      <c r="AC109" s="515">
        <f t="shared" si="36"/>
        <v>0</v>
      </c>
      <c r="AD109" s="516"/>
    </row>
    <row r="110" spans="2:30" outlineLevel="1">
      <c r="B110" s="508" t="str">
        <f>IF(C110&gt;0,IFERROR(_xlfn.IFS(D110&lt;=DATE(YEAR('Project basic information'!$E$12),MONTH('Project basic information'!$E$12),1),'Project basic information'!$A$12,D110&lt;=DATE(YEAR('Project basic information'!$E$13),MONTH('Project basic information'!$E$13),1),'Project basic information'!$A$13,D110&lt;=DATE(YEAR('Project basic information'!$E$14),MONTH('Project basic information'!$E$14),1),'Project basic information'!$A$14,D110&lt;=DATE(YEAR('Project basic information'!$E$15),MONTH('Project basic information'!$E$15),1),'Project basic information'!$A$15,D110&lt;=DATE(YEAR('Project basic information'!$E$16),MONTH('Project basic information'!$E$16),1),'Project basic information'!$A$16),""),"")</f>
        <v/>
      </c>
      <c r="C110" s="508">
        <f>IF(C109&gt;0,C109+1,IF(DATE(YEAR('Project basic information'!$C$5),MONTH('Project basic information'!$C$5),1)=D110,1,0))</f>
        <v>0</v>
      </c>
      <c r="D110" s="509">
        <f t="shared" si="37"/>
        <v>1523</v>
      </c>
      <c r="E110" s="510"/>
      <c r="F110" s="458">
        <f t="shared" si="33"/>
        <v>0</v>
      </c>
      <c r="G110" s="511"/>
      <c r="H110" s="510"/>
      <c r="I110" s="458">
        <f t="shared" si="34"/>
        <v>0</v>
      </c>
      <c r="J110" s="512"/>
      <c r="M110" s="509">
        <f t="shared" si="35"/>
        <v>1523</v>
      </c>
      <c r="N110" s="514"/>
      <c r="O110" s="514"/>
      <c r="P110" s="514"/>
      <c r="Q110" s="514"/>
      <c r="R110" s="514"/>
      <c r="S110" s="513"/>
      <c r="T110" s="513"/>
      <c r="U110" s="513"/>
      <c r="V110" s="513"/>
      <c r="W110" s="513"/>
      <c r="X110" s="513"/>
      <c r="Y110" s="513"/>
      <c r="Z110" s="513"/>
      <c r="AA110" s="513"/>
      <c r="AB110" s="513"/>
      <c r="AC110" s="515">
        <f t="shared" si="36"/>
        <v>0</v>
      </c>
      <c r="AD110" s="516"/>
    </row>
    <row r="111" spans="2:30" outlineLevel="1">
      <c r="B111" s="508" t="str">
        <f>IF(C111&gt;0,IFERROR(_xlfn.IFS(D111&lt;=DATE(YEAR('Project basic information'!$E$12),MONTH('Project basic information'!$E$12),1),'Project basic information'!$A$12,D111&lt;=DATE(YEAR('Project basic information'!$E$13),MONTH('Project basic information'!$E$13),1),'Project basic information'!$A$13,D111&lt;=DATE(YEAR('Project basic information'!$E$14),MONTH('Project basic information'!$E$14),1),'Project basic information'!$A$14,D111&lt;=DATE(YEAR('Project basic information'!$E$15),MONTH('Project basic information'!$E$15),1),'Project basic information'!$A$15,D111&lt;=DATE(YEAR('Project basic information'!$E$16),MONTH('Project basic information'!$E$16),1),'Project basic information'!$A$16),""),"")</f>
        <v/>
      </c>
      <c r="C111" s="508">
        <f>IF(C110&gt;0,C110+1,IF(DATE(YEAR('Project basic information'!$C$5),MONTH('Project basic information'!$C$5),1)=D111,1,0))</f>
        <v>0</v>
      </c>
      <c r="D111" s="509">
        <f t="shared" si="37"/>
        <v>1554</v>
      </c>
      <c r="E111" s="510"/>
      <c r="F111" s="458">
        <f t="shared" si="33"/>
        <v>0</v>
      </c>
      <c r="G111" s="511"/>
      <c r="H111" s="510"/>
      <c r="I111" s="458">
        <f t="shared" si="34"/>
        <v>0</v>
      </c>
      <c r="J111" s="512"/>
      <c r="M111" s="509">
        <f t="shared" si="35"/>
        <v>1554</v>
      </c>
      <c r="N111" s="514"/>
      <c r="O111" s="514"/>
      <c r="P111" s="514"/>
      <c r="Q111" s="514"/>
      <c r="R111" s="514"/>
      <c r="S111" s="513"/>
      <c r="T111" s="513"/>
      <c r="U111" s="513"/>
      <c r="V111" s="513"/>
      <c r="W111" s="513"/>
      <c r="X111" s="513"/>
      <c r="Y111" s="513"/>
      <c r="Z111" s="513"/>
      <c r="AA111" s="513"/>
      <c r="AB111" s="513"/>
      <c r="AC111" s="515">
        <f t="shared" si="36"/>
        <v>0</v>
      </c>
      <c r="AD111" s="516"/>
    </row>
    <row r="112" spans="2:30" outlineLevel="1">
      <c r="B112" s="508" t="str">
        <f>IF(C112&gt;0,IFERROR(_xlfn.IFS(D112&lt;=DATE(YEAR('Project basic information'!$E$12),MONTH('Project basic information'!$E$12),1),'Project basic information'!$A$12,D112&lt;=DATE(YEAR('Project basic information'!$E$13),MONTH('Project basic information'!$E$13),1),'Project basic information'!$A$13,D112&lt;=DATE(YEAR('Project basic information'!$E$14),MONTH('Project basic information'!$E$14),1),'Project basic information'!$A$14,D112&lt;=DATE(YEAR('Project basic information'!$E$15),MONTH('Project basic information'!$E$15),1),'Project basic information'!$A$15,D112&lt;=DATE(YEAR('Project basic information'!$E$16),MONTH('Project basic information'!$E$16),1),'Project basic information'!$A$16),""),"")</f>
        <v/>
      </c>
      <c r="C112" s="508">
        <f>IF(C111&gt;0,C111+1,IF(DATE(YEAR('Project basic information'!$C$5),MONTH('Project basic information'!$C$5),1)=D112,1,0))</f>
        <v>0</v>
      </c>
      <c r="D112" s="509">
        <f t="shared" si="37"/>
        <v>1584</v>
      </c>
      <c r="E112" s="510"/>
      <c r="F112" s="458">
        <f t="shared" si="33"/>
        <v>0</v>
      </c>
      <c r="G112" s="511"/>
      <c r="H112" s="510"/>
      <c r="I112" s="458">
        <f t="shared" si="34"/>
        <v>0</v>
      </c>
      <c r="J112" s="512"/>
      <c r="M112" s="509">
        <f t="shared" si="35"/>
        <v>1584</v>
      </c>
      <c r="N112" s="514"/>
      <c r="O112" s="514"/>
      <c r="P112" s="514"/>
      <c r="Q112" s="514"/>
      <c r="R112" s="514"/>
      <c r="S112" s="513"/>
      <c r="T112" s="513"/>
      <c r="U112" s="513"/>
      <c r="V112" s="513"/>
      <c r="W112" s="513"/>
      <c r="X112" s="513"/>
      <c r="Y112" s="513"/>
      <c r="Z112" s="513"/>
      <c r="AA112" s="513"/>
      <c r="AB112" s="513"/>
      <c r="AC112" s="515">
        <f t="shared" si="36"/>
        <v>0</v>
      </c>
      <c r="AD112" s="516"/>
    </row>
    <row r="113" spans="2:30" outlineLevel="1">
      <c r="B113" s="508" t="str">
        <f>IF(C113&gt;0,IFERROR(_xlfn.IFS(D113&lt;=DATE(YEAR('Project basic information'!$E$12),MONTH('Project basic information'!$E$12),1),'Project basic information'!$A$12,D113&lt;=DATE(YEAR('Project basic information'!$E$13),MONTH('Project basic information'!$E$13),1),'Project basic information'!$A$13,D113&lt;=DATE(YEAR('Project basic information'!$E$14),MONTH('Project basic information'!$E$14),1),'Project basic information'!$A$14,D113&lt;=DATE(YEAR('Project basic information'!$E$15),MONTH('Project basic information'!$E$15),1),'Project basic information'!$A$15,D113&lt;=DATE(YEAR('Project basic information'!$E$16),MONTH('Project basic information'!$E$16),1),'Project basic information'!$A$16),""),"")</f>
        <v/>
      </c>
      <c r="C113" s="508">
        <f>IF(C112&gt;0,C112+1,IF(DATE(YEAR('Project basic information'!$C$5),MONTH('Project basic information'!$C$5),1)=D113,1,0))</f>
        <v>0</v>
      </c>
      <c r="D113" s="509">
        <f t="shared" si="37"/>
        <v>1615</v>
      </c>
      <c r="E113" s="510"/>
      <c r="F113" s="458">
        <f t="shared" si="33"/>
        <v>0</v>
      </c>
      <c r="G113" s="511"/>
      <c r="H113" s="510"/>
      <c r="I113" s="458">
        <f t="shared" si="34"/>
        <v>0</v>
      </c>
      <c r="J113" s="512"/>
      <c r="M113" s="509">
        <f t="shared" si="35"/>
        <v>1615</v>
      </c>
      <c r="N113" s="514"/>
      <c r="O113" s="514"/>
      <c r="P113" s="514"/>
      <c r="Q113" s="514"/>
      <c r="R113" s="514"/>
      <c r="S113" s="513"/>
      <c r="T113" s="513"/>
      <c r="U113" s="513"/>
      <c r="V113" s="513"/>
      <c r="W113" s="513"/>
      <c r="X113" s="513"/>
      <c r="Y113" s="513"/>
      <c r="Z113" s="513"/>
      <c r="AA113" s="513"/>
      <c r="AB113" s="513"/>
      <c r="AC113" s="515">
        <f t="shared" si="36"/>
        <v>0</v>
      </c>
      <c r="AD113" s="516"/>
    </row>
    <row r="114" spans="2:30" outlineLevel="1">
      <c r="B114" s="508" t="str">
        <f>IF(C114&gt;0,IFERROR(_xlfn.IFS(D114&lt;=DATE(YEAR('Project basic information'!$E$12),MONTH('Project basic information'!$E$12),1),'Project basic information'!$A$12,D114&lt;=DATE(YEAR('Project basic information'!$E$13),MONTH('Project basic information'!$E$13),1),'Project basic information'!$A$13,D114&lt;=DATE(YEAR('Project basic information'!$E$14),MONTH('Project basic information'!$E$14),1),'Project basic information'!$A$14,D114&lt;=DATE(YEAR('Project basic information'!$E$15),MONTH('Project basic information'!$E$15),1),'Project basic information'!$A$15,D114&lt;=DATE(YEAR('Project basic information'!$E$16),MONTH('Project basic information'!$E$16),1),'Project basic information'!$A$16),""),"")</f>
        <v/>
      </c>
      <c r="C114" s="508">
        <f>IF(C113&gt;0,C113+1,IF(DATE(YEAR('Project basic information'!$C$5),MONTH('Project basic information'!$C$5),1)=D114,1,0))</f>
        <v>0</v>
      </c>
      <c r="D114" s="509">
        <f t="shared" si="37"/>
        <v>1645</v>
      </c>
      <c r="E114" s="510"/>
      <c r="F114" s="458">
        <f t="shared" si="33"/>
        <v>0</v>
      </c>
      <c r="G114" s="511"/>
      <c r="H114" s="510"/>
      <c r="I114" s="458">
        <f t="shared" si="34"/>
        <v>0</v>
      </c>
      <c r="J114" s="512"/>
      <c r="M114" s="509">
        <f t="shared" si="35"/>
        <v>1645</v>
      </c>
      <c r="N114" s="514"/>
      <c r="O114" s="514"/>
      <c r="P114" s="514"/>
      <c r="Q114" s="514"/>
      <c r="R114" s="514"/>
      <c r="S114" s="513"/>
      <c r="T114" s="513"/>
      <c r="U114" s="513"/>
      <c r="V114" s="513"/>
      <c r="W114" s="513"/>
      <c r="X114" s="513"/>
      <c r="Y114" s="513"/>
      <c r="Z114" s="513"/>
      <c r="AA114" s="513"/>
      <c r="AB114" s="513"/>
      <c r="AC114" s="515">
        <f t="shared" si="36"/>
        <v>0</v>
      </c>
      <c r="AD114" s="516"/>
    </row>
    <row r="115" spans="2:30" outlineLevel="1">
      <c r="B115" s="508" t="str">
        <f>IF(C115&gt;0,IFERROR(_xlfn.IFS(D115&lt;=DATE(YEAR('Project basic information'!$E$12),MONTH('Project basic information'!$E$12),1),'Project basic information'!$A$12,D115&lt;=DATE(YEAR('Project basic information'!$E$13),MONTH('Project basic information'!$E$13),1),'Project basic information'!$A$13,D115&lt;=DATE(YEAR('Project basic information'!$E$14),MONTH('Project basic information'!$E$14),1),'Project basic information'!$A$14,D115&lt;=DATE(YEAR('Project basic information'!$E$15),MONTH('Project basic information'!$E$15),1),'Project basic information'!$A$15,D115&lt;=DATE(YEAR('Project basic information'!$E$16),MONTH('Project basic information'!$E$16),1),'Project basic information'!$A$16),""),"")</f>
        <v/>
      </c>
      <c r="C115" s="508">
        <f>IF(C114&gt;0,C114+1,IF(DATE(YEAR('Project basic information'!$C$5),MONTH('Project basic information'!$C$5),1)=D115,1,0))</f>
        <v>0</v>
      </c>
      <c r="D115" s="509">
        <f t="shared" si="37"/>
        <v>1676</v>
      </c>
      <c r="E115" s="510"/>
      <c r="F115" s="458">
        <f t="shared" si="33"/>
        <v>0</v>
      </c>
      <c r="G115" s="511"/>
      <c r="H115" s="510"/>
      <c r="I115" s="458">
        <f t="shared" si="34"/>
        <v>0</v>
      </c>
      <c r="J115" s="512"/>
      <c r="M115" s="509">
        <f t="shared" si="35"/>
        <v>1676</v>
      </c>
      <c r="N115" s="514"/>
      <c r="O115" s="514"/>
      <c r="P115" s="514"/>
      <c r="Q115" s="514"/>
      <c r="R115" s="514"/>
      <c r="S115" s="513"/>
      <c r="T115" s="513"/>
      <c r="U115" s="513"/>
      <c r="V115" s="513"/>
      <c r="W115" s="513"/>
      <c r="X115" s="513"/>
      <c r="Y115" s="513"/>
      <c r="Z115" s="513"/>
      <c r="AA115" s="513"/>
      <c r="AB115" s="513"/>
      <c r="AC115" s="515">
        <f t="shared" si="36"/>
        <v>0</v>
      </c>
      <c r="AD115" s="516"/>
    </row>
    <row r="116" spans="2:30" outlineLevel="1">
      <c r="B116" s="508" t="str">
        <f>IF(C116&gt;0,IFERROR(_xlfn.IFS(D116&lt;=DATE(YEAR('Project basic information'!$E$12),MONTH('Project basic information'!$E$12),1),'Project basic information'!$A$12,D116&lt;=DATE(YEAR('Project basic information'!$E$13),MONTH('Project basic information'!$E$13),1),'Project basic information'!$A$13,D116&lt;=DATE(YEAR('Project basic information'!$E$14),MONTH('Project basic information'!$E$14),1),'Project basic information'!$A$14,D116&lt;=DATE(YEAR('Project basic information'!$E$15),MONTH('Project basic information'!$E$15),1),'Project basic information'!$A$15,D116&lt;=DATE(YEAR('Project basic information'!$E$16),MONTH('Project basic information'!$E$16),1),'Project basic information'!$A$16),""),"")</f>
        <v/>
      </c>
      <c r="C116" s="508">
        <f>IF(C115&gt;0,C115+1,IF(DATE(YEAR('Project basic information'!$C$5),MONTH('Project basic information'!$C$5),1)=D116,1,0))</f>
        <v>0</v>
      </c>
      <c r="D116" s="509">
        <f t="shared" si="37"/>
        <v>1707</v>
      </c>
      <c r="E116" s="510"/>
      <c r="F116" s="458">
        <f t="shared" si="33"/>
        <v>0</v>
      </c>
      <c r="G116" s="511"/>
      <c r="H116" s="510"/>
      <c r="I116" s="458">
        <f t="shared" si="34"/>
        <v>0</v>
      </c>
      <c r="J116" s="512"/>
      <c r="M116" s="509">
        <f t="shared" si="35"/>
        <v>1707</v>
      </c>
      <c r="N116" s="514"/>
      <c r="O116" s="514"/>
      <c r="P116" s="514"/>
      <c r="Q116" s="514"/>
      <c r="R116" s="514"/>
      <c r="S116" s="513"/>
      <c r="T116" s="513"/>
      <c r="U116" s="513"/>
      <c r="V116" s="513"/>
      <c r="W116" s="513"/>
      <c r="X116" s="513"/>
      <c r="Y116" s="513"/>
      <c r="Z116" s="513"/>
      <c r="AA116" s="513"/>
      <c r="AB116" s="513"/>
      <c r="AC116" s="515">
        <f t="shared" si="36"/>
        <v>0</v>
      </c>
      <c r="AD116" s="516"/>
    </row>
    <row r="117" spans="2:30" outlineLevel="1">
      <c r="B117" s="508" t="str">
        <f>IF(C117&gt;0,IFERROR(_xlfn.IFS(D117&lt;=DATE(YEAR('Project basic information'!$E$12),MONTH('Project basic information'!$E$12),1),'Project basic information'!$A$12,D117&lt;=DATE(YEAR('Project basic information'!$E$13),MONTH('Project basic information'!$E$13),1),'Project basic information'!$A$13,D117&lt;=DATE(YEAR('Project basic information'!$E$14),MONTH('Project basic information'!$E$14),1),'Project basic information'!$A$14,D117&lt;=DATE(YEAR('Project basic information'!$E$15),MONTH('Project basic information'!$E$15),1),'Project basic information'!$A$15,D117&lt;=DATE(YEAR('Project basic information'!$E$16),MONTH('Project basic information'!$E$16),1),'Project basic information'!$A$16),""),"")</f>
        <v/>
      </c>
      <c r="C117" s="508">
        <f>IF(C116&gt;0,C116+1,IF(DATE(YEAR('Project basic information'!$C$5),MONTH('Project basic information'!$C$5),1)=D117,1,0))</f>
        <v>0</v>
      </c>
      <c r="D117" s="509">
        <f t="shared" si="37"/>
        <v>1737</v>
      </c>
      <c r="E117" s="510"/>
      <c r="F117" s="458">
        <f t="shared" si="33"/>
        <v>0</v>
      </c>
      <c r="G117" s="511"/>
      <c r="H117" s="510"/>
      <c r="I117" s="458">
        <f t="shared" si="34"/>
        <v>0</v>
      </c>
      <c r="J117" s="512"/>
      <c r="M117" s="509">
        <f t="shared" si="35"/>
        <v>1737</v>
      </c>
      <c r="N117" s="514"/>
      <c r="O117" s="514"/>
      <c r="P117" s="514"/>
      <c r="Q117" s="514"/>
      <c r="R117" s="514"/>
      <c r="S117" s="513"/>
      <c r="T117" s="513"/>
      <c r="U117" s="513"/>
      <c r="V117" s="513"/>
      <c r="W117" s="513"/>
      <c r="X117" s="513"/>
      <c r="Y117" s="513"/>
      <c r="Z117" s="513"/>
      <c r="AA117" s="513"/>
      <c r="AB117" s="513"/>
      <c r="AC117" s="515">
        <f t="shared" si="36"/>
        <v>0</v>
      </c>
      <c r="AD117" s="516"/>
    </row>
    <row r="118" spans="2:30" outlineLevel="1">
      <c r="B118" s="508" t="str">
        <f>IF(C118&gt;0,IFERROR(_xlfn.IFS(D118&lt;=DATE(YEAR('Project basic information'!$E$12),MONTH('Project basic information'!$E$12),1),'Project basic information'!$A$12,D118&lt;=DATE(YEAR('Project basic information'!$E$13),MONTH('Project basic information'!$E$13),1),'Project basic information'!$A$13,D118&lt;=DATE(YEAR('Project basic information'!$E$14),MONTH('Project basic information'!$E$14),1),'Project basic information'!$A$14,D118&lt;=DATE(YEAR('Project basic information'!$E$15),MONTH('Project basic information'!$E$15),1),'Project basic information'!$A$15,D118&lt;=DATE(YEAR('Project basic information'!$E$16),MONTH('Project basic information'!$E$16),1),'Project basic information'!$A$16),""),"")</f>
        <v/>
      </c>
      <c r="C118" s="508">
        <f>IF(C117&gt;0,C117+1,IF(DATE(YEAR('Project basic information'!$C$5),MONTH('Project basic information'!$C$5),1)=D118,1,0))</f>
        <v>0</v>
      </c>
      <c r="D118" s="509">
        <f t="shared" si="37"/>
        <v>1768</v>
      </c>
      <c r="E118" s="510"/>
      <c r="F118" s="458">
        <f t="shared" si="33"/>
        <v>0</v>
      </c>
      <c r="G118" s="511"/>
      <c r="H118" s="510"/>
      <c r="I118" s="458">
        <f t="shared" si="34"/>
        <v>0</v>
      </c>
      <c r="J118" s="512"/>
      <c r="M118" s="509">
        <f t="shared" si="35"/>
        <v>1768</v>
      </c>
      <c r="N118" s="514"/>
      <c r="O118" s="514"/>
      <c r="P118" s="514"/>
      <c r="Q118" s="514"/>
      <c r="R118" s="514"/>
      <c r="S118" s="513"/>
      <c r="T118" s="513"/>
      <c r="U118" s="513"/>
      <c r="V118" s="513"/>
      <c r="W118" s="513"/>
      <c r="X118" s="513"/>
      <c r="Y118" s="513"/>
      <c r="Z118" s="513"/>
      <c r="AA118" s="513"/>
      <c r="AB118" s="513"/>
      <c r="AC118" s="515">
        <f t="shared" si="36"/>
        <v>0</v>
      </c>
      <c r="AD118" s="516"/>
    </row>
    <row r="119" spans="2:30" outlineLevel="1">
      <c r="B119" s="508" t="str">
        <f>IF(C119&gt;0,IFERROR(_xlfn.IFS(D119&lt;=DATE(YEAR('Project basic information'!$E$12),MONTH('Project basic information'!$E$12),1),'Project basic information'!$A$12,D119&lt;=DATE(YEAR('Project basic information'!$E$13),MONTH('Project basic information'!$E$13),1),'Project basic information'!$A$13,D119&lt;=DATE(YEAR('Project basic information'!$E$14),MONTH('Project basic information'!$E$14),1),'Project basic information'!$A$14,D119&lt;=DATE(YEAR('Project basic information'!$E$15),MONTH('Project basic information'!$E$15),1),'Project basic information'!$A$15,D119&lt;=DATE(YEAR('Project basic information'!$E$16),MONTH('Project basic information'!$E$16),1),'Project basic information'!$A$16),""),"")</f>
        <v/>
      </c>
      <c r="C119" s="508">
        <f>IF(C118&gt;0,C118+1,IF(DATE(YEAR('Project basic information'!$C$5),MONTH('Project basic information'!$C$5),1)=D119,1,0))</f>
        <v>0</v>
      </c>
      <c r="D119" s="509">
        <f t="shared" si="37"/>
        <v>1798</v>
      </c>
      <c r="E119" s="510"/>
      <c r="F119" s="458">
        <f t="shared" si="33"/>
        <v>0</v>
      </c>
      <c r="G119" s="511"/>
      <c r="H119" s="510"/>
      <c r="I119" s="458">
        <f t="shared" si="34"/>
        <v>0</v>
      </c>
      <c r="J119" s="512"/>
      <c r="M119" s="509">
        <f t="shared" si="35"/>
        <v>1798</v>
      </c>
      <c r="N119" s="514"/>
      <c r="O119" s="514"/>
      <c r="P119" s="514"/>
      <c r="Q119" s="514"/>
      <c r="R119" s="514"/>
      <c r="S119" s="513"/>
      <c r="T119" s="513"/>
      <c r="U119" s="513"/>
      <c r="V119" s="513"/>
      <c r="W119" s="513"/>
      <c r="X119" s="513"/>
      <c r="Y119" s="513"/>
      <c r="Z119" s="513"/>
      <c r="AA119" s="513"/>
      <c r="AB119" s="513"/>
      <c r="AC119" s="515">
        <f t="shared" si="36"/>
        <v>0</v>
      </c>
      <c r="AD119" s="516"/>
    </row>
    <row r="120" spans="2:30" ht="15" thickBot="1">
      <c r="B120" s="518"/>
      <c r="C120" s="519"/>
      <c r="D120" s="520">
        <f>D119</f>
        <v>1798</v>
      </c>
      <c r="E120" s="521"/>
      <c r="F120" s="522">
        <f>SUM(F108:F119)</f>
        <v>0</v>
      </c>
      <c r="G120" s="523">
        <f>SUM(G108:G119)</f>
        <v>0</v>
      </c>
      <c r="H120" s="524"/>
      <c r="I120" s="522">
        <f>SUM(I108:I119)</f>
        <v>0</v>
      </c>
      <c r="J120" s="523">
        <f>SUM(J108:J119)</f>
        <v>0</v>
      </c>
      <c r="M120" s="520">
        <f t="shared" si="35"/>
        <v>1798</v>
      </c>
      <c r="N120" s="526">
        <f>SUM(N108:N119)</f>
        <v>0</v>
      </c>
      <c r="O120" s="526">
        <f>SUM(O108:O119)</f>
        <v>0</v>
      </c>
      <c r="P120" s="526">
        <f>SUM(P108:P119)</f>
        <v>0</v>
      </c>
      <c r="Q120" s="526">
        <f>SUM(Q108:Q119)</f>
        <v>0</v>
      </c>
      <c r="R120" s="526">
        <f>SUM(R108:R119)</f>
        <v>0</v>
      </c>
      <c r="S120" s="528">
        <f t="shared" ref="S120:AB120" si="38">SUM(S108:S119)</f>
        <v>0</v>
      </c>
      <c r="T120" s="528">
        <f t="shared" si="38"/>
        <v>0</v>
      </c>
      <c r="U120" s="528">
        <f t="shared" si="38"/>
        <v>0</v>
      </c>
      <c r="V120" s="528">
        <f t="shared" si="38"/>
        <v>0</v>
      </c>
      <c r="W120" s="528">
        <f t="shared" si="38"/>
        <v>0</v>
      </c>
      <c r="X120" s="528">
        <f t="shared" si="38"/>
        <v>0</v>
      </c>
      <c r="Y120" s="528">
        <f t="shared" si="38"/>
        <v>0</v>
      </c>
      <c r="Z120" s="528">
        <f t="shared" si="38"/>
        <v>0</v>
      </c>
      <c r="AA120" s="528">
        <f t="shared" si="38"/>
        <v>0</v>
      </c>
      <c r="AB120" s="528">
        <f t="shared" si="38"/>
        <v>0</v>
      </c>
      <c r="AC120" s="528">
        <f>SUM(AC108:AC119)</f>
        <v>0</v>
      </c>
      <c r="AD120" s="516"/>
    </row>
    <row r="121" spans="2:30" ht="28.55" customHeight="1">
      <c r="B121" s="448"/>
      <c r="C121" s="448"/>
      <c r="N121" s="527">
        <f>IFERROR(N120/$H$6,0)</f>
        <v>0</v>
      </c>
      <c r="O121" s="527">
        <f>IFERROR(O120/$H$6,0)</f>
        <v>0</v>
      </c>
      <c r="P121" s="527">
        <f>IFERROR(P120/$H$6,0)</f>
        <v>0</v>
      </c>
      <c r="Q121" s="527">
        <f>IFERROR(Q120/$H$6,0)</f>
        <v>0</v>
      </c>
      <c r="R121" s="527">
        <f>IFERROR(R120/$H$6,0)</f>
        <v>0</v>
      </c>
      <c r="S121" s="527">
        <f t="shared" ref="S121:AB121" si="39">IFERROR(S120/$H$6,0)</f>
        <v>0</v>
      </c>
      <c r="T121" s="527">
        <f t="shared" si="39"/>
        <v>0</v>
      </c>
      <c r="U121" s="527">
        <f t="shared" si="39"/>
        <v>0</v>
      </c>
      <c r="V121" s="527">
        <f t="shared" si="39"/>
        <v>0</v>
      </c>
      <c r="W121" s="527">
        <f t="shared" si="39"/>
        <v>0</v>
      </c>
      <c r="X121" s="527">
        <f t="shared" si="39"/>
        <v>0</v>
      </c>
      <c r="Y121" s="527">
        <f t="shared" si="39"/>
        <v>0</v>
      </c>
      <c r="Z121" s="527">
        <f t="shared" si="39"/>
        <v>0</v>
      </c>
      <c r="AA121" s="527">
        <f t="shared" si="39"/>
        <v>0</v>
      </c>
      <c r="AB121" s="527">
        <f t="shared" si="39"/>
        <v>0</v>
      </c>
      <c r="AC121" s="525">
        <f>IFERROR(AC120/$H$6,0)</f>
        <v>0</v>
      </c>
      <c r="AD121" s="529" t="s">
        <v>579</v>
      </c>
    </row>
    <row r="122" spans="2:30" ht="15" thickBot="1">
      <c r="B122" s="448"/>
      <c r="C122" s="448"/>
      <c r="N122" s="530"/>
      <c r="O122" s="530"/>
      <c r="P122" s="530"/>
      <c r="Q122" s="530"/>
      <c r="R122" s="530"/>
      <c r="S122" s="531"/>
      <c r="T122" s="532"/>
      <c r="U122" s="533"/>
      <c r="V122" s="533"/>
      <c r="W122" s="533"/>
      <c r="X122" s="533"/>
      <c r="Y122" s="533"/>
      <c r="Z122" s="533"/>
      <c r="AA122" s="533"/>
      <c r="AB122" s="534"/>
      <c r="AC122" s="535"/>
      <c r="AD122" s="542"/>
    </row>
    <row r="123" spans="2:30" outlineLevel="1">
      <c r="B123" s="508" t="str">
        <f>IF(C123&gt;0,IFERROR(_xlfn.IFS(D123&lt;=DATE(YEAR('Project basic information'!$E$12),MONTH('Project basic information'!$E$12),1),'Project basic information'!$A$12,D123&lt;=DATE(YEAR('Project basic information'!$E$13),MONTH('Project basic information'!$E$13),1),'Project basic information'!$A$13,D123&lt;=DATE(YEAR('Project basic information'!$E$14),MONTH('Project basic information'!$E$14),1),'Project basic information'!$A$14,D123&lt;=DATE(YEAR('Project basic information'!$E$15),MONTH('Project basic information'!$E$15),1),'Project basic information'!$A$15,D123&lt;=DATE(YEAR('Project basic information'!$E$16),MONTH('Project basic information'!$E$16),1),'Project basic information'!$A$16),""),"")</f>
        <v/>
      </c>
      <c r="C123" s="508">
        <f>IF(C119&gt;0,C119+1,IF(DATE(YEAR('Project basic information'!$C$5),MONTH('Project basic information'!$C$5),1)=D123,1,0))</f>
        <v>0</v>
      </c>
      <c r="D123" s="509">
        <f>DATE(YEAR(D119),MONTH(D119)+1,DAY(D119))</f>
        <v>1829</v>
      </c>
      <c r="E123" s="539"/>
      <c r="F123" s="537">
        <f t="shared" ref="F123:F134" si="40">215/12*E123</f>
        <v>0</v>
      </c>
      <c r="G123" s="540"/>
      <c r="H123" s="539"/>
      <c r="I123" s="537">
        <f t="shared" ref="I123:I134" si="41">215/12*H123</f>
        <v>0</v>
      </c>
      <c r="J123" s="541"/>
      <c r="M123" s="509">
        <f t="shared" si="35"/>
        <v>1829</v>
      </c>
      <c r="N123" s="514"/>
      <c r="O123" s="514"/>
      <c r="P123" s="514"/>
      <c r="Q123" s="514"/>
      <c r="R123" s="514"/>
      <c r="S123" s="513"/>
      <c r="T123" s="513"/>
      <c r="U123" s="513"/>
      <c r="V123" s="513"/>
      <c r="W123" s="513"/>
      <c r="X123" s="513"/>
      <c r="Y123" s="513"/>
      <c r="Z123" s="513"/>
      <c r="AA123" s="513"/>
      <c r="AB123" s="513"/>
      <c r="AC123" s="515">
        <f t="shared" ref="AC123:AC134" si="42">SUM(N123:AB123)</f>
        <v>0</v>
      </c>
      <c r="AD123" s="516"/>
    </row>
    <row r="124" spans="2:30" outlineLevel="1">
      <c r="B124" s="508" t="str">
        <f>IF(C124&gt;0,IFERROR(_xlfn.IFS(D124&lt;=DATE(YEAR('Project basic information'!$E$12),MONTH('Project basic information'!$E$12),1),'Project basic information'!$A$12,D124&lt;=DATE(YEAR('Project basic information'!$E$13),MONTH('Project basic information'!$E$13),1),'Project basic information'!$A$13,D124&lt;=DATE(YEAR('Project basic information'!$E$14),MONTH('Project basic information'!$E$14),1),'Project basic information'!$A$14,D124&lt;=DATE(YEAR('Project basic information'!$E$15),MONTH('Project basic information'!$E$15),1),'Project basic information'!$A$15,D124&lt;=DATE(YEAR('Project basic information'!$E$16),MONTH('Project basic information'!$E$16),1),'Project basic information'!$A$16),""),"")</f>
        <v/>
      </c>
      <c r="C124" s="508">
        <f>IF(C123&gt;0,C123+1,IF(DATE(YEAR('Project basic information'!$C$5),MONTH('Project basic information'!$C$5),1)=D124,1,0))</f>
        <v>0</v>
      </c>
      <c r="D124" s="509">
        <f t="shared" ref="D124:D134" si="43">DATE(YEAR(D123),MONTH(D123)+1,DAY(D123))</f>
        <v>1860</v>
      </c>
      <c r="E124" s="510"/>
      <c r="F124" s="458">
        <f t="shared" si="40"/>
        <v>0</v>
      </c>
      <c r="G124" s="511"/>
      <c r="H124" s="510"/>
      <c r="I124" s="458">
        <f t="shared" si="41"/>
        <v>0</v>
      </c>
      <c r="J124" s="512"/>
      <c r="M124" s="509">
        <f t="shared" si="35"/>
        <v>1860</v>
      </c>
      <c r="N124" s="514"/>
      <c r="O124" s="514"/>
      <c r="P124" s="514"/>
      <c r="Q124" s="514"/>
      <c r="R124" s="514"/>
      <c r="S124" s="513"/>
      <c r="T124" s="513"/>
      <c r="U124" s="513"/>
      <c r="V124" s="513"/>
      <c r="W124" s="513"/>
      <c r="X124" s="513"/>
      <c r="Y124" s="513"/>
      <c r="Z124" s="513"/>
      <c r="AA124" s="513"/>
      <c r="AB124" s="513"/>
      <c r="AC124" s="515">
        <f t="shared" si="42"/>
        <v>0</v>
      </c>
      <c r="AD124" s="516"/>
    </row>
    <row r="125" spans="2:30" outlineLevel="1">
      <c r="B125" s="508" t="str">
        <f>IF(C125&gt;0,IFERROR(_xlfn.IFS(D125&lt;=DATE(YEAR('Project basic information'!$E$12),MONTH('Project basic information'!$E$12),1),'Project basic information'!$A$12,D125&lt;=DATE(YEAR('Project basic information'!$E$13),MONTH('Project basic information'!$E$13),1),'Project basic information'!$A$13,D125&lt;=DATE(YEAR('Project basic information'!$E$14),MONTH('Project basic information'!$E$14),1),'Project basic information'!$A$14,D125&lt;=DATE(YEAR('Project basic information'!$E$15),MONTH('Project basic information'!$E$15),1),'Project basic information'!$A$15,D125&lt;=DATE(YEAR('Project basic information'!$E$16),MONTH('Project basic information'!$E$16),1),'Project basic information'!$A$16),""),"")</f>
        <v/>
      </c>
      <c r="C125" s="508">
        <f>IF(C124&gt;0,C124+1,IF(DATE(YEAR('Project basic information'!$C$5),MONTH('Project basic information'!$C$5),1)=D125,1,0))</f>
        <v>0</v>
      </c>
      <c r="D125" s="509">
        <f t="shared" si="43"/>
        <v>1888</v>
      </c>
      <c r="E125" s="510"/>
      <c r="F125" s="458">
        <f t="shared" si="40"/>
        <v>0</v>
      </c>
      <c r="G125" s="511"/>
      <c r="H125" s="510"/>
      <c r="I125" s="458">
        <f t="shared" si="41"/>
        <v>0</v>
      </c>
      <c r="J125" s="512"/>
      <c r="M125" s="509">
        <f t="shared" si="35"/>
        <v>1888</v>
      </c>
      <c r="N125" s="514"/>
      <c r="O125" s="514"/>
      <c r="P125" s="514"/>
      <c r="Q125" s="514"/>
      <c r="R125" s="514"/>
      <c r="S125" s="513"/>
      <c r="T125" s="513"/>
      <c r="U125" s="513"/>
      <c r="V125" s="513"/>
      <c r="W125" s="513"/>
      <c r="X125" s="513"/>
      <c r="Y125" s="513"/>
      <c r="Z125" s="513"/>
      <c r="AA125" s="513"/>
      <c r="AB125" s="513"/>
      <c r="AC125" s="515">
        <f t="shared" si="42"/>
        <v>0</v>
      </c>
      <c r="AD125" s="516"/>
    </row>
    <row r="126" spans="2:30" outlineLevel="1">
      <c r="B126" s="508" t="str">
        <f>IF(C126&gt;0,IFERROR(_xlfn.IFS(D126&lt;=DATE(YEAR('Project basic information'!$E$12),MONTH('Project basic information'!$E$12),1),'Project basic information'!$A$12,D126&lt;=DATE(YEAR('Project basic information'!$E$13),MONTH('Project basic information'!$E$13),1),'Project basic information'!$A$13,D126&lt;=DATE(YEAR('Project basic information'!$E$14),MONTH('Project basic information'!$E$14),1),'Project basic information'!$A$14,D126&lt;=DATE(YEAR('Project basic information'!$E$15),MONTH('Project basic information'!$E$15),1),'Project basic information'!$A$15,D126&lt;=DATE(YEAR('Project basic information'!$E$16),MONTH('Project basic information'!$E$16),1),'Project basic information'!$A$16),""),"")</f>
        <v/>
      </c>
      <c r="C126" s="508">
        <f>IF(C125&gt;0,C125+1,IF(DATE(YEAR('Project basic information'!$C$5),MONTH('Project basic information'!$C$5),1)=D126,1,0))</f>
        <v>0</v>
      </c>
      <c r="D126" s="509">
        <f t="shared" si="43"/>
        <v>1919</v>
      </c>
      <c r="E126" s="510"/>
      <c r="F126" s="458">
        <f t="shared" si="40"/>
        <v>0</v>
      </c>
      <c r="G126" s="511"/>
      <c r="H126" s="510"/>
      <c r="I126" s="458">
        <f t="shared" si="41"/>
        <v>0</v>
      </c>
      <c r="J126" s="512"/>
      <c r="M126" s="509">
        <f t="shared" si="35"/>
        <v>1919</v>
      </c>
      <c r="N126" s="514"/>
      <c r="O126" s="514"/>
      <c r="P126" s="514"/>
      <c r="Q126" s="514"/>
      <c r="R126" s="514"/>
      <c r="S126" s="513"/>
      <c r="T126" s="513"/>
      <c r="U126" s="513"/>
      <c r="V126" s="513"/>
      <c r="W126" s="513"/>
      <c r="X126" s="513"/>
      <c r="Y126" s="513"/>
      <c r="Z126" s="513"/>
      <c r="AA126" s="513"/>
      <c r="AB126" s="513"/>
      <c r="AC126" s="515">
        <f t="shared" si="42"/>
        <v>0</v>
      </c>
      <c r="AD126" s="516"/>
    </row>
    <row r="127" spans="2:30" outlineLevel="1">
      <c r="B127" s="508" t="str">
        <f>IF(C127&gt;0,IFERROR(_xlfn.IFS(D127&lt;=DATE(YEAR('Project basic information'!$E$12),MONTH('Project basic information'!$E$12),1),'Project basic information'!$A$12,D127&lt;=DATE(YEAR('Project basic information'!$E$13),MONTH('Project basic information'!$E$13),1),'Project basic information'!$A$13,D127&lt;=DATE(YEAR('Project basic information'!$E$14),MONTH('Project basic information'!$E$14),1),'Project basic information'!$A$14,D127&lt;=DATE(YEAR('Project basic information'!$E$15),MONTH('Project basic information'!$E$15),1),'Project basic information'!$A$15,D127&lt;=DATE(YEAR('Project basic information'!$E$16),MONTH('Project basic information'!$E$16),1),'Project basic information'!$A$16),""),"")</f>
        <v/>
      </c>
      <c r="C127" s="508">
        <f>IF(C126&gt;0,C126+1,IF(DATE(YEAR('Project basic information'!$C$5),MONTH('Project basic information'!$C$5),1)=D127,1,0))</f>
        <v>0</v>
      </c>
      <c r="D127" s="509">
        <f t="shared" si="43"/>
        <v>1949</v>
      </c>
      <c r="E127" s="510"/>
      <c r="F127" s="458">
        <f t="shared" si="40"/>
        <v>0</v>
      </c>
      <c r="G127" s="511"/>
      <c r="H127" s="510"/>
      <c r="I127" s="458">
        <f t="shared" si="41"/>
        <v>0</v>
      </c>
      <c r="J127" s="512"/>
      <c r="M127" s="509">
        <f t="shared" si="35"/>
        <v>1949</v>
      </c>
      <c r="N127" s="514"/>
      <c r="O127" s="514"/>
      <c r="P127" s="514"/>
      <c r="Q127" s="514"/>
      <c r="R127" s="514"/>
      <c r="S127" s="513"/>
      <c r="T127" s="513"/>
      <c r="U127" s="513"/>
      <c r="V127" s="513"/>
      <c r="W127" s="513"/>
      <c r="X127" s="513"/>
      <c r="Y127" s="513"/>
      <c r="Z127" s="513"/>
      <c r="AA127" s="513"/>
      <c r="AB127" s="513"/>
      <c r="AC127" s="515">
        <f t="shared" si="42"/>
        <v>0</v>
      </c>
      <c r="AD127" s="516"/>
    </row>
    <row r="128" spans="2:30" outlineLevel="1">
      <c r="B128" s="508" t="str">
        <f>IF(C128&gt;0,IFERROR(_xlfn.IFS(D128&lt;=DATE(YEAR('Project basic information'!$E$12),MONTH('Project basic information'!$E$12),1),'Project basic information'!$A$12,D128&lt;=DATE(YEAR('Project basic information'!$E$13),MONTH('Project basic information'!$E$13),1),'Project basic information'!$A$13,D128&lt;=DATE(YEAR('Project basic information'!$E$14),MONTH('Project basic information'!$E$14),1),'Project basic information'!$A$14,D128&lt;=DATE(YEAR('Project basic information'!$E$15),MONTH('Project basic information'!$E$15),1),'Project basic information'!$A$15,D128&lt;=DATE(YEAR('Project basic information'!$E$16),MONTH('Project basic information'!$E$16),1),'Project basic information'!$A$16),""),"")</f>
        <v/>
      </c>
      <c r="C128" s="508">
        <f>IF(C127&gt;0,C127+1,IF(DATE(YEAR('Project basic information'!$C$5),MONTH('Project basic information'!$C$5),1)=D128,1,0))</f>
        <v>0</v>
      </c>
      <c r="D128" s="509">
        <f t="shared" si="43"/>
        <v>1980</v>
      </c>
      <c r="E128" s="510"/>
      <c r="F128" s="458">
        <f t="shared" si="40"/>
        <v>0</v>
      </c>
      <c r="G128" s="511"/>
      <c r="H128" s="510"/>
      <c r="I128" s="458">
        <f t="shared" si="41"/>
        <v>0</v>
      </c>
      <c r="J128" s="512"/>
      <c r="M128" s="509">
        <f t="shared" si="35"/>
        <v>1980</v>
      </c>
      <c r="N128" s="514"/>
      <c r="O128" s="514"/>
      <c r="P128" s="514"/>
      <c r="Q128" s="514"/>
      <c r="R128" s="514"/>
      <c r="S128" s="513"/>
      <c r="T128" s="513"/>
      <c r="U128" s="513"/>
      <c r="V128" s="513"/>
      <c r="W128" s="513"/>
      <c r="X128" s="513"/>
      <c r="Y128" s="513"/>
      <c r="Z128" s="513"/>
      <c r="AA128" s="513"/>
      <c r="AB128" s="513"/>
      <c r="AC128" s="515">
        <f t="shared" si="42"/>
        <v>0</v>
      </c>
      <c r="AD128" s="516"/>
    </row>
    <row r="129" spans="2:30" outlineLevel="1">
      <c r="B129" s="508" t="str">
        <f>IF(C129&gt;0,IFERROR(_xlfn.IFS(D129&lt;=DATE(YEAR('Project basic information'!$E$12),MONTH('Project basic information'!$E$12),1),'Project basic information'!$A$12,D129&lt;=DATE(YEAR('Project basic information'!$E$13),MONTH('Project basic information'!$E$13),1),'Project basic information'!$A$13,D129&lt;=DATE(YEAR('Project basic information'!$E$14),MONTH('Project basic information'!$E$14),1),'Project basic information'!$A$14,D129&lt;=DATE(YEAR('Project basic information'!$E$15),MONTH('Project basic information'!$E$15),1),'Project basic information'!$A$15,D129&lt;=DATE(YEAR('Project basic information'!$E$16),MONTH('Project basic information'!$E$16),1),'Project basic information'!$A$16),""),"")</f>
        <v/>
      </c>
      <c r="C129" s="508">
        <f>IF(C128&gt;0,C128+1,IF(DATE(YEAR('Project basic information'!$C$5),MONTH('Project basic information'!$C$5),1)=D129,1,0))</f>
        <v>0</v>
      </c>
      <c r="D129" s="509">
        <f t="shared" si="43"/>
        <v>2010</v>
      </c>
      <c r="E129" s="510"/>
      <c r="F129" s="458">
        <f t="shared" si="40"/>
        <v>0</v>
      </c>
      <c r="G129" s="511"/>
      <c r="H129" s="510"/>
      <c r="I129" s="458">
        <f t="shared" si="41"/>
        <v>0</v>
      </c>
      <c r="J129" s="512"/>
      <c r="M129" s="509">
        <f t="shared" si="35"/>
        <v>2010</v>
      </c>
      <c r="N129" s="514"/>
      <c r="O129" s="514"/>
      <c r="P129" s="514"/>
      <c r="Q129" s="514"/>
      <c r="R129" s="514"/>
      <c r="S129" s="513"/>
      <c r="T129" s="513"/>
      <c r="U129" s="513"/>
      <c r="V129" s="513"/>
      <c r="W129" s="513"/>
      <c r="X129" s="513"/>
      <c r="Y129" s="513"/>
      <c r="Z129" s="513"/>
      <c r="AA129" s="513"/>
      <c r="AB129" s="513"/>
      <c r="AC129" s="515">
        <f t="shared" si="42"/>
        <v>0</v>
      </c>
      <c r="AD129" s="516"/>
    </row>
    <row r="130" spans="2:30" outlineLevel="1">
      <c r="B130" s="508" t="str">
        <f>IF(C130&gt;0,IFERROR(_xlfn.IFS(D130&lt;=DATE(YEAR('Project basic information'!$E$12),MONTH('Project basic information'!$E$12),1),'Project basic information'!$A$12,D130&lt;=DATE(YEAR('Project basic information'!$E$13),MONTH('Project basic information'!$E$13),1),'Project basic information'!$A$13,D130&lt;=DATE(YEAR('Project basic information'!$E$14),MONTH('Project basic information'!$E$14),1),'Project basic information'!$A$14,D130&lt;=DATE(YEAR('Project basic information'!$E$15),MONTH('Project basic information'!$E$15),1),'Project basic information'!$A$15,D130&lt;=DATE(YEAR('Project basic information'!$E$16),MONTH('Project basic information'!$E$16),1),'Project basic information'!$A$16),""),"")</f>
        <v/>
      </c>
      <c r="C130" s="508">
        <f>IF(C129&gt;0,C129+1,IF(DATE(YEAR('Project basic information'!$C$5),MONTH('Project basic information'!$C$5),1)=D130,1,0))</f>
        <v>0</v>
      </c>
      <c r="D130" s="509">
        <f t="shared" si="43"/>
        <v>2041</v>
      </c>
      <c r="E130" s="510"/>
      <c r="F130" s="458">
        <f t="shared" si="40"/>
        <v>0</v>
      </c>
      <c r="G130" s="511"/>
      <c r="H130" s="510"/>
      <c r="I130" s="458">
        <f t="shared" si="41"/>
        <v>0</v>
      </c>
      <c r="J130" s="512"/>
      <c r="M130" s="509">
        <f t="shared" si="35"/>
        <v>2041</v>
      </c>
      <c r="N130" s="514"/>
      <c r="O130" s="514"/>
      <c r="P130" s="514"/>
      <c r="Q130" s="514"/>
      <c r="R130" s="514"/>
      <c r="S130" s="513"/>
      <c r="T130" s="513"/>
      <c r="U130" s="513"/>
      <c r="V130" s="513"/>
      <c r="W130" s="513"/>
      <c r="X130" s="513"/>
      <c r="Y130" s="513"/>
      <c r="Z130" s="513"/>
      <c r="AA130" s="513"/>
      <c r="AB130" s="513"/>
      <c r="AC130" s="515">
        <f t="shared" si="42"/>
        <v>0</v>
      </c>
      <c r="AD130" s="516"/>
    </row>
    <row r="131" spans="2:30" outlineLevel="1">
      <c r="B131" s="508" t="str">
        <f>IF(C131&gt;0,IFERROR(_xlfn.IFS(D131&lt;=DATE(YEAR('Project basic information'!$E$12),MONTH('Project basic information'!$E$12),1),'Project basic information'!$A$12,D131&lt;=DATE(YEAR('Project basic information'!$E$13),MONTH('Project basic information'!$E$13),1),'Project basic information'!$A$13,D131&lt;=DATE(YEAR('Project basic information'!$E$14),MONTH('Project basic information'!$E$14),1),'Project basic information'!$A$14,D131&lt;=DATE(YEAR('Project basic information'!$E$15),MONTH('Project basic information'!$E$15),1),'Project basic information'!$A$15,D131&lt;=DATE(YEAR('Project basic information'!$E$16),MONTH('Project basic information'!$E$16),1),'Project basic information'!$A$16),""),"")</f>
        <v/>
      </c>
      <c r="C131" s="508">
        <f>IF(C130&gt;0,C130+1,IF(DATE(YEAR('Project basic information'!$C$5),MONTH('Project basic information'!$C$5),1)=D131,1,0))</f>
        <v>0</v>
      </c>
      <c r="D131" s="509">
        <f t="shared" si="43"/>
        <v>2072</v>
      </c>
      <c r="E131" s="510"/>
      <c r="F131" s="458">
        <f t="shared" si="40"/>
        <v>0</v>
      </c>
      <c r="G131" s="511"/>
      <c r="H131" s="510"/>
      <c r="I131" s="458">
        <f t="shared" si="41"/>
        <v>0</v>
      </c>
      <c r="J131" s="512"/>
      <c r="M131" s="509">
        <f t="shared" si="35"/>
        <v>2072</v>
      </c>
      <c r="N131" s="514"/>
      <c r="O131" s="514"/>
      <c r="P131" s="514"/>
      <c r="Q131" s="514"/>
      <c r="R131" s="514"/>
      <c r="S131" s="513"/>
      <c r="T131" s="513"/>
      <c r="U131" s="513"/>
      <c r="V131" s="513"/>
      <c r="W131" s="513"/>
      <c r="X131" s="513"/>
      <c r="Y131" s="513"/>
      <c r="Z131" s="513"/>
      <c r="AA131" s="513"/>
      <c r="AB131" s="513"/>
      <c r="AC131" s="515">
        <f t="shared" si="42"/>
        <v>0</v>
      </c>
      <c r="AD131" s="516"/>
    </row>
    <row r="132" spans="2:30" outlineLevel="1">
      <c r="B132" s="508" t="str">
        <f>IF(C132&gt;0,IFERROR(_xlfn.IFS(D132&lt;=DATE(YEAR('Project basic information'!$E$12),MONTH('Project basic information'!$E$12),1),'Project basic information'!$A$12,D132&lt;=DATE(YEAR('Project basic information'!$E$13),MONTH('Project basic information'!$E$13),1),'Project basic information'!$A$13,D132&lt;=DATE(YEAR('Project basic information'!$E$14),MONTH('Project basic information'!$E$14),1),'Project basic information'!$A$14,D132&lt;=DATE(YEAR('Project basic information'!$E$15),MONTH('Project basic information'!$E$15),1),'Project basic information'!$A$15,D132&lt;=DATE(YEAR('Project basic information'!$E$16),MONTH('Project basic information'!$E$16),1),'Project basic information'!$A$16),""),"")</f>
        <v/>
      </c>
      <c r="C132" s="508">
        <f>IF(C131&gt;0,C131+1,IF(DATE(YEAR('Project basic information'!$C$5),MONTH('Project basic information'!$C$5),1)=D132,1,0))</f>
        <v>0</v>
      </c>
      <c r="D132" s="509">
        <f t="shared" si="43"/>
        <v>2102</v>
      </c>
      <c r="E132" s="510"/>
      <c r="F132" s="458">
        <f t="shared" si="40"/>
        <v>0</v>
      </c>
      <c r="G132" s="511"/>
      <c r="H132" s="510"/>
      <c r="I132" s="458">
        <f t="shared" si="41"/>
        <v>0</v>
      </c>
      <c r="J132" s="512"/>
      <c r="M132" s="509">
        <f t="shared" si="35"/>
        <v>2102</v>
      </c>
      <c r="N132" s="514"/>
      <c r="O132" s="514"/>
      <c r="P132" s="514"/>
      <c r="Q132" s="514"/>
      <c r="R132" s="514"/>
      <c r="S132" s="513"/>
      <c r="T132" s="513"/>
      <c r="U132" s="513"/>
      <c r="V132" s="513"/>
      <c r="W132" s="513"/>
      <c r="X132" s="513"/>
      <c r="Y132" s="513"/>
      <c r="Z132" s="513"/>
      <c r="AA132" s="513"/>
      <c r="AB132" s="513"/>
      <c r="AC132" s="515">
        <f t="shared" si="42"/>
        <v>0</v>
      </c>
      <c r="AD132" s="516"/>
    </row>
    <row r="133" spans="2:30" outlineLevel="1">
      <c r="B133" s="508" t="str">
        <f>IF(C133&gt;0,IFERROR(_xlfn.IFS(D133&lt;=DATE(YEAR('Project basic information'!$E$12),MONTH('Project basic information'!$E$12),1),'Project basic information'!$A$12,D133&lt;=DATE(YEAR('Project basic information'!$E$13),MONTH('Project basic information'!$E$13),1),'Project basic information'!$A$13,D133&lt;=DATE(YEAR('Project basic information'!$E$14),MONTH('Project basic information'!$E$14),1),'Project basic information'!$A$14,D133&lt;=DATE(YEAR('Project basic information'!$E$15),MONTH('Project basic information'!$E$15),1),'Project basic information'!$A$15,D133&lt;=DATE(YEAR('Project basic information'!$E$16),MONTH('Project basic information'!$E$16),1),'Project basic information'!$A$16),""),"")</f>
        <v/>
      </c>
      <c r="C133" s="508">
        <f>IF(C132&gt;0,C132+1,IF(DATE(YEAR('Project basic information'!$C$5),MONTH('Project basic information'!$C$5),1)=D133,1,0))</f>
        <v>0</v>
      </c>
      <c r="D133" s="509">
        <f t="shared" si="43"/>
        <v>2133</v>
      </c>
      <c r="E133" s="510"/>
      <c r="F133" s="458">
        <f t="shared" si="40"/>
        <v>0</v>
      </c>
      <c r="G133" s="511"/>
      <c r="H133" s="510"/>
      <c r="I133" s="458">
        <f t="shared" si="41"/>
        <v>0</v>
      </c>
      <c r="J133" s="512"/>
      <c r="M133" s="509">
        <f t="shared" si="35"/>
        <v>2133</v>
      </c>
      <c r="N133" s="514"/>
      <c r="O133" s="514"/>
      <c r="P133" s="514"/>
      <c r="Q133" s="514"/>
      <c r="R133" s="514"/>
      <c r="S133" s="513"/>
      <c r="T133" s="513"/>
      <c r="U133" s="513"/>
      <c r="V133" s="513"/>
      <c r="W133" s="513"/>
      <c r="X133" s="513"/>
      <c r="Y133" s="513"/>
      <c r="Z133" s="513"/>
      <c r="AA133" s="513"/>
      <c r="AB133" s="513"/>
      <c r="AC133" s="515">
        <f t="shared" si="42"/>
        <v>0</v>
      </c>
      <c r="AD133" s="516"/>
    </row>
    <row r="134" spans="2:30" outlineLevel="1">
      <c r="B134" s="508" t="str">
        <f>IF(C134&gt;0,IFERROR(_xlfn.IFS(D134&lt;=DATE(YEAR('Project basic information'!$E$12),MONTH('Project basic information'!$E$12),1),'Project basic information'!$A$12,D134&lt;=DATE(YEAR('Project basic information'!$E$13),MONTH('Project basic information'!$E$13),1),'Project basic information'!$A$13,D134&lt;=DATE(YEAR('Project basic information'!$E$14),MONTH('Project basic information'!$E$14),1),'Project basic information'!$A$14,D134&lt;=DATE(YEAR('Project basic information'!$E$15),MONTH('Project basic information'!$E$15),1),'Project basic information'!$A$15,D134&lt;=DATE(YEAR('Project basic information'!$E$16),MONTH('Project basic information'!$E$16),1),'Project basic information'!$A$16),""),"")</f>
        <v/>
      </c>
      <c r="C134" s="508">
        <f>IF(C133&gt;0,C133+1,IF(DATE(YEAR('Project basic information'!$C$5),MONTH('Project basic information'!$C$5),1)=D134,1,0))</f>
        <v>0</v>
      </c>
      <c r="D134" s="509">
        <f t="shared" si="43"/>
        <v>2163</v>
      </c>
      <c r="E134" s="510"/>
      <c r="F134" s="458">
        <f t="shared" si="40"/>
        <v>0</v>
      </c>
      <c r="G134" s="511"/>
      <c r="H134" s="510"/>
      <c r="I134" s="458">
        <f t="shared" si="41"/>
        <v>0</v>
      </c>
      <c r="J134" s="512"/>
      <c r="M134" s="509">
        <f t="shared" si="35"/>
        <v>2163</v>
      </c>
      <c r="N134" s="514"/>
      <c r="O134" s="514"/>
      <c r="P134" s="514"/>
      <c r="Q134" s="514"/>
      <c r="R134" s="514"/>
      <c r="S134" s="513"/>
      <c r="T134" s="513"/>
      <c r="U134" s="513"/>
      <c r="V134" s="513"/>
      <c r="W134" s="513"/>
      <c r="X134" s="513"/>
      <c r="Y134" s="513"/>
      <c r="Z134" s="513"/>
      <c r="AA134" s="513"/>
      <c r="AB134" s="513"/>
      <c r="AC134" s="515">
        <f t="shared" si="42"/>
        <v>0</v>
      </c>
      <c r="AD134" s="516"/>
    </row>
    <row r="135" spans="2:30" ht="15" thickBot="1">
      <c r="B135" s="518"/>
      <c r="C135" s="519"/>
      <c r="D135" s="520">
        <f>D134</f>
        <v>2163</v>
      </c>
      <c r="E135" s="521"/>
      <c r="F135" s="522">
        <f>SUM(F123:F134)</f>
        <v>0</v>
      </c>
      <c r="G135" s="523">
        <f>SUM(G123:G134)</f>
        <v>0</v>
      </c>
      <c r="H135" s="524"/>
      <c r="I135" s="522">
        <f>SUM(I123:I134)</f>
        <v>0</v>
      </c>
      <c r="J135" s="523">
        <f>SUM(J123:J134)</f>
        <v>0</v>
      </c>
      <c r="M135" s="520">
        <f t="shared" si="35"/>
        <v>2163</v>
      </c>
      <c r="N135" s="526">
        <f>SUM(N123:N134)</f>
        <v>0</v>
      </c>
      <c r="O135" s="526">
        <f>SUM(O123:O134)</f>
        <v>0</v>
      </c>
      <c r="P135" s="526">
        <f>SUM(P123:P134)</f>
        <v>0</v>
      </c>
      <c r="Q135" s="526">
        <f>SUM(Q123:Q134)</f>
        <v>0</v>
      </c>
      <c r="R135" s="526">
        <f>SUM(R123:R134)</f>
        <v>0</v>
      </c>
      <c r="S135" s="528">
        <f t="shared" ref="S135:AB135" si="44">SUM(S123:S134)</f>
        <v>0</v>
      </c>
      <c r="T135" s="528">
        <f t="shared" si="44"/>
        <v>0</v>
      </c>
      <c r="U135" s="528">
        <f t="shared" si="44"/>
        <v>0</v>
      </c>
      <c r="V135" s="528">
        <f t="shared" si="44"/>
        <v>0</v>
      </c>
      <c r="W135" s="528">
        <f t="shared" si="44"/>
        <v>0</v>
      </c>
      <c r="X135" s="528">
        <f t="shared" si="44"/>
        <v>0</v>
      </c>
      <c r="Y135" s="528">
        <f t="shared" si="44"/>
        <v>0</v>
      </c>
      <c r="Z135" s="528">
        <f t="shared" si="44"/>
        <v>0</v>
      </c>
      <c r="AA135" s="528">
        <f t="shared" si="44"/>
        <v>0</v>
      </c>
      <c r="AB135" s="528">
        <f t="shared" si="44"/>
        <v>0</v>
      </c>
      <c r="AC135" s="528">
        <f>SUM(AC123:AC134)</f>
        <v>0</v>
      </c>
      <c r="AD135" s="516"/>
    </row>
    <row r="136" spans="2:30" ht="28.55" customHeight="1">
      <c r="B136" s="448"/>
      <c r="C136" s="448"/>
      <c r="N136" s="527">
        <f>IFERROR(N135/$H$6,0)</f>
        <v>0</v>
      </c>
      <c r="O136" s="527">
        <f>IFERROR(O135/$H$6,0)</f>
        <v>0</v>
      </c>
      <c r="P136" s="527">
        <f>IFERROR(P135/$H$6,0)</f>
        <v>0</v>
      </c>
      <c r="Q136" s="527">
        <f>IFERROR(Q135/$H$6,0)</f>
        <v>0</v>
      </c>
      <c r="R136" s="527">
        <f>IFERROR(R135/$H$6,0)</f>
        <v>0</v>
      </c>
      <c r="S136" s="527">
        <f t="shared" ref="S136:AB136" si="45">IFERROR(S135/$H$6,0)</f>
        <v>0</v>
      </c>
      <c r="T136" s="527">
        <f t="shared" si="45"/>
        <v>0</v>
      </c>
      <c r="U136" s="527">
        <f t="shared" si="45"/>
        <v>0</v>
      </c>
      <c r="V136" s="527">
        <f t="shared" si="45"/>
        <v>0</v>
      </c>
      <c r="W136" s="527">
        <f t="shared" si="45"/>
        <v>0</v>
      </c>
      <c r="X136" s="527">
        <f t="shared" si="45"/>
        <v>0</v>
      </c>
      <c r="Y136" s="527">
        <f t="shared" si="45"/>
        <v>0</v>
      </c>
      <c r="Z136" s="527">
        <f t="shared" si="45"/>
        <v>0</v>
      </c>
      <c r="AA136" s="527">
        <f t="shared" si="45"/>
        <v>0</v>
      </c>
      <c r="AB136" s="527">
        <f t="shared" si="45"/>
        <v>0</v>
      </c>
      <c r="AC136" s="525">
        <f>IFERROR(AC135/$H$6,0)</f>
        <v>0</v>
      </c>
      <c r="AD136" s="529" t="s">
        <v>579</v>
      </c>
    </row>
    <row r="137" spans="2:30" ht="15" thickBot="1">
      <c r="B137" s="448"/>
      <c r="C137" s="448"/>
      <c r="N137" s="530"/>
      <c r="O137" s="530"/>
      <c r="P137" s="530"/>
      <c r="Q137" s="530"/>
      <c r="R137" s="530"/>
      <c r="S137" s="531"/>
      <c r="T137" s="532"/>
      <c r="U137" s="533"/>
      <c r="V137" s="533"/>
      <c r="W137" s="533"/>
      <c r="X137" s="533"/>
      <c r="Y137" s="533"/>
      <c r="Z137" s="533"/>
      <c r="AA137" s="533"/>
      <c r="AB137" s="534"/>
      <c r="AC137" s="535"/>
      <c r="AD137" s="542"/>
    </row>
    <row r="138" spans="2:30" outlineLevel="1">
      <c r="B138" s="508" t="str">
        <f>IF(C138&gt;0,IFERROR(_xlfn.IFS(D138&lt;=DATE(YEAR('Project basic information'!$E$12),MONTH('Project basic information'!$E$12),1),'Project basic information'!$A$12,D138&lt;=DATE(YEAR('Project basic information'!$E$13),MONTH('Project basic information'!$E$13),1),'Project basic information'!$A$13,D138&lt;=DATE(YEAR('Project basic information'!$E$14),MONTH('Project basic information'!$E$14),1),'Project basic information'!$A$14,D138&lt;=DATE(YEAR('Project basic information'!$E$15),MONTH('Project basic information'!$E$15),1),'Project basic information'!$A$15,D138&lt;=DATE(YEAR('Project basic information'!$E$16),MONTH('Project basic information'!$E$16),1),'Project basic information'!$A$16),""),"")</f>
        <v/>
      </c>
      <c r="C138" s="508">
        <f>IF(C134&gt;0,C134+1,IF(DATE(YEAR('Project basic information'!$C$5),MONTH('Project basic information'!$C$5),1)=D138,1,0))</f>
        <v>0</v>
      </c>
      <c r="D138" s="509">
        <f>DATE(YEAR(D134),MONTH(D134)+1,DAY(D134))</f>
        <v>2194</v>
      </c>
      <c r="E138" s="539"/>
      <c r="F138" s="537">
        <f t="shared" ref="F138:F149" si="46">215/12*E138</f>
        <v>0</v>
      </c>
      <c r="G138" s="540"/>
      <c r="H138" s="539"/>
      <c r="I138" s="537">
        <f t="shared" ref="I138:I149" si="47">215/12*H138</f>
        <v>0</v>
      </c>
      <c r="J138" s="541"/>
      <c r="M138" s="509">
        <f t="shared" si="35"/>
        <v>2194</v>
      </c>
      <c r="N138" s="514"/>
      <c r="O138" s="514"/>
      <c r="P138" s="514"/>
      <c r="Q138" s="514"/>
      <c r="R138" s="514"/>
      <c r="S138" s="513"/>
      <c r="T138" s="513"/>
      <c r="U138" s="513"/>
      <c r="V138" s="513"/>
      <c r="W138" s="513"/>
      <c r="X138" s="513"/>
      <c r="Y138" s="513"/>
      <c r="Z138" s="513"/>
      <c r="AA138" s="513"/>
      <c r="AB138" s="513"/>
      <c r="AC138" s="515">
        <f t="shared" ref="AC138:AC149" si="48">SUM(N138:AB138)</f>
        <v>0</v>
      </c>
      <c r="AD138" s="516"/>
    </row>
    <row r="139" spans="2:30" outlineLevel="1">
      <c r="B139" s="508" t="str">
        <f>IF(C139&gt;0,IFERROR(_xlfn.IFS(D139&lt;=DATE(YEAR('Project basic information'!$E$12),MONTH('Project basic information'!$E$12),1),'Project basic information'!$A$12,D139&lt;=DATE(YEAR('Project basic information'!$E$13),MONTH('Project basic information'!$E$13),1),'Project basic information'!$A$13,D139&lt;=DATE(YEAR('Project basic information'!$E$14),MONTH('Project basic information'!$E$14),1),'Project basic information'!$A$14,D139&lt;=DATE(YEAR('Project basic information'!$E$15),MONTH('Project basic information'!$E$15),1),'Project basic information'!$A$15,D139&lt;=DATE(YEAR('Project basic information'!$E$16),MONTH('Project basic information'!$E$16),1),'Project basic information'!$A$16),""),"")</f>
        <v/>
      </c>
      <c r="C139" s="508">
        <f>IF(C138&gt;0,C138+1,IF(DATE(YEAR('Project basic information'!$C$5),MONTH('Project basic information'!$C$5),1)=D139,1,0))</f>
        <v>0</v>
      </c>
      <c r="D139" s="509">
        <f t="shared" ref="D139:D149" si="49">DATE(YEAR(D138),MONTH(D138)+1,DAY(D138))</f>
        <v>2225</v>
      </c>
      <c r="E139" s="510"/>
      <c r="F139" s="458">
        <f t="shared" si="46"/>
        <v>0</v>
      </c>
      <c r="G139" s="511"/>
      <c r="H139" s="510"/>
      <c r="I139" s="458">
        <f t="shared" si="47"/>
        <v>0</v>
      </c>
      <c r="J139" s="512"/>
      <c r="M139" s="509">
        <f t="shared" si="35"/>
        <v>2225</v>
      </c>
      <c r="N139" s="514"/>
      <c r="O139" s="514"/>
      <c r="P139" s="514"/>
      <c r="Q139" s="514"/>
      <c r="R139" s="514"/>
      <c r="S139" s="513"/>
      <c r="T139" s="513"/>
      <c r="U139" s="513"/>
      <c r="V139" s="513"/>
      <c r="W139" s="513"/>
      <c r="X139" s="513"/>
      <c r="Y139" s="513"/>
      <c r="Z139" s="513"/>
      <c r="AA139" s="513"/>
      <c r="AB139" s="513"/>
      <c r="AC139" s="515">
        <f t="shared" si="48"/>
        <v>0</v>
      </c>
      <c r="AD139" s="516"/>
    </row>
    <row r="140" spans="2:30" outlineLevel="1">
      <c r="B140" s="508" t="str">
        <f>IF(C140&gt;0,IFERROR(_xlfn.IFS(D140&lt;=DATE(YEAR('Project basic information'!$E$12),MONTH('Project basic information'!$E$12),1),'Project basic information'!$A$12,D140&lt;=DATE(YEAR('Project basic information'!$E$13),MONTH('Project basic information'!$E$13),1),'Project basic information'!$A$13,D140&lt;=DATE(YEAR('Project basic information'!$E$14),MONTH('Project basic information'!$E$14),1),'Project basic information'!$A$14,D140&lt;=DATE(YEAR('Project basic information'!$E$15),MONTH('Project basic information'!$E$15),1),'Project basic information'!$A$15,D140&lt;=DATE(YEAR('Project basic information'!$E$16),MONTH('Project basic information'!$E$16),1),'Project basic information'!$A$16),""),"")</f>
        <v/>
      </c>
      <c r="C140" s="508">
        <f>IF(C139&gt;0,C139+1,IF(DATE(YEAR('Project basic information'!$C$5),MONTH('Project basic information'!$C$5),1)=D140,1,0))</f>
        <v>0</v>
      </c>
      <c r="D140" s="509">
        <f t="shared" si="49"/>
        <v>2253</v>
      </c>
      <c r="E140" s="510"/>
      <c r="F140" s="458">
        <f t="shared" si="46"/>
        <v>0</v>
      </c>
      <c r="G140" s="511"/>
      <c r="H140" s="510"/>
      <c r="I140" s="458">
        <f t="shared" si="47"/>
        <v>0</v>
      </c>
      <c r="J140" s="512"/>
      <c r="M140" s="509">
        <f t="shared" si="35"/>
        <v>2253</v>
      </c>
      <c r="N140" s="514"/>
      <c r="O140" s="514"/>
      <c r="P140" s="514"/>
      <c r="Q140" s="514"/>
      <c r="R140" s="514"/>
      <c r="S140" s="513"/>
      <c r="T140" s="513"/>
      <c r="U140" s="513"/>
      <c r="V140" s="513"/>
      <c r="W140" s="513"/>
      <c r="X140" s="513"/>
      <c r="Y140" s="513"/>
      <c r="Z140" s="513"/>
      <c r="AA140" s="513"/>
      <c r="AB140" s="513"/>
      <c r="AC140" s="515">
        <f t="shared" si="48"/>
        <v>0</v>
      </c>
      <c r="AD140" s="516"/>
    </row>
    <row r="141" spans="2:30" outlineLevel="1">
      <c r="B141" s="508" t="str">
        <f>IF(C141&gt;0,IFERROR(_xlfn.IFS(D141&lt;=DATE(YEAR('Project basic information'!$E$12),MONTH('Project basic information'!$E$12),1),'Project basic information'!$A$12,D141&lt;=DATE(YEAR('Project basic information'!$E$13),MONTH('Project basic information'!$E$13),1),'Project basic information'!$A$13,D141&lt;=DATE(YEAR('Project basic information'!$E$14),MONTH('Project basic information'!$E$14),1),'Project basic information'!$A$14,D141&lt;=DATE(YEAR('Project basic information'!$E$15),MONTH('Project basic information'!$E$15),1),'Project basic information'!$A$15,D141&lt;=DATE(YEAR('Project basic information'!$E$16),MONTH('Project basic information'!$E$16),1),'Project basic information'!$A$16),""),"")</f>
        <v/>
      </c>
      <c r="C141" s="508">
        <f>IF(C140&gt;0,C140+1,IF(DATE(YEAR('Project basic information'!$C$5),MONTH('Project basic information'!$C$5),1)=D141,1,0))</f>
        <v>0</v>
      </c>
      <c r="D141" s="509">
        <f t="shared" si="49"/>
        <v>2284</v>
      </c>
      <c r="E141" s="510"/>
      <c r="F141" s="458">
        <f t="shared" si="46"/>
        <v>0</v>
      </c>
      <c r="G141" s="511"/>
      <c r="H141" s="510"/>
      <c r="I141" s="458">
        <f t="shared" si="47"/>
        <v>0</v>
      </c>
      <c r="J141" s="512"/>
      <c r="M141" s="509">
        <f t="shared" si="35"/>
        <v>2284</v>
      </c>
      <c r="N141" s="514"/>
      <c r="O141" s="514"/>
      <c r="P141" s="514"/>
      <c r="Q141" s="514"/>
      <c r="R141" s="514"/>
      <c r="S141" s="513"/>
      <c r="T141" s="513"/>
      <c r="U141" s="513"/>
      <c r="V141" s="513"/>
      <c r="W141" s="513"/>
      <c r="X141" s="513"/>
      <c r="Y141" s="513"/>
      <c r="Z141" s="513"/>
      <c r="AA141" s="513"/>
      <c r="AB141" s="513"/>
      <c r="AC141" s="515">
        <f t="shared" si="48"/>
        <v>0</v>
      </c>
      <c r="AD141" s="516"/>
    </row>
    <row r="142" spans="2:30" outlineLevel="1">
      <c r="B142" s="508" t="str">
        <f>IF(C142&gt;0,IFERROR(_xlfn.IFS(D142&lt;=DATE(YEAR('Project basic information'!$E$12),MONTH('Project basic information'!$E$12),1),'Project basic information'!$A$12,D142&lt;=DATE(YEAR('Project basic information'!$E$13),MONTH('Project basic information'!$E$13),1),'Project basic information'!$A$13,D142&lt;=DATE(YEAR('Project basic information'!$E$14),MONTH('Project basic information'!$E$14),1),'Project basic information'!$A$14,D142&lt;=DATE(YEAR('Project basic information'!$E$15),MONTH('Project basic information'!$E$15),1),'Project basic information'!$A$15,D142&lt;=DATE(YEAR('Project basic information'!$E$16),MONTH('Project basic information'!$E$16),1),'Project basic information'!$A$16),""),"")</f>
        <v/>
      </c>
      <c r="C142" s="508">
        <f>IF(C141&gt;0,C141+1,IF(DATE(YEAR('Project basic information'!$C$5),MONTH('Project basic information'!$C$5),1)=D142,1,0))</f>
        <v>0</v>
      </c>
      <c r="D142" s="509">
        <f t="shared" si="49"/>
        <v>2314</v>
      </c>
      <c r="E142" s="510"/>
      <c r="F142" s="458">
        <f t="shared" si="46"/>
        <v>0</v>
      </c>
      <c r="G142" s="511"/>
      <c r="H142" s="510"/>
      <c r="I142" s="458">
        <f t="shared" si="47"/>
        <v>0</v>
      </c>
      <c r="J142" s="512"/>
      <c r="M142" s="509">
        <f t="shared" si="35"/>
        <v>2314</v>
      </c>
      <c r="N142" s="514"/>
      <c r="O142" s="514"/>
      <c r="P142" s="514"/>
      <c r="Q142" s="514"/>
      <c r="R142" s="514"/>
      <c r="S142" s="513"/>
      <c r="T142" s="513"/>
      <c r="U142" s="513"/>
      <c r="V142" s="513"/>
      <c r="W142" s="513"/>
      <c r="X142" s="513"/>
      <c r="Y142" s="513"/>
      <c r="Z142" s="513"/>
      <c r="AA142" s="513"/>
      <c r="AB142" s="513"/>
      <c r="AC142" s="515">
        <f t="shared" si="48"/>
        <v>0</v>
      </c>
      <c r="AD142" s="516"/>
    </row>
    <row r="143" spans="2:30" outlineLevel="1">
      <c r="B143" s="508" t="str">
        <f>IF(C143&gt;0,IFERROR(_xlfn.IFS(D143&lt;=DATE(YEAR('Project basic information'!$E$12),MONTH('Project basic information'!$E$12),1),'Project basic information'!$A$12,D143&lt;=DATE(YEAR('Project basic information'!$E$13),MONTH('Project basic information'!$E$13),1),'Project basic information'!$A$13,D143&lt;=DATE(YEAR('Project basic information'!$E$14),MONTH('Project basic information'!$E$14),1),'Project basic information'!$A$14,D143&lt;=DATE(YEAR('Project basic information'!$E$15),MONTH('Project basic information'!$E$15),1),'Project basic information'!$A$15,D143&lt;=DATE(YEAR('Project basic information'!$E$16),MONTH('Project basic information'!$E$16),1),'Project basic information'!$A$16),""),"")</f>
        <v/>
      </c>
      <c r="C143" s="508">
        <f>IF(C142&gt;0,C142+1,IF(DATE(YEAR('Project basic information'!$C$5),MONTH('Project basic information'!$C$5),1)=D143,1,0))</f>
        <v>0</v>
      </c>
      <c r="D143" s="509">
        <f t="shared" si="49"/>
        <v>2345</v>
      </c>
      <c r="E143" s="510"/>
      <c r="F143" s="458">
        <f t="shared" si="46"/>
        <v>0</v>
      </c>
      <c r="G143" s="511"/>
      <c r="H143" s="510"/>
      <c r="I143" s="458">
        <f t="shared" si="47"/>
        <v>0</v>
      </c>
      <c r="J143" s="512"/>
      <c r="M143" s="509">
        <f t="shared" si="35"/>
        <v>2345</v>
      </c>
      <c r="N143" s="514"/>
      <c r="O143" s="514"/>
      <c r="P143" s="514"/>
      <c r="Q143" s="514"/>
      <c r="R143" s="514"/>
      <c r="S143" s="513"/>
      <c r="T143" s="513"/>
      <c r="U143" s="513"/>
      <c r="V143" s="513"/>
      <c r="W143" s="513"/>
      <c r="X143" s="513"/>
      <c r="Y143" s="513"/>
      <c r="Z143" s="513"/>
      <c r="AA143" s="513"/>
      <c r="AB143" s="513"/>
      <c r="AC143" s="515">
        <f t="shared" si="48"/>
        <v>0</v>
      </c>
      <c r="AD143" s="516"/>
    </row>
    <row r="144" spans="2:30" outlineLevel="1">
      <c r="B144" s="508" t="str">
        <f>IF(C144&gt;0,IFERROR(_xlfn.IFS(D144&lt;=DATE(YEAR('Project basic information'!$E$12),MONTH('Project basic information'!$E$12),1),'Project basic information'!$A$12,D144&lt;=DATE(YEAR('Project basic information'!$E$13),MONTH('Project basic information'!$E$13),1),'Project basic information'!$A$13,D144&lt;=DATE(YEAR('Project basic information'!$E$14),MONTH('Project basic information'!$E$14),1),'Project basic information'!$A$14,D144&lt;=DATE(YEAR('Project basic information'!$E$15),MONTH('Project basic information'!$E$15),1),'Project basic information'!$A$15,D144&lt;=DATE(YEAR('Project basic information'!$E$16),MONTH('Project basic information'!$E$16),1),'Project basic information'!$A$16),""),"")</f>
        <v/>
      </c>
      <c r="C144" s="508">
        <f>IF(C143&gt;0,C143+1,IF(DATE(YEAR('Project basic information'!$C$5),MONTH('Project basic information'!$C$5),1)=D144,1,0))</f>
        <v>0</v>
      </c>
      <c r="D144" s="509">
        <f t="shared" si="49"/>
        <v>2375</v>
      </c>
      <c r="E144" s="510"/>
      <c r="F144" s="458">
        <f t="shared" si="46"/>
        <v>0</v>
      </c>
      <c r="G144" s="511"/>
      <c r="H144" s="510"/>
      <c r="I144" s="458">
        <f t="shared" si="47"/>
        <v>0</v>
      </c>
      <c r="J144" s="512"/>
      <c r="M144" s="509">
        <f t="shared" si="35"/>
        <v>2375</v>
      </c>
      <c r="N144" s="514"/>
      <c r="O144" s="514"/>
      <c r="P144" s="514"/>
      <c r="Q144" s="514"/>
      <c r="R144" s="514"/>
      <c r="S144" s="513"/>
      <c r="T144" s="513"/>
      <c r="U144" s="513"/>
      <c r="V144" s="513"/>
      <c r="W144" s="513"/>
      <c r="X144" s="513"/>
      <c r="Y144" s="513"/>
      <c r="Z144" s="513"/>
      <c r="AA144" s="513"/>
      <c r="AB144" s="513"/>
      <c r="AC144" s="515">
        <f t="shared" si="48"/>
        <v>0</v>
      </c>
      <c r="AD144" s="516"/>
    </row>
    <row r="145" spans="1:30" outlineLevel="1">
      <c r="B145" s="508" t="str">
        <f>IF(C145&gt;0,IFERROR(_xlfn.IFS(D145&lt;=DATE(YEAR('Project basic information'!$E$12),MONTH('Project basic information'!$E$12),1),'Project basic information'!$A$12,D145&lt;=DATE(YEAR('Project basic information'!$E$13),MONTH('Project basic information'!$E$13),1),'Project basic information'!$A$13,D145&lt;=DATE(YEAR('Project basic information'!$E$14),MONTH('Project basic information'!$E$14),1),'Project basic information'!$A$14,D145&lt;=DATE(YEAR('Project basic information'!$E$15),MONTH('Project basic information'!$E$15),1),'Project basic information'!$A$15,D145&lt;=DATE(YEAR('Project basic information'!$E$16),MONTH('Project basic information'!$E$16),1),'Project basic information'!$A$16),""),"")</f>
        <v/>
      </c>
      <c r="C145" s="508">
        <f>IF(C144&gt;0,C144+1,IF(DATE(YEAR('Project basic information'!$C$5),MONTH('Project basic information'!$C$5),1)=D145,1,0))</f>
        <v>0</v>
      </c>
      <c r="D145" s="509">
        <f t="shared" si="49"/>
        <v>2406</v>
      </c>
      <c r="E145" s="510"/>
      <c r="F145" s="458">
        <f t="shared" si="46"/>
        <v>0</v>
      </c>
      <c r="G145" s="511"/>
      <c r="H145" s="510"/>
      <c r="I145" s="458">
        <f t="shared" si="47"/>
        <v>0</v>
      </c>
      <c r="J145" s="512"/>
      <c r="M145" s="509">
        <f t="shared" si="35"/>
        <v>2406</v>
      </c>
      <c r="N145" s="514"/>
      <c r="O145" s="514"/>
      <c r="P145" s="514"/>
      <c r="Q145" s="514"/>
      <c r="R145" s="514"/>
      <c r="S145" s="513"/>
      <c r="T145" s="513"/>
      <c r="U145" s="513"/>
      <c r="V145" s="513"/>
      <c r="W145" s="513"/>
      <c r="X145" s="513"/>
      <c r="Y145" s="513"/>
      <c r="Z145" s="513"/>
      <c r="AA145" s="513"/>
      <c r="AB145" s="513"/>
      <c r="AC145" s="515">
        <f t="shared" si="48"/>
        <v>0</v>
      </c>
      <c r="AD145" s="516"/>
    </row>
    <row r="146" spans="1:30" outlineLevel="1">
      <c r="B146" s="508" t="str">
        <f>IF(C146&gt;0,IFERROR(_xlfn.IFS(D146&lt;=DATE(YEAR('Project basic information'!$E$12),MONTH('Project basic information'!$E$12),1),'Project basic information'!$A$12,D146&lt;=DATE(YEAR('Project basic information'!$E$13),MONTH('Project basic information'!$E$13),1),'Project basic information'!$A$13,D146&lt;=DATE(YEAR('Project basic information'!$E$14),MONTH('Project basic information'!$E$14),1),'Project basic information'!$A$14,D146&lt;=DATE(YEAR('Project basic information'!$E$15),MONTH('Project basic information'!$E$15),1),'Project basic information'!$A$15,D146&lt;=DATE(YEAR('Project basic information'!$E$16),MONTH('Project basic information'!$E$16),1),'Project basic information'!$A$16),""),"")</f>
        <v/>
      </c>
      <c r="C146" s="508">
        <f>IF(C145&gt;0,C145+1,IF(DATE(YEAR('Project basic information'!$C$5),MONTH('Project basic information'!$C$5),1)=D146,1,0))</f>
        <v>0</v>
      </c>
      <c r="D146" s="509">
        <f t="shared" si="49"/>
        <v>2437</v>
      </c>
      <c r="E146" s="510"/>
      <c r="F146" s="458">
        <f t="shared" si="46"/>
        <v>0</v>
      </c>
      <c r="G146" s="511"/>
      <c r="H146" s="510"/>
      <c r="I146" s="458">
        <f t="shared" si="47"/>
        <v>0</v>
      </c>
      <c r="J146" s="512"/>
      <c r="M146" s="509">
        <f t="shared" si="35"/>
        <v>2437</v>
      </c>
      <c r="N146" s="514"/>
      <c r="O146" s="514"/>
      <c r="P146" s="514"/>
      <c r="Q146" s="514"/>
      <c r="R146" s="514"/>
      <c r="S146" s="513"/>
      <c r="T146" s="513"/>
      <c r="U146" s="513"/>
      <c r="V146" s="513"/>
      <c r="W146" s="513"/>
      <c r="X146" s="513"/>
      <c r="Y146" s="513"/>
      <c r="Z146" s="513"/>
      <c r="AA146" s="513"/>
      <c r="AB146" s="513"/>
      <c r="AC146" s="515">
        <f t="shared" si="48"/>
        <v>0</v>
      </c>
      <c r="AD146" s="516"/>
    </row>
    <row r="147" spans="1:30" outlineLevel="1">
      <c r="B147" s="508" t="str">
        <f>IF(C147&gt;0,IFERROR(_xlfn.IFS(D147&lt;=DATE(YEAR('Project basic information'!$E$12),MONTH('Project basic information'!$E$12),1),'Project basic information'!$A$12,D147&lt;=DATE(YEAR('Project basic information'!$E$13),MONTH('Project basic information'!$E$13),1),'Project basic information'!$A$13,D147&lt;=DATE(YEAR('Project basic information'!$E$14),MONTH('Project basic information'!$E$14),1),'Project basic information'!$A$14,D147&lt;=DATE(YEAR('Project basic information'!$E$15),MONTH('Project basic information'!$E$15),1),'Project basic information'!$A$15,D147&lt;=DATE(YEAR('Project basic information'!$E$16),MONTH('Project basic information'!$E$16),1),'Project basic information'!$A$16),""),"")</f>
        <v/>
      </c>
      <c r="C147" s="508">
        <f>IF(C146&gt;0,C146+1,IF(DATE(YEAR('Project basic information'!$C$5),MONTH('Project basic information'!$C$5),1)=D147,1,0))</f>
        <v>0</v>
      </c>
      <c r="D147" s="509">
        <f t="shared" si="49"/>
        <v>2467</v>
      </c>
      <c r="E147" s="510"/>
      <c r="F147" s="458">
        <f t="shared" si="46"/>
        <v>0</v>
      </c>
      <c r="G147" s="511"/>
      <c r="H147" s="510"/>
      <c r="I147" s="458">
        <f t="shared" si="47"/>
        <v>0</v>
      </c>
      <c r="J147" s="512"/>
      <c r="M147" s="509">
        <f t="shared" si="35"/>
        <v>2467</v>
      </c>
      <c r="N147" s="514"/>
      <c r="O147" s="514"/>
      <c r="P147" s="514"/>
      <c r="Q147" s="514"/>
      <c r="R147" s="514"/>
      <c r="S147" s="513"/>
      <c r="T147" s="513"/>
      <c r="U147" s="513"/>
      <c r="V147" s="513"/>
      <c r="W147" s="513"/>
      <c r="X147" s="513"/>
      <c r="Y147" s="513"/>
      <c r="Z147" s="513"/>
      <c r="AA147" s="513"/>
      <c r="AB147" s="513"/>
      <c r="AC147" s="515">
        <f t="shared" si="48"/>
        <v>0</v>
      </c>
      <c r="AD147" s="516"/>
    </row>
    <row r="148" spans="1:30" outlineLevel="1">
      <c r="B148" s="508" t="str">
        <f>IF(C148&gt;0,IFERROR(_xlfn.IFS(D148&lt;=DATE(YEAR('Project basic information'!$E$12),MONTH('Project basic information'!$E$12),1),'Project basic information'!$A$12,D148&lt;=DATE(YEAR('Project basic information'!$E$13),MONTH('Project basic information'!$E$13),1),'Project basic information'!$A$13,D148&lt;=DATE(YEAR('Project basic information'!$E$14),MONTH('Project basic information'!$E$14),1),'Project basic information'!$A$14,D148&lt;=DATE(YEAR('Project basic information'!$E$15),MONTH('Project basic information'!$E$15),1),'Project basic information'!$A$15,D148&lt;=DATE(YEAR('Project basic information'!$E$16),MONTH('Project basic information'!$E$16),1),'Project basic information'!$A$16),""),"")</f>
        <v/>
      </c>
      <c r="C148" s="508">
        <f>IF(C147&gt;0,C147+1,IF(DATE(YEAR('Project basic information'!$C$5),MONTH('Project basic information'!$C$5),1)=D148,1,0))</f>
        <v>0</v>
      </c>
      <c r="D148" s="509">
        <f t="shared" si="49"/>
        <v>2498</v>
      </c>
      <c r="E148" s="510"/>
      <c r="F148" s="458">
        <f t="shared" si="46"/>
        <v>0</v>
      </c>
      <c r="G148" s="511"/>
      <c r="H148" s="510"/>
      <c r="I148" s="458">
        <f t="shared" si="47"/>
        <v>0</v>
      </c>
      <c r="J148" s="512"/>
      <c r="M148" s="509">
        <f t="shared" si="35"/>
        <v>2498</v>
      </c>
      <c r="N148" s="514"/>
      <c r="O148" s="514"/>
      <c r="P148" s="514"/>
      <c r="Q148" s="514"/>
      <c r="R148" s="514"/>
      <c r="S148" s="513"/>
      <c r="T148" s="513"/>
      <c r="U148" s="513"/>
      <c r="V148" s="513"/>
      <c r="W148" s="513"/>
      <c r="X148" s="513"/>
      <c r="Y148" s="513"/>
      <c r="Z148" s="513"/>
      <c r="AA148" s="513"/>
      <c r="AB148" s="513"/>
      <c r="AC148" s="515">
        <f t="shared" si="48"/>
        <v>0</v>
      </c>
      <c r="AD148" s="516"/>
    </row>
    <row r="149" spans="1:30" outlineLevel="1">
      <c r="B149" s="508" t="str">
        <f>IF(C149&gt;0,IFERROR(_xlfn.IFS(D149&lt;=DATE(YEAR('Project basic information'!$E$12),MONTH('Project basic information'!$E$12),1),'Project basic information'!$A$12,D149&lt;=DATE(YEAR('Project basic information'!$E$13),MONTH('Project basic information'!$E$13),1),'Project basic information'!$A$13,D149&lt;=DATE(YEAR('Project basic information'!$E$14),MONTH('Project basic information'!$E$14),1),'Project basic information'!$A$14,D149&lt;=DATE(YEAR('Project basic information'!$E$15),MONTH('Project basic information'!$E$15),1),'Project basic information'!$A$15,D149&lt;=DATE(YEAR('Project basic information'!$E$16),MONTH('Project basic information'!$E$16),1),'Project basic information'!$A$16),""),"")</f>
        <v/>
      </c>
      <c r="C149" s="508">
        <f>IF(C148&gt;0,C148+1,IF(DATE(YEAR('Project basic information'!$C$5),MONTH('Project basic information'!$C$5),1)=D149,1,0))</f>
        <v>0</v>
      </c>
      <c r="D149" s="509">
        <f t="shared" si="49"/>
        <v>2528</v>
      </c>
      <c r="E149" s="510"/>
      <c r="F149" s="458">
        <f t="shared" si="46"/>
        <v>0</v>
      </c>
      <c r="G149" s="511"/>
      <c r="H149" s="510"/>
      <c r="I149" s="458">
        <f t="shared" si="47"/>
        <v>0</v>
      </c>
      <c r="J149" s="512"/>
      <c r="M149" s="509">
        <f t="shared" si="35"/>
        <v>2528</v>
      </c>
      <c r="N149" s="514"/>
      <c r="O149" s="514"/>
      <c r="P149" s="514"/>
      <c r="Q149" s="514"/>
      <c r="R149" s="514"/>
      <c r="S149" s="513"/>
      <c r="T149" s="513"/>
      <c r="U149" s="513"/>
      <c r="V149" s="513"/>
      <c r="W149" s="513"/>
      <c r="X149" s="513"/>
      <c r="Y149" s="513"/>
      <c r="Z149" s="513"/>
      <c r="AA149" s="513"/>
      <c r="AB149" s="513"/>
      <c r="AC149" s="515">
        <f t="shared" si="48"/>
        <v>0</v>
      </c>
      <c r="AD149" s="516"/>
    </row>
    <row r="150" spans="1:30" ht="15" thickBot="1">
      <c r="B150" s="518"/>
      <c r="C150" s="519"/>
      <c r="D150" s="520">
        <f>D149</f>
        <v>2528</v>
      </c>
      <c r="E150" s="521"/>
      <c r="F150" s="522">
        <f>SUM(F138:F149)</f>
        <v>0</v>
      </c>
      <c r="G150" s="523">
        <f>SUM(G138:G149)</f>
        <v>0</v>
      </c>
      <c r="H150" s="524"/>
      <c r="I150" s="522">
        <f>SUM(I138:I149)</f>
        <v>0</v>
      </c>
      <c r="J150" s="523">
        <f>SUM(J138:J149)</f>
        <v>0</v>
      </c>
      <c r="M150" s="520">
        <f t="shared" si="35"/>
        <v>2528</v>
      </c>
      <c r="N150" s="526">
        <f>SUM(N138:N149)</f>
        <v>0</v>
      </c>
      <c r="O150" s="526">
        <f>SUM(O138:O149)</f>
        <v>0</v>
      </c>
      <c r="P150" s="526">
        <f>SUM(P138:P149)</f>
        <v>0</v>
      </c>
      <c r="Q150" s="526">
        <f>SUM(Q138:Q149)</f>
        <v>0</v>
      </c>
      <c r="R150" s="526">
        <f>SUM(R138:R149)</f>
        <v>0</v>
      </c>
      <c r="S150" s="528">
        <f t="shared" ref="S150:AB150" si="50">SUM(S138:S149)</f>
        <v>0</v>
      </c>
      <c r="T150" s="528">
        <f t="shared" si="50"/>
        <v>0</v>
      </c>
      <c r="U150" s="528">
        <f t="shared" si="50"/>
        <v>0</v>
      </c>
      <c r="V150" s="528">
        <f t="shared" si="50"/>
        <v>0</v>
      </c>
      <c r="W150" s="528">
        <f t="shared" si="50"/>
        <v>0</v>
      </c>
      <c r="X150" s="528">
        <f t="shared" si="50"/>
        <v>0</v>
      </c>
      <c r="Y150" s="528">
        <f t="shared" si="50"/>
        <v>0</v>
      </c>
      <c r="Z150" s="528">
        <f t="shared" si="50"/>
        <v>0</v>
      </c>
      <c r="AA150" s="528">
        <f t="shared" si="50"/>
        <v>0</v>
      </c>
      <c r="AB150" s="528">
        <f t="shared" si="50"/>
        <v>0</v>
      </c>
      <c r="AC150" s="528">
        <f>SUM(AC138:AC149)</f>
        <v>0</v>
      </c>
      <c r="AD150" s="516"/>
    </row>
    <row r="151" spans="1:30" ht="28.55" customHeight="1">
      <c r="A151" s="448"/>
      <c r="B151" s="448"/>
      <c r="C151" s="448"/>
      <c r="D151" s="448"/>
      <c r="N151" s="527">
        <f>IFERROR(N150/$H$6,0)</f>
        <v>0</v>
      </c>
      <c r="O151" s="527">
        <f>IFERROR(O150/$H$6,0)</f>
        <v>0</v>
      </c>
      <c r="P151" s="527">
        <f>IFERROR(P150/$H$6,0)</f>
        <v>0</v>
      </c>
      <c r="Q151" s="527">
        <f>IFERROR(Q150/$H$6,0)</f>
        <v>0</v>
      </c>
      <c r="R151" s="527">
        <f>IFERROR(R150/$H$6,0)</f>
        <v>0</v>
      </c>
      <c r="S151" s="527">
        <f t="shared" ref="S151:AB151" si="51">IFERROR(S150/$H$6,0)</f>
        <v>0</v>
      </c>
      <c r="T151" s="527">
        <f t="shared" si="51"/>
        <v>0</v>
      </c>
      <c r="U151" s="527">
        <f t="shared" si="51"/>
        <v>0</v>
      </c>
      <c r="V151" s="527">
        <f t="shared" si="51"/>
        <v>0</v>
      </c>
      <c r="W151" s="527">
        <f t="shared" si="51"/>
        <v>0</v>
      </c>
      <c r="X151" s="527">
        <f t="shared" si="51"/>
        <v>0</v>
      </c>
      <c r="Y151" s="527">
        <f t="shared" si="51"/>
        <v>0</v>
      </c>
      <c r="Z151" s="527">
        <f t="shared" si="51"/>
        <v>0</v>
      </c>
      <c r="AA151" s="527">
        <f t="shared" si="51"/>
        <v>0</v>
      </c>
      <c r="AB151" s="527">
        <f t="shared" si="51"/>
        <v>0</v>
      </c>
      <c r="AC151" s="525">
        <f>IFERROR(AC150/$H$6,0)</f>
        <v>0</v>
      </c>
      <c r="AD151" s="529" t="s">
        <v>579</v>
      </c>
    </row>
    <row r="152" spans="1:30">
      <c r="A152" s="448"/>
      <c r="B152" s="448"/>
      <c r="C152" s="448"/>
      <c r="D152" s="448"/>
      <c r="N152" s="543"/>
      <c r="O152" s="543"/>
      <c r="P152" s="543"/>
      <c r="Q152" s="543"/>
      <c r="R152" s="543"/>
      <c r="S152" s="544"/>
      <c r="T152" s="545"/>
      <c r="U152" s="545"/>
      <c r="V152" s="545"/>
      <c r="W152" s="545"/>
      <c r="X152" s="545"/>
      <c r="Y152" s="545"/>
      <c r="Z152" s="545"/>
      <c r="AA152" s="545"/>
      <c r="AB152" s="546"/>
      <c r="AC152" s="543"/>
      <c r="AD152" s="542"/>
    </row>
    <row r="153" spans="1:30">
      <c r="L153" s="517"/>
      <c r="N153" s="480"/>
      <c r="O153" s="480"/>
      <c r="P153" s="480"/>
      <c r="Q153" s="480"/>
      <c r="R153" s="480"/>
      <c r="AC153" s="480"/>
    </row>
    <row r="154" spans="1:30">
      <c r="L154" s="517"/>
      <c r="N154" s="480"/>
      <c r="O154" s="480"/>
      <c r="P154" s="480"/>
      <c r="Q154" s="480"/>
      <c r="R154" s="480"/>
      <c r="AC154" s="480"/>
    </row>
    <row r="155" spans="1:30">
      <c r="N155" s="480"/>
      <c r="O155" s="480"/>
      <c r="P155" s="480"/>
      <c r="Q155" s="480"/>
      <c r="R155" s="480"/>
      <c r="AC155" s="480"/>
    </row>
    <row r="156" spans="1:30">
      <c r="N156" s="480"/>
      <c r="O156" s="480"/>
      <c r="P156" s="480"/>
      <c r="Q156" s="480"/>
      <c r="R156" s="480"/>
      <c r="AC156" s="480"/>
    </row>
    <row r="157" spans="1:30">
      <c r="N157" s="480"/>
      <c r="O157" s="480"/>
      <c r="P157" s="480"/>
      <c r="Q157" s="480"/>
      <c r="R157" s="480"/>
      <c r="AC157" s="480"/>
    </row>
    <row r="158" spans="1:30">
      <c r="N158" s="480"/>
      <c r="O158" s="480"/>
      <c r="P158" s="480"/>
      <c r="Q158" s="480"/>
      <c r="R158" s="480"/>
      <c r="AC158" s="480"/>
    </row>
    <row r="159" spans="1:30">
      <c r="N159" s="480"/>
      <c r="O159" s="480"/>
      <c r="P159" s="480"/>
      <c r="Q159" s="480"/>
      <c r="R159" s="480"/>
      <c r="AC159" s="480"/>
    </row>
    <row r="160" spans="1:30">
      <c r="N160" s="480"/>
      <c r="O160" s="480"/>
      <c r="P160" s="480"/>
      <c r="Q160" s="480"/>
      <c r="R160" s="480"/>
      <c r="AC160" s="480"/>
    </row>
    <row r="161" spans="14:29">
      <c r="N161" s="480"/>
      <c r="O161" s="480"/>
      <c r="P161" s="480"/>
      <c r="Q161" s="480"/>
      <c r="R161" s="480"/>
      <c r="AC161" s="480"/>
    </row>
    <row r="162" spans="14:29">
      <c r="N162" s="480"/>
      <c r="O162" s="480"/>
      <c r="P162" s="480"/>
      <c r="Q162" s="480"/>
      <c r="R162" s="480"/>
      <c r="AC162" s="480"/>
    </row>
    <row r="163" spans="14:29">
      <c r="N163" s="480"/>
      <c r="O163" s="480"/>
      <c r="P163" s="480"/>
      <c r="Q163" s="480"/>
      <c r="R163" s="480"/>
      <c r="AC163" s="480"/>
    </row>
    <row r="164" spans="14:29">
      <c r="N164" s="480"/>
      <c r="O164" s="480"/>
      <c r="P164" s="480"/>
      <c r="Q164" s="480"/>
      <c r="R164" s="480"/>
      <c r="AC164" s="480"/>
    </row>
    <row r="165" spans="14:29">
      <c r="N165" s="480"/>
      <c r="O165" s="480"/>
      <c r="P165" s="480"/>
      <c r="Q165" s="480"/>
      <c r="R165" s="480"/>
      <c r="AC165" s="480"/>
    </row>
    <row r="166" spans="14:29">
      <c r="N166" s="480"/>
      <c r="O166" s="480"/>
      <c r="P166" s="480"/>
      <c r="Q166" s="480"/>
      <c r="R166" s="480"/>
      <c r="AC166" s="480"/>
    </row>
    <row r="167" spans="14:29">
      <c r="N167" s="480"/>
      <c r="O167" s="480"/>
      <c r="P167" s="480"/>
      <c r="Q167" s="480"/>
      <c r="R167" s="480"/>
      <c r="AC167" s="480"/>
    </row>
    <row r="168" spans="14:29">
      <c r="N168" s="480"/>
      <c r="O168" s="480"/>
      <c r="P168" s="480"/>
      <c r="Q168" s="480"/>
      <c r="R168" s="480"/>
      <c r="AC168" s="480"/>
    </row>
    <row r="169" spans="14:29">
      <c r="N169" s="480"/>
      <c r="O169" s="480"/>
      <c r="P169" s="480"/>
      <c r="Q169" s="480"/>
      <c r="R169" s="480"/>
      <c r="AC169" s="480"/>
    </row>
    <row r="170" spans="14:29">
      <c r="N170" s="480"/>
      <c r="O170" s="480"/>
      <c r="P170" s="480"/>
      <c r="Q170" s="480"/>
      <c r="R170" s="480"/>
      <c r="AC170" s="480"/>
    </row>
    <row r="171" spans="14:29">
      <c r="N171" s="480"/>
      <c r="O171" s="480"/>
      <c r="P171" s="480"/>
      <c r="Q171" s="480"/>
      <c r="R171" s="480"/>
      <c r="AC171" s="480"/>
    </row>
    <row r="172" spans="14:29">
      <c r="N172" s="480"/>
      <c r="O172" s="480"/>
      <c r="P172" s="480"/>
      <c r="Q172" s="480"/>
      <c r="R172" s="480"/>
      <c r="AC172" s="480"/>
    </row>
    <row r="173" spans="14:29">
      <c r="N173" s="480"/>
      <c r="O173" s="480"/>
      <c r="P173" s="480"/>
      <c r="Q173" s="480"/>
      <c r="R173" s="480"/>
      <c r="AC173" s="480"/>
    </row>
    <row r="174" spans="14:29">
      <c r="N174" s="480"/>
      <c r="O174" s="480"/>
      <c r="P174" s="480"/>
      <c r="Q174" s="480"/>
      <c r="R174" s="480"/>
      <c r="AC174" s="480"/>
    </row>
    <row r="175" spans="14:29">
      <c r="N175" s="480"/>
      <c r="O175" s="480"/>
      <c r="P175" s="480"/>
      <c r="Q175" s="480"/>
      <c r="R175" s="480"/>
      <c r="AC175" s="480"/>
    </row>
    <row r="176" spans="14:29">
      <c r="N176" s="480"/>
      <c r="O176" s="480"/>
      <c r="P176" s="480"/>
      <c r="Q176" s="480"/>
      <c r="R176" s="480"/>
      <c r="AC176" s="480"/>
    </row>
    <row r="177" spans="14:18">
      <c r="N177" s="480"/>
      <c r="O177" s="480"/>
      <c r="P177" s="480"/>
      <c r="Q177" s="480"/>
      <c r="R177" s="480"/>
    </row>
    <row r="178" spans="14:18">
      <c r="N178" s="480"/>
      <c r="O178" s="480"/>
      <c r="P178" s="480"/>
      <c r="Q178" s="480"/>
      <c r="R178" s="480"/>
    </row>
    <row r="179" spans="14:18">
      <c r="N179" s="480"/>
      <c r="O179" s="480"/>
      <c r="P179" s="480"/>
      <c r="Q179" s="480"/>
      <c r="R179" s="480"/>
    </row>
    <row r="180" spans="14:18">
      <c r="N180" s="480"/>
      <c r="O180" s="480"/>
      <c r="P180" s="480"/>
      <c r="Q180" s="480"/>
      <c r="R180" s="480"/>
    </row>
  </sheetData>
  <mergeCells count="62">
    <mergeCell ref="E46:G46"/>
    <mergeCell ref="H46:J46"/>
    <mergeCell ref="N46:AC46"/>
    <mergeCell ref="J27:J28"/>
    <mergeCell ref="K27:K28"/>
    <mergeCell ref="H35:H41"/>
    <mergeCell ref="B44:J44"/>
    <mergeCell ref="M44:AE44"/>
    <mergeCell ref="C32:I32"/>
    <mergeCell ref="A27:A28"/>
    <mergeCell ref="B27:B28"/>
    <mergeCell ref="C27:C28"/>
    <mergeCell ref="D27:D28"/>
    <mergeCell ref="E27:E28"/>
    <mergeCell ref="F27:F28"/>
    <mergeCell ref="G27:G28"/>
    <mergeCell ref="H27:H28"/>
    <mergeCell ref="I27:I28"/>
    <mergeCell ref="F25:F26"/>
    <mergeCell ref="G25:G26"/>
    <mergeCell ref="H25:H26"/>
    <mergeCell ref="I25:I26"/>
    <mergeCell ref="J25:J26"/>
    <mergeCell ref="K25:K26"/>
    <mergeCell ref="G23:G24"/>
    <mergeCell ref="H23:H24"/>
    <mergeCell ref="I23:I24"/>
    <mergeCell ref="J23:J24"/>
    <mergeCell ref="K23:K24"/>
    <mergeCell ref="A25:A26"/>
    <mergeCell ref="B25:B26"/>
    <mergeCell ref="C25:C26"/>
    <mergeCell ref="D25:D26"/>
    <mergeCell ref="E25:E26"/>
    <mergeCell ref="A23:A24"/>
    <mergeCell ref="B23:B24"/>
    <mergeCell ref="C23:C24"/>
    <mergeCell ref="D23:D24"/>
    <mergeCell ref="E23:E24"/>
    <mergeCell ref="F23:F24"/>
    <mergeCell ref="F21:F22"/>
    <mergeCell ref="G21:G22"/>
    <mergeCell ref="H21:H22"/>
    <mergeCell ref="I21:I22"/>
    <mergeCell ref="J21:J22"/>
    <mergeCell ref="K21:K22"/>
    <mergeCell ref="C17:K17"/>
    <mergeCell ref="M17:AE18"/>
    <mergeCell ref="C19:E19"/>
    <mergeCell ref="G19:I19"/>
    <mergeCell ref="E21:E22"/>
    <mergeCell ref="A20:B20"/>
    <mergeCell ref="A21:A22"/>
    <mergeCell ref="B21:B22"/>
    <mergeCell ref="C21:C22"/>
    <mergeCell ref="D21:D22"/>
    <mergeCell ref="C3:H3"/>
    <mergeCell ref="M3:AE3"/>
    <mergeCell ref="D6:E6"/>
    <mergeCell ref="C8:C13"/>
    <mergeCell ref="C14:C15"/>
    <mergeCell ref="D14:D15"/>
  </mergeCells>
  <conditionalFormatting sqref="B48:B59 B93:B104 B108:B119 B122:B134 B138:B149">
    <cfRule type="cellIs" dxfId="567" priority="118" operator="equal">
      <formula>"P4"</formula>
    </cfRule>
    <cfRule type="cellIs" dxfId="566" priority="119" operator="equal">
      <formula>"P3"</formula>
    </cfRule>
    <cfRule type="cellIs" dxfId="565" priority="120" operator="equal">
      <formula>"P2"</formula>
    </cfRule>
    <cfRule type="cellIs" dxfId="564" priority="121" operator="equal">
      <formula>"P1"</formula>
    </cfRule>
  </conditionalFormatting>
  <conditionalFormatting sqref="B48:B59 B93:B104 B108:B119 B123:B134 B138:B149">
    <cfRule type="cellIs" dxfId="563" priority="117" operator="equal">
      <formula>"P5"</formula>
    </cfRule>
  </conditionalFormatting>
  <conditionalFormatting sqref="B63:B74">
    <cfRule type="cellIs" dxfId="562" priority="68" operator="equal">
      <formula>"P5"</formula>
    </cfRule>
    <cfRule type="cellIs" dxfId="561" priority="69" operator="equal">
      <formula>"P4"</formula>
    </cfRule>
    <cfRule type="cellIs" dxfId="560" priority="70" operator="equal">
      <formula>"P3"</formula>
    </cfRule>
    <cfRule type="cellIs" dxfId="559" priority="71" operator="equal">
      <formula>"P2"</formula>
    </cfRule>
    <cfRule type="cellIs" dxfId="558" priority="72" operator="equal">
      <formula>"P1"</formula>
    </cfRule>
  </conditionalFormatting>
  <conditionalFormatting sqref="B78:B89">
    <cfRule type="cellIs" dxfId="557" priority="74" operator="equal">
      <formula>"P5"</formula>
    </cfRule>
    <cfRule type="cellIs" dxfId="556" priority="75" operator="equal">
      <formula>"P4"</formula>
    </cfRule>
    <cfRule type="cellIs" dxfId="555" priority="76" operator="equal">
      <formula>"P3"</formula>
    </cfRule>
    <cfRule type="cellIs" dxfId="554" priority="77" operator="equal">
      <formula>"P2"</formula>
    </cfRule>
    <cfRule type="cellIs" dxfId="553" priority="78" operator="equal">
      <formula>"P1"</formula>
    </cfRule>
  </conditionalFormatting>
  <conditionalFormatting sqref="C48:C59 C93:C104 C108:C119 C123:C134 C138:C149 G151:G186">
    <cfRule type="cellIs" dxfId="552" priority="126" operator="equal">
      <formula>0</formula>
    </cfRule>
  </conditionalFormatting>
  <conditionalFormatting sqref="C63:C74">
    <cfRule type="cellIs" dxfId="550" priority="81" operator="equal">
      <formula>0</formula>
    </cfRule>
  </conditionalFormatting>
  <conditionalFormatting sqref="C78:C89">
    <cfRule type="cellIs" dxfId="549" priority="80" operator="equal">
      <formula>0</formula>
    </cfRule>
  </conditionalFormatting>
  <conditionalFormatting sqref="C35:G41">
    <cfRule type="cellIs" dxfId="548" priority="21" operator="equal">
      <formula>0</formula>
    </cfRule>
  </conditionalFormatting>
  <conditionalFormatting sqref="D48:D60">
    <cfRule type="expression" dxfId="547" priority="67">
      <formula>$D$48=0</formula>
    </cfRule>
  </conditionalFormatting>
  <conditionalFormatting sqref="D49:D59">
    <cfRule type="cellIs" dxfId="546" priority="66" operator="equal">
      <formula>0</formula>
    </cfRule>
  </conditionalFormatting>
  <conditionalFormatting sqref="D63:D75">
    <cfRule type="expression" dxfId="545" priority="65">
      <formula>$D$48=0</formula>
    </cfRule>
  </conditionalFormatting>
  <conditionalFormatting sqref="D64:D74">
    <cfRule type="cellIs" dxfId="544" priority="64" operator="equal">
      <formula>0</formula>
    </cfRule>
  </conditionalFormatting>
  <conditionalFormatting sqref="D78:D90">
    <cfRule type="expression" dxfId="543" priority="63">
      <formula>$D$48=0</formula>
    </cfRule>
  </conditionalFormatting>
  <conditionalFormatting sqref="D79:D89">
    <cfRule type="cellIs" dxfId="542" priority="62" operator="equal">
      <formula>0</formula>
    </cfRule>
  </conditionalFormatting>
  <conditionalFormatting sqref="D93:D105">
    <cfRule type="expression" dxfId="541" priority="61">
      <formula>$D$48=0</formula>
    </cfRule>
  </conditionalFormatting>
  <conditionalFormatting sqref="D94:D104">
    <cfRule type="cellIs" dxfId="540" priority="60" operator="equal">
      <formula>0</formula>
    </cfRule>
  </conditionalFormatting>
  <conditionalFormatting sqref="D108:D120">
    <cfRule type="expression" dxfId="539" priority="59">
      <formula>$D$48=0</formula>
    </cfRule>
  </conditionalFormatting>
  <conditionalFormatting sqref="D109:D119">
    <cfRule type="cellIs" dxfId="538" priority="58" operator="equal">
      <formula>0</formula>
    </cfRule>
  </conditionalFormatting>
  <conditionalFormatting sqref="D123:D135">
    <cfRule type="expression" dxfId="537" priority="57">
      <formula>$D$48=0</formula>
    </cfRule>
  </conditionalFormatting>
  <conditionalFormatting sqref="D124:D134">
    <cfRule type="cellIs" dxfId="536" priority="56" operator="equal">
      <formula>0</formula>
    </cfRule>
  </conditionalFormatting>
  <conditionalFormatting sqref="D138:D150">
    <cfRule type="expression" dxfId="535" priority="55">
      <formula>$D$48=0</formula>
    </cfRule>
  </conditionalFormatting>
  <conditionalFormatting sqref="D139:D149">
    <cfRule type="cellIs" dxfId="534" priority="54" operator="equal">
      <formula>0</formula>
    </cfRule>
  </conditionalFormatting>
  <conditionalFormatting sqref="E48:E59">
    <cfRule type="expression" dxfId="533" priority="13">
      <formula>$B48=""</formula>
    </cfRule>
  </conditionalFormatting>
  <conditionalFormatting sqref="E63:E74">
    <cfRule type="expression" dxfId="532" priority="6">
      <formula>$B63=""</formula>
    </cfRule>
  </conditionalFormatting>
  <conditionalFormatting sqref="E78:E89">
    <cfRule type="expression" dxfId="531" priority="5">
      <formula>$B78=""</formula>
    </cfRule>
  </conditionalFormatting>
  <conditionalFormatting sqref="E93:E104">
    <cfRule type="expression" dxfId="530" priority="106">
      <formula>$B93=""</formula>
    </cfRule>
  </conditionalFormatting>
  <conditionalFormatting sqref="E108:E119">
    <cfRule type="expression" dxfId="529" priority="102">
      <formula>$B108=""</formula>
    </cfRule>
  </conditionalFormatting>
  <conditionalFormatting sqref="E123:E134">
    <cfRule type="expression" dxfId="528" priority="98">
      <formula>$B123=""</formula>
    </cfRule>
  </conditionalFormatting>
  <conditionalFormatting sqref="E138:E149">
    <cfRule type="expression" dxfId="527" priority="93">
      <formula>$B138=""</formula>
    </cfRule>
  </conditionalFormatting>
  <conditionalFormatting sqref="F35:F41">
    <cfRule type="cellIs" dxfId="526" priority="22" operator="notEqual">
      <formula>0</formula>
    </cfRule>
  </conditionalFormatting>
  <conditionalFormatting sqref="F48:F150">
    <cfRule type="cellIs" dxfId="525" priority="95" operator="equal">
      <formula>0</formula>
    </cfRule>
  </conditionalFormatting>
  <conditionalFormatting sqref="G48:H59">
    <cfRule type="expression" dxfId="524" priority="12">
      <formula>$B48=""</formula>
    </cfRule>
  </conditionalFormatting>
  <conditionalFormatting sqref="G63:H74">
    <cfRule type="expression" dxfId="523" priority="10">
      <formula>$B63=""</formula>
    </cfRule>
  </conditionalFormatting>
  <conditionalFormatting sqref="G78:H89">
    <cfRule type="expression" dxfId="522" priority="9">
      <formula>$B78=""</formula>
    </cfRule>
  </conditionalFormatting>
  <conditionalFormatting sqref="G93:H104">
    <cfRule type="expression" dxfId="521" priority="105">
      <formula>$B93=""</formula>
    </cfRule>
  </conditionalFormatting>
  <conditionalFormatting sqref="G108:H119">
    <cfRule type="expression" dxfId="520" priority="101">
      <formula>$B108=""</formula>
    </cfRule>
  </conditionalFormatting>
  <conditionalFormatting sqref="G123:H134">
    <cfRule type="expression" dxfId="519" priority="97">
      <formula>$B123=""</formula>
    </cfRule>
  </conditionalFormatting>
  <conditionalFormatting sqref="G138:H149">
    <cfRule type="expression" dxfId="518" priority="92">
      <formula>$B138=""</formula>
    </cfRule>
  </conditionalFormatting>
  <conditionalFormatting sqref="H21 K21 K23 K25 K27 H29">
    <cfRule type="cellIs" dxfId="517" priority="20" operator="notEqual">
      <formula>0</formula>
    </cfRule>
  </conditionalFormatting>
  <conditionalFormatting sqref="H23">
    <cfRule type="cellIs" dxfId="516" priority="18" operator="notEqual">
      <formula>0</formula>
    </cfRule>
  </conditionalFormatting>
  <conditionalFormatting sqref="H25">
    <cfRule type="cellIs" dxfId="515" priority="17" operator="notEqual">
      <formula>0</formula>
    </cfRule>
  </conditionalFormatting>
  <conditionalFormatting sqref="H27">
    <cfRule type="cellIs" dxfId="514" priority="16" operator="notEqual">
      <formula>0</formula>
    </cfRule>
  </conditionalFormatting>
  <conditionalFormatting sqref="H35:H41">
    <cfRule type="expression" dxfId="513" priority="73">
      <formula>$D14="yes"</formula>
    </cfRule>
  </conditionalFormatting>
  <conditionalFormatting sqref="H62">
    <cfRule type="cellIs" dxfId="512" priority="115" operator="equal">
      <formula>0</formula>
    </cfRule>
  </conditionalFormatting>
  <conditionalFormatting sqref="H77">
    <cfRule type="cellIs" dxfId="511" priority="114" operator="equal">
      <formula>0</formula>
    </cfRule>
  </conditionalFormatting>
  <conditionalFormatting sqref="H92">
    <cfRule type="cellIs" dxfId="510" priority="113" operator="equal">
      <formula>0</formula>
    </cfRule>
  </conditionalFormatting>
  <conditionalFormatting sqref="H107">
    <cfRule type="cellIs" dxfId="509" priority="112" operator="equal">
      <formula>0</formula>
    </cfRule>
  </conditionalFormatting>
  <conditionalFormatting sqref="H122">
    <cfRule type="cellIs" dxfId="508" priority="111" operator="equal">
      <formula>0</formula>
    </cfRule>
  </conditionalFormatting>
  <conditionalFormatting sqref="H137">
    <cfRule type="cellIs" dxfId="507" priority="110" operator="equal">
      <formula>0</formula>
    </cfRule>
  </conditionalFormatting>
  <conditionalFormatting sqref="I48:I60">
    <cfRule type="cellIs" dxfId="506" priority="116" operator="equal">
      <formula>0</formula>
    </cfRule>
  </conditionalFormatting>
  <conditionalFormatting sqref="I63:I75">
    <cfRule type="cellIs" dxfId="505" priority="109" operator="equal">
      <formula>0</formula>
    </cfRule>
  </conditionalFormatting>
  <conditionalFormatting sqref="I78:I90">
    <cfRule type="cellIs" dxfId="504" priority="108" operator="equal">
      <formula>0</formula>
    </cfRule>
  </conditionalFormatting>
  <conditionalFormatting sqref="I93:I105">
    <cfRule type="cellIs" dxfId="503" priority="107" operator="equal">
      <formula>0</formula>
    </cfRule>
  </conditionalFormatting>
  <conditionalFormatting sqref="I108:I120">
    <cfRule type="cellIs" dxfId="502" priority="103" operator="equal">
      <formula>0</formula>
    </cfRule>
  </conditionalFormatting>
  <conditionalFormatting sqref="I123:I135">
    <cfRule type="cellIs" dxfId="501" priority="99" operator="equal">
      <formula>0</formula>
    </cfRule>
  </conditionalFormatting>
  <conditionalFormatting sqref="I138:I150">
    <cfRule type="cellIs" dxfId="500" priority="94" operator="equal">
      <formula>0</formula>
    </cfRule>
  </conditionalFormatting>
  <conditionalFormatting sqref="I42:J42">
    <cfRule type="cellIs" dxfId="499" priority="122" operator="equal">
      <formula>0</formula>
    </cfRule>
  </conditionalFormatting>
  <conditionalFormatting sqref="I43:J43">
    <cfRule type="cellIs" dxfId="498" priority="123" operator="notEqual">
      <formula>0</formula>
    </cfRule>
  </conditionalFormatting>
  <conditionalFormatting sqref="J30">
    <cfRule type="cellIs" dxfId="497" priority="127" operator="notEqual">
      <formula>0</formula>
    </cfRule>
  </conditionalFormatting>
  <conditionalFormatting sqref="J48:J59">
    <cfRule type="expression" dxfId="496" priority="11">
      <formula>$B48=""</formula>
    </cfRule>
  </conditionalFormatting>
  <conditionalFormatting sqref="J63:J74">
    <cfRule type="expression" dxfId="495" priority="4">
      <formula>$B63=""</formula>
    </cfRule>
  </conditionalFormatting>
  <conditionalFormatting sqref="J78:J89">
    <cfRule type="expression" dxfId="494" priority="3">
      <formula>$B78=""</formula>
    </cfRule>
  </conditionalFormatting>
  <conditionalFormatting sqref="J93:J104">
    <cfRule type="expression" dxfId="493" priority="104">
      <formula>$B93=""</formula>
    </cfRule>
  </conditionalFormatting>
  <conditionalFormatting sqref="J108:J119">
    <cfRule type="expression" dxfId="492" priority="100">
      <formula>$B108=""</formula>
    </cfRule>
  </conditionalFormatting>
  <conditionalFormatting sqref="J123:J134">
    <cfRule type="expression" dxfId="491" priority="96">
      <formula>$B123=""</formula>
    </cfRule>
  </conditionalFormatting>
  <conditionalFormatting sqref="J138:J149">
    <cfRule type="expression" dxfId="490" priority="91">
      <formula>$B138=""</formula>
    </cfRule>
  </conditionalFormatting>
  <conditionalFormatting sqref="K29:K31">
    <cfRule type="cellIs" dxfId="489" priority="19" operator="notEqual">
      <formula>0</formula>
    </cfRule>
  </conditionalFormatting>
  <conditionalFormatting sqref="M48:M60">
    <cfRule type="expression" dxfId="488" priority="35">
      <formula>$D$48=0</formula>
    </cfRule>
  </conditionalFormatting>
  <conditionalFormatting sqref="M49:M59">
    <cfRule type="cellIs" dxfId="487" priority="53" operator="equal">
      <formula>0</formula>
    </cfRule>
  </conditionalFormatting>
  <conditionalFormatting sqref="M63:M75">
    <cfRule type="expression" dxfId="486" priority="34">
      <formula>$D$48=0</formula>
    </cfRule>
  </conditionalFormatting>
  <conditionalFormatting sqref="M64:M74">
    <cfRule type="cellIs" dxfId="485" priority="33" operator="equal">
      <formula>0</formula>
    </cfRule>
  </conditionalFormatting>
  <conditionalFormatting sqref="M78:M90">
    <cfRule type="expression" dxfId="484" priority="32">
      <formula>$D$48=0</formula>
    </cfRule>
  </conditionalFormatting>
  <conditionalFormatting sqref="M79:M89">
    <cfRule type="cellIs" dxfId="483" priority="31" operator="equal">
      <formula>0</formula>
    </cfRule>
  </conditionalFormatting>
  <conditionalFormatting sqref="M93:M105">
    <cfRule type="expression" dxfId="482" priority="30">
      <formula>$D$48=0</formula>
    </cfRule>
  </conditionalFormatting>
  <conditionalFormatting sqref="M94:M104">
    <cfRule type="cellIs" dxfId="481" priority="29" operator="equal">
      <formula>0</formula>
    </cfRule>
  </conditionalFormatting>
  <conditionalFormatting sqref="M108:M120">
    <cfRule type="expression" dxfId="480" priority="28">
      <formula>$D$48=0</formula>
    </cfRule>
  </conditionalFormatting>
  <conditionalFormatting sqref="M109:M119">
    <cfRule type="cellIs" dxfId="479" priority="27" operator="equal">
      <formula>0</formula>
    </cfRule>
  </conditionalFormatting>
  <conditionalFormatting sqref="M123:M135">
    <cfRule type="expression" dxfId="478" priority="26">
      <formula>$D$48=0</formula>
    </cfRule>
  </conditionalFormatting>
  <conditionalFormatting sqref="M124:M134">
    <cfRule type="cellIs" dxfId="477" priority="25" operator="equal">
      <formula>0</formula>
    </cfRule>
  </conditionalFormatting>
  <conditionalFormatting sqref="M138:M150">
    <cfRule type="expression" dxfId="476" priority="24">
      <formula>$D$48=0</formula>
    </cfRule>
  </conditionalFormatting>
  <conditionalFormatting sqref="M139:M149">
    <cfRule type="cellIs" dxfId="475" priority="23" operator="equal">
      <formula>0</formula>
    </cfRule>
  </conditionalFormatting>
  <conditionalFormatting sqref="N6">
    <cfRule type="cellIs" dxfId="474" priority="89" operator="equal">
      <formula>0</formula>
    </cfRule>
  </conditionalFormatting>
  <conditionalFormatting sqref="N11:R14 AD11:AD14">
    <cfRule type="cellIs" dxfId="469" priority="90" operator="equal">
      <formula>0</formula>
    </cfRule>
  </conditionalFormatting>
  <conditionalFormatting sqref="N6:AB14">
    <cfRule type="cellIs" dxfId="468" priority="88" operator="equal">
      <formula>0</formula>
    </cfRule>
  </conditionalFormatting>
  <conditionalFormatting sqref="N21:AC29">
    <cfRule type="cellIs" dxfId="467" priority="15" operator="equal">
      <formula>0</formula>
    </cfRule>
  </conditionalFormatting>
  <conditionalFormatting sqref="N60:AC61 N62:S62 N75:AC76 N77:S77 N90:AC91 N92:S92 N105:AC106 N107:S107 N120:AC121 N122:S122 N135:AC136 N137:S137 N150:AC151">
    <cfRule type="cellIs" dxfId="466" priority="37" operator="equal">
      <formula>0</formula>
    </cfRule>
  </conditionalFormatting>
  <conditionalFormatting sqref="U62:AC62 AC63:AC74 U77:AC77 AC78:AC89 U92:AC92 AC93:AC104 U107:AC107 AC108:AC119 U122:AC122 AC123:AC134 U137:AC137 AC138:AC149">
    <cfRule type="cellIs" dxfId="451" priority="36" operator="equal">
      <formula>0</formula>
    </cfRule>
  </conditionalFormatting>
  <conditionalFormatting sqref="AC6:AC14">
    <cfRule type="cellIs" dxfId="436" priority="14" operator="equal">
      <formula>0</formula>
    </cfRule>
  </conditionalFormatting>
  <conditionalFormatting sqref="AC15:AC16 E42:H43">
    <cfRule type="cellIs" dxfId="435" priority="124" operator="equal">
      <formula>0</formula>
    </cfRule>
  </conditionalFormatting>
  <conditionalFormatting sqref="AC48:AC59">
    <cfRule type="cellIs" dxfId="434" priority="125" operator="equal">
      <formula>0</formula>
    </cfRule>
  </conditionalFormatting>
  <conditionalFormatting sqref="AD21:AD29">
    <cfRule type="cellIs" dxfId="433" priority="82" operator="equal">
      <formula>0</formula>
    </cfRule>
  </conditionalFormatting>
  <conditionalFormatting sqref="AD22 AD24 AD26 AD28">
    <cfRule type="cellIs" dxfId="432" priority="87" operator="equal">
      <formula>0</formula>
    </cfRule>
  </conditionalFormatting>
  <conditionalFormatting sqref="AD6:AE14">
    <cfRule type="cellIs" dxfId="431" priority="1" operator="equal">
      <formula>0</formula>
    </cfRule>
  </conditionalFormatting>
  <conditionalFormatting sqref="AE6:AE14">
    <cfRule type="cellIs" dxfId="430" priority="2" operator="equal">
      <formula>0</formula>
    </cfRule>
  </conditionalFormatting>
  <conditionalFormatting sqref="AE22 AE24 AE26">
    <cfRule type="cellIs" dxfId="429" priority="85" operator="equal">
      <formula>"adjustment needed"</formula>
    </cfRule>
  </conditionalFormatting>
  <conditionalFormatting sqref="AE22:AE26">
    <cfRule type="cellIs" dxfId="428" priority="86" operator="equal">
      <formula>"""adjustment needed"""</formula>
    </cfRule>
  </conditionalFormatting>
  <conditionalFormatting sqref="AE28">
    <cfRule type="cellIs" dxfId="427" priority="83" operator="equal">
      <formula>"adjustment needed"</formula>
    </cfRule>
    <cfRule type="cellIs" dxfId="426" priority="84" operator="equal">
      <formula>"""adjustment needed"""</formula>
    </cfRule>
  </conditionalFormatting>
  <dataValidations count="1">
    <dataValidation type="list" allowBlank="1" showInputMessage="1" showErrorMessage="1" sqref="D14" xr:uid="{A21D382B-45FD-4760-B4A4-F90147F737AF}">
      <formula1>$AK$5:$AK$6</formula1>
    </dataValidation>
  </dataValidations>
  <pageMargins left="0.25" right="0.25" top="0.75" bottom="0.75" header="0.3" footer="0.3"/>
  <pageSetup paperSize="9" scale="30" orientation="landscape" r:id="rId1"/>
  <extLst>
    <ext xmlns:x14="http://schemas.microsoft.com/office/spreadsheetml/2009/9/main" uri="{78C0D931-6437-407d-A8EE-F0AAD7539E65}">
      <x14:conditionalFormattings>
        <x14:conditionalFormatting xmlns:xm="http://schemas.microsoft.com/office/excel/2006/main">
          <x14:cfRule type="cellIs" priority="79" operator="greaterThan" id="{556805B9-8574-4308-86BF-B01DA7765722}">
            <xm:f>'Project basic information'!$C$7</xm:f>
            <x14:dxf>
              <font>
                <color rgb="FFF2F2F2"/>
              </font>
            </x14:dxf>
          </x14:cfRule>
          <xm:sqref>C48:C149</xm:sqref>
        </x14:conditionalFormatting>
        <x14:conditionalFormatting xmlns:xm="http://schemas.microsoft.com/office/excel/2006/main">
          <x14:cfRule type="expression" priority="128" id="{8C76EF6F-0D46-461B-B61D-3CF8D65E4D45}">
            <xm:f>AND($D48&gt;='Project basic information'!$D$20,$D48&lt;='Project basic information'!$E$20,'Project basic information'!$F$20="x")</xm:f>
            <x14:dxf>
              <fill>
                <patternFill patternType="solid">
                  <fgColor indexed="26"/>
                  <bgColor indexed="26"/>
                </patternFill>
              </fill>
            </x14:dxf>
          </x14:cfRule>
          <xm:sqref>N48:N59 N108:N119 N123:N134 N138:N149</xm:sqref>
        </x14:conditionalFormatting>
        <x14:conditionalFormatting xmlns:xm="http://schemas.microsoft.com/office/excel/2006/main">
          <x14:cfRule type="expression" priority="8" id="{8CFE0BC2-8B5B-4406-B1BA-403B9CA242CD}">
            <xm:f>AND($D63&gt;='Project basic information'!$D$20,$D63&lt;='Project basic information'!$E$20,'Project basic information'!$F$20="x")</xm:f>
            <x14:dxf>
              <fill>
                <patternFill patternType="solid">
                  <fgColor indexed="26"/>
                  <bgColor indexed="26"/>
                </patternFill>
              </fill>
            </x14:dxf>
          </x14:cfRule>
          <xm:sqref>N63:N74</xm:sqref>
        </x14:conditionalFormatting>
        <x14:conditionalFormatting xmlns:xm="http://schemas.microsoft.com/office/excel/2006/main">
          <x14:cfRule type="expression" priority="7" id="{970C431E-998D-4E69-920E-A82DFBD06772}">
            <xm:f>AND($D78&gt;='Project basic information'!$D$20,$D78&lt;='Project basic information'!$E$20,'Project basic information'!$F$20="x")</xm:f>
            <x14:dxf>
              <fill>
                <patternFill patternType="solid">
                  <fgColor indexed="26"/>
                  <bgColor indexed="26"/>
                </patternFill>
              </fill>
            </x14:dxf>
          </x14:cfRule>
          <xm:sqref>N78:N89</xm:sqref>
        </x14:conditionalFormatting>
        <x14:conditionalFormatting xmlns:xm="http://schemas.microsoft.com/office/excel/2006/main">
          <x14:cfRule type="expression" priority="38" id="{E8413566-560D-46DE-B6F4-6A5D0F1DDBC8}">
            <xm:f>AND($D93&gt;='Project basic information'!$D$20,$D93&lt;='Project basic information'!$E$20,'Project basic information'!$F$20="x")</xm:f>
            <x14:dxf>
              <fill>
                <patternFill patternType="solid">
                  <fgColor indexed="26"/>
                  <bgColor indexed="26"/>
                </patternFill>
              </fill>
            </x14:dxf>
          </x14:cfRule>
          <xm:sqref>N93:N104</xm:sqref>
        </x14:conditionalFormatting>
        <x14:conditionalFormatting xmlns:xm="http://schemas.microsoft.com/office/excel/2006/main">
          <x14:cfRule type="expression" priority="129" id="{995EAD62-A3C2-4B5A-9C0C-A90B7AE9FEA1}">
            <xm:f>AND($D48&gt;='Project basic information'!$D$21,$D48&lt;='Project basic information'!$E$21,'Project basic information'!$F$21="x")</xm:f>
            <x14:dxf>
              <fill>
                <patternFill patternType="solid">
                  <fgColor indexed="26"/>
                  <bgColor indexed="26"/>
                </patternFill>
              </fill>
            </x14:dxf>
          </x14:cfRule>
          <xm:sqref>O48:O59 O78:O89 O93:O104 O108:O119 O123:O134 O138:O149</xm:sqref>
        </x14:conditionalFormatting>
        <x14:conditionalFormatting xmlns:xm="http://schemas.microsoft.com/office/excel/2006/main">
          <x14:cfRule type="expression" priority="39" id="{2AEDCABB-FF56-4688-BC10-5EF5D27D0855}">
            <xm:f>AND($D63&gt;='Project basic information'!$D$21,$D63&lt;='Project basic information'!$E$21,'Project basic information'!$F$21="x")</xm:f>
            <x14:dxf>
              <fill>
                <patternFill patternType="solid">
                  <fgColor indexed="26"/>
                  <bgColor indexed="26"/>
                </patternFill>
              </fill>
            </x14:dxf>
          </x14:cfRule>
          <xm:sqref>O63:O74</xm:sqref>
        </x14:conditionalFormatting>
        <x14:conditionalFormatting xmlns:xm="http://schemas.microsoft.com/office/excel/2006/main">
          <x14:cfRule type="expression" priority="130" id="{069D616B-9347-4CEA-89BB-355D435798B5}">
            <xm:f>AND($D48&gt;='Project basic information'!$D$22,$D48&lt;='Project basic information'!$E$22,'Project basic information'!$F$22="x")</xm:f>
            <x14:dxf>
              <fill>
                <patternFill patternType="solid">
                  <fgColor indexed="26"/>
                  <bgColor indexed="26"/>
                </patternFill>
              </fill>
            </x14:dxf>
          </x14:cfRule>
          <xm:sqref>P48:P59 P78:P89 P93:P104 P108:P119 P123:P134 P138:P149</xm:sqref>
        </x14:conditionalFormatting>
        <x14:conditionalFormatting xmlns:xm="http://schemas.microsoft.com/office/excel/2006/main">
          <x14:cfRule type="expression" priority="40" id="{AAA37CF5-8AD9-4E3B-ABBA-68D38CE9F9BB}">
            <xm:f>AND($D63&gt;='Project basic information'!$D$22,$D63&lt;='Project basic information'!$E$22,'Project basic information'!$F$22="x")</xm:f>
            <x14:dxf>
              <fill>
                <patternFill patternType="solid">
                  <fgColor indexed="26"/>
                  <bgColor indexed="26"/>
                </patternFill>
              </fill>
            </x14:dxf>
          </x14:cfRule>
          <xm:sqref>P63:P74</xm:sqref>
        </x14:conditionalFormatting>
        <x14:conditionalFormatting xmlns:xm="http://schemas.microsoft.com/office/excel/2006/main">
          <x14:cfRule type="expression" priority="131" id="{9898BC76-EFFB-48F0-B4B6-51AD6D0ACDE2}">
            <xm:f>AND($D48&gt;='Project basic information'!$D$23,$D48&lt;='Project basic information'!$E$23,'Project basic information'!$F$23="x")</xm:f>
            <x14:dxf>
              <fill>
                <patternFill patternType="solid">
                  <fgColor indexed="26"/>
                  <bgColor indexed="26"/>
                </patternFill>
              </fill>
            </x14:dxf>
          </x14:cfRule>
          <xm:sqref>Q48:Q59 Q78:Q89 Q93:Q104 Q108:Q119 Q123:Q134 Q138:Q149</xm:sqref>
        </x14:conditionalFormatting>
        <x14:conditionalFormatting xmlns:xm="http://schemas.microsoft.com/office/excel/2006/main">
          <x14:cfRule type="expression" priority="41" id="{B7092710-6625-4EC3-B55F-E7C6FAB1C2A3}">
            <xm:f>AND($D63&gt;='Project basic information'!$D$23,$D63&lt;='Project basic information'!$E$23,'Project basic information'!$F$23="x")</xm:f>
            <x14:dxf>
              <fill>
                <patternFill patternType="solid">
                  <fgColor indexed="26"/>
                  <bgColor indexed="26"/>
                </patternFill>
              </fill>
            </x14:dxf>
          </x14:cfRule>
          <xm:sqref>Q63:Q74</xm:sqref>
        </x14:conditionalFormatting>
        <x14:conditionalFormatting xmlns:xm="http://schemas.microsoft.com/office/excel/2006/main">
          <x14:cfRule type="expression" priority="132" id="{67BAD48C-1D0F-4254-A547-A32B1524BDE8}">
            <xm:f>AND($D48&gt;='Project basic information'!$D$24,$D48&lt;='Project basic information'!$E$24,'Project basic information'!$F$24="x")</xm:f>
            <x14:dxf>
              <fill>
                <patternFill patternType="solid">
                  <fgColor indexed="26"/>
                  <bgColor indexed="26"/>
                </patternFill>
              </fill>
            </x14:dxf>
          </x14:cfRule>
          <xm:sqref>R48:R59 R78:R89 R93:R104 R108:R119 R123:R134 R138:R149</xm:sqref>
        </x14:conditionalFormatting>
        <x14:conditionalFormatting xmlns:xm="http://schemas.microsoft.com/office/excel/2006/main">
          <x14:cfRule type="expression" priority="42" id="{F9DFE807-3168-4677-A26F-5DA8EF369CCD}">
            <xm:f>AND($D63&gt;='Project basic information'!$D$24,$D63&lt;='Project basic information'!$E$24,'Project basic information'!$F$24="x")</xm:f>
            <x14:dxf>
              <fill>
                <patternFill patternType="solid">
                  <fgColor indexed="26"/>
                  <bgColor indexed="26"/>
                </patternFill>
              </fill>
            </x14:dxf>
          </x14:cfRule>
          <xm:sqref>R63:R74</xm:sqref>
        </x14:conditionalFormatting>
        <x14:conditionalFormatting xmlns:xm="http://schemas.microsoft.com/office/excel/2006/main">
          <x14:cfRule type="expression" priority="133" id="{15EA7DA8-627E-4E48-973C-BF4972ACDBEB}">
            <xm:f>AND($D48&gt;='Project basic information'!$D$25,$D48&lt;='Project basic information'!$E$25,'Project basic information'!$F$25="x")</xm:f>
            <x14:dxf>
              <fill>
                <patternFill patternType="solid">
                  <fgColor indexed="26"/>
                  <bgColor indexed="26"/>
                </patternFill>
              </fill>
            </x14:dxf>
          </x14:cfRule>
          <xm:sqref>S48:S59 S78:S89 S93:S104 S108:S119 S123:S134 S138:S149</xm:sqref>
        </x14:conditionalFormatting>
        <x14:conditionalFormatting xmlns:xm="http://schemas.microsoft.com/office/excel/2006/main">
          <x14:cfRule type="expression" priority="43" id="{40DE4721-14D4-43F4-8AF9-E6C788CB9CF6}">
            <xm:f>AND($D63&gt;='Project basic information'!$D$25,$D63&lt;='Project basic information'!$E$25,'Project basic information'!$F$25="x")</xm:f>
            <x14:dxf>
              <fill>
                <patternFill patternType="solid">
                  <fgColor indexed="26"/>
                  <bgColor indexed="26"/>
                </patternFill>
              </fill>
            </x14:dxf>
          </x14:cfRule>
          <xm:sqref>S63:S74</xm:sqref>
        </x14:conditionalFormatting>
        <x14:conditionalFormatting xmlns:xm="http://schemas.microsoft.com/office/excel/2006/main">
          <x14:cfRule type="expression" priority="134" id="{AB27033A-B26D-4F2B-A4D6-C0145E2805B5}">
            <xm:f>AND($D48&gt;='Project basic information'!$D$26,$D48&lt;='Project basic information'!$E$26,'Project basic information'!$F$26="x")</xm:f>
            <x14:dxf>
              <fill>
                <patternFill patternType="solid">
                  <fgColor indexed="26"/>
                  <bgColor indexed="26"/>
                </patternFill>
              </fill>
            </x14:dxf>
          </x14:cfRule>
          <xm:sqref>T48:T59 T78:T89 T93:T104 T108:T119 T123:T134 T138:T149</xm:sqref>
        </x14:conditionalFormatting>
        <x14:conditionalFormatting xmlns:xm="http://schemas.microsoft.com/office/excel/2006/main">
          <x14:cfRule type="expression" priority="44" id="{01DB925E-DD35-46A2-B45D-CE765E680E38}">
            <xm:f>AND($D63&gt;='Project basic information'!$D$26,$D63&lt;='Project basic information'!$E$26,'Project basic information'!$F$26="x")</xm:f>
            <x14:dxf>
              <fill>
                <patternFill patternType="solid">
                  <fgColor indexed="26"/>
                  <bgColor indexed="26"/>
                </patternFill>
              </fill>
            </x14:dxf>
          </x14:cfRule>
          <xm:sqref>T63:T74</xm:sqref>
        </x14:conditionalFormatting>
        <x14:conditionalFormatting xmlns:xm="http://schemas.microsoft.com/office/excel/2006/main">
          <x14:cfRule type="expression" priority="135" id="{7F3C1E59-2150-4ACF-974E-EE2398AB28A9}">
            <xm:f>AND(D48&gt;='Project basic information'!$D$27,D48&lt;='Project basic information'!$E$27,'Project basic information'!$F$27="x")</xm:f>
            <x14:dxf>
              <fill>
                <patternFill patternType="solid">
                  <fgColor indexed="26"/>
                  <bgColor indexed="26"/>
                </patternFill>
              </fill>
            </x14:dxf>
          </x14:cfRule>
          <xm:sqref>U48:U59 U78:U89 U93:U104 U108:U119 U123:U134 U138:U149</xm:sqref>
        </x14:conditionalFormatting>
        <x14:conditionalFormatting xmlns:xm="http://schemas.microsoft.com/office/excel/2006/main">
          <x14:cfRule type="expression" priority="45" id="{A386265D-CB34-4ED9-B944-8F471FA258D6}">
            <xm:f>AND(D63&gt;='Project basic information'!$D$27,D63&lt;='Project basic information'!$E$27,'Project basic information'!$F$27="x")</xm:f>
            <x14:dxf>
              <fill>
                <patternFill patternType="solid">
                  <fgColor indexed="26"/>
                  <bgColor indexed="26"/>
                </patternFill>
              </fill>
            </x14:dxf>
          </x14:cfRule>
          <xm:sqref>U63:U74</xm:sqref>
        </x14:conditionalFormatting>
        <x14:conditionalFormatting xmlns:xm="http://schemas.microsoft.com/office/excel/2006/main">
          <x14:cfRule type="expression" priority="136" id="{79D91C83-133C-4102-9427-2C0FEAB8EA27}">
            <xm:f>AND($D48&gt;='Project basic information'!$D$28,$D48&lt;='Project basic information'!$E$28,'Project basic information'!$F$28="x")</xm:f>
            <x14:dxf>
              <fill>
                <patternFill patternType="solid">
                  <fgColor indexed="26"/>
                  <bgColor indexed="26"/>
                </patternFill>
              </fill>
            </x14:dxf>
          </x14:cfRule>
          <xm:sqref>V48:V59 V78:V89 V93:V104 V108:V119 V123:V134 V138:V149</xm:sqref>
        </x14:conditionalFormatting>
        <x14:conditionalFormatting xmlns:xm="http://schemas.microsoft.com/office/excel/2006/main">
          <x14:cfRule type="expression" priority="46" id="{0933436E-ECFC-4AA0-A8B0-6B10D268B64B}">
            <xm:f>AND($D63&gt;='Project basic information'!$D$28,$D63&lt;='Project basic information'!$E$28,'Project basic information'!$F$28="x")</xm:f>
            <x14:dxf>
              <fill>
                <patternFill patternType="solid">
                  <fgColor indexed="26"/>
                  <bgColor indexed="26"/>
                </patternFill>
              </fill>
            </x14:dxf>
          </x14:cfRule>
          <xm:sqref>V63:V74</xm:sqref>
        </x14:conditionalFormatting>
        <x14:conditionalFormatting xmlns:xm="http://schemas.microsoft.com/office/excel/2006/main">
          <x14:cfRule type="expression" priority="137" id="{96C24932-BA0F-47A2-9A00-E94E1D95893F}">
            <xm:f>AND($D48&gt;='Project basic information'!$D$29,$D48&lt;='Project basic information'!$E$29,'Project basic information'!$F$29="x")</xm:f>
            <x14:dxf>
              <fill>
                <patternFill patternType="solid">
                  <fgColor indexed="26"/>
                  <bgColor indexed="26"/>
                </patternFill>
              </fill>
            </x14:dxf>
          </x14:cfRule>
          <xm:sqref>W48:W59 W78:W89 W93:W104 W108:W119 W123:W134 W138:W149</xm:sqref>
        </x14:conditionalFormatting>
        <x14:conditionalFormatting xmlns:xm="http://schemas.microsoft.com/office/excel/2006/main">
          <x14:cfRule type="expression" priority="47" id="{A6E36FA2-5EFB-4C8C-9E48-C17AE2FF2000}">
            <xm:f>AND($D63&gt;='Project basic information'!$D$29,$D63&lt;='Project basic information'!$E$29,'Project basic information'!$F$29="x")</xm:f>
            <x14:dxf>
              <fill>
                <patternFill patternType="solid">
                  <fgColor indexed="26"/>
                  <bgColor indexed="26"/>
                </patternFill>
              </fill>
            </x14:dxf>
          </x14:cfRule>
          <xm:sqref>W63:W74</xm:sqref>
        </x14:conditionalFormatting>
        <x14:conditionalFormatting xmlns:xm="http://schemas.microsoft.com/office/excel/2006/main">
          <x14:cfRule type="expression" priority="138" id="{6F41BA16-F474-465C-9995-39F1F05D652C}">
            <xm:f>AND($D48&gt;='Project basic information'!$D$30,$D48&lt;='Project basic information'!$E$30,'Project basic information'!$F$30="x")</xm:f>
            <x14:dxf>
              <fill>
                <patternFill patternType="solid">
                  <fgColor indexed="26"/>
                  <bgColor indexed="26"/>
                </patternFill>
              </fill>
            </x14:dxf>
          </x14:cfRule>
          <xm:sqref>X48:X59 X78:X89 X93:X104 X108:X119 X123:X134 X138:X149</xm:sqref>
        </x14:conditionalFormatting>
        <x14:conditionalFormatting xmlns:xm="http://schemas.microsoft.com/office/excel/2006/main">
          <x14:cfRule type="expression" priority="48" id="{3AFEE0AC-E689-4680-AF87-F162F089E7CC}">
            <xm:f>AND($D63&gt;='Project basic information'!$D$30,$D63&lt;='Project basic information'!$E$30,'Project basic information'!$F$30="x")</xm:f>
            <x14:dxf>
              <fill>
                <patternFill patternType="solid">
                  <fgColor indexed="26"/>
                  <bgColor indexed="26"/>
                </patternFill>
              </fill>
            </x14:dxf>
          </x14:cfRule>
          <xm:sqref>X63:X74</xm:sqref>
        </x14:conditionalFormatting>
        <x14:conditionalFormatting xmlns:xm="http://schemas.microsoft.com/office/excel/2006/main">
          <x14:cfRule type="expression" priority="139" id="{F00B8DCF-E31F-4B37-A84F-610730CA8162}">
            <xm:f>AND($D48&gt;='Project basic information'!$D$31,$D48&lt;='Project basic information'!$E$31,'Project basic information'!$F$31="x")</xm:f>
            <x14:dxf>
              <fill>
                <patternFill patternType="solid">
                  <fgColor indexed="26"/>
                  <bgColor indexed="26"/>
                </patternFill>
              </fill>
            </x14:dxf>
          </x14:cfRule>
          <xm:sqref>Y48:Y59 Y78:Y89 Y93:Y104 Y108:Y119 Y123:Y134 Y138:Y149</xm:sqref>
        </x14:conditionalFormatting>
        <x14:conditionalFormatting xmlns:xm="http://schemas.microsoft.com/office/excel/2006/main">
          <x14:cfRule type="expression" priority="49" id="{96092124-A711-498E-BD83-2E29E5A21167}">
            <xm:f>AND($D63&gt;='Project basic information'!$D$31,$D63&lt;='Project basic information'!$E$31,'Project basic information'!$F$31="x")</xm:f>
            <x14:dxf>
              <fill>
                <patternFill patternType="solid">
                  <fgColor indexed="26"/>
                  <bgColor indexed="26"/>
                </patternFill>
              </fill>
            </x14:dxf>
          </x14:cfRule>
          <xm:sqref>Y63:Y74</xm:sqref>
        </x14:conditionalFormatting>
        <x14:conditionalFormatting xmlns:xm="http://schemas.microsoft.com/office/excel/2006/main">
          <x14:cfRule type="expression" priority="140" id="{CDBA314A-0AB0-45D8-AC20-E170B7B953E3}">
            <xm:f>AND($D48&gt;='Project basic information'!$D$32,$D48&lt;='Project basic information'!$E$32,'Project basic information'!$F$32="x")</xm:f>
            <x14:dxf>
              <fill>
                <patternFill patternType="solid">
                  <fgColor indexed="26"/>
                  <bgColor indexed="26"/>
                </patternFill>
              </fill>
            </x14:dxf>
          </x14:cfRule>
          <xm:sqref>Z48:Z59 Z78:Z89 Z93:Z104 Z108:Z119 Z123:Z134 Z138:Z149</xm:sqref>
        </x14:conditionalFormatting>
        <x14:conditionalFormatting xmlns:xm="http://schemas.microsoft.com/office/excel/2006/main">
          <x14:cfRule type="expression" priority="50" id="{82649DD1-4BEE-4C2F-8AE9-1EA0AAA89616}">
            <xm:f>AND($D63&gt;='Project basic information'!$D$32,$D63&lt;='Project basic information'!$E$32,'Project basic information'!$F$32="x")</xm:f>
            <x14:dxf>
              <fill>
                <patternFill patternType="solid">
                  <fgColor indexed="26"/>
                  <bgColor indexed="26"/>
                </patternFill>
              </fill>
            </x14:dxf>
          </x14:cfRule>
          <xm:sqref>Z63:Z74</xm:sqref>
        </x14:conditionalFormatting>
        <x14:conditionalFormatting xmlns:xm="http://schemas.microsoft.com/office/excel/2006/main">
          <x14:cfRule type="expression" priority="141" id="{6C4A0241-09A2-4FD9-B4AB-F5028795413B}">
            <xm:f>AND($D48&gt;='Project basic information'!$D$33,$D48&lt;='Project basic information'!$E$33,'Project basic information'!$F$33="x")</xm:f>
            <x14:dxf>
              <fill>
                <patternFill patternType="solid">
                  <fgColor indexed="26"/>
                  <bgColor indexed="26"/>
                </patternFill>
              </fill>
            </x14:dxf>
          </x14:cfRule>
          <xm:sqref>AA48:AA59 AA78:AA89 AA93:AA104 AA108:AA119 AA123:AA134 AA138:AA149</xm:sqref>
        </x14:conditionalFormatting>
        <x14:conditionalFormatting xmlns:xm="http://schemas.microsoft.com/office/excel/2006/main">
          <x14:cfRule type="expression" priority="51" id="{B3A348B6-09D0-4319-B4FD-E0CD1CAF0CF3}">
            <xm:f>AND($D63&gt;='Project basic information'!$D$33,$D63&lt;='Project basic information'!$E$33,'Project basic information'!$F$33="x")</xm:f>
            <x14:dxf>
              <fill>
                <patternFill patternType="solid">
                  <fgColor indexed="26"/>
                  <bgColor indexed="26"/>
                </patternFill>
              </fill>
            </x14:dxf>
          </x14:cfRule>
          <xm:sqref>AA63:AA74</xm:sqref>
        </x14:conditionalFormatting>
        <x14:conditionalFormatting xmlns:xm="http://schemas.microsoft.com/office/excel/2006/main">
          <x14:cfRule type="expression" priority="142" id="{96E978DA-828B-4ED4-834A-7EC484B129B0}">
            <xm:f>AND($D48&gt;='Project basic information'!$D$34,$D48&lt;='Project basic information'!$E$34,'Project basic information'!$F$34="x")</xm:f>
            <x14:dxf>
              <fill>
                <patternFill patternType="solid">
                  <fgColor indexed="26"/>
                  <bgColor indexed="26"/>
                </patternFill>
              </fill>
            </x14:dxf>
          </x14:cfRule>
          <xm:sqref>AB48:AB59 AB78:AB89 AB93:AB104 AB108:AB119 AB123:AB134 AB138:AB149</xm:sqref>
        </x14:conditionalFormatting>
        <x14:conditionalFormatting xmlns:xm="http://schemas.microsoft.com/office/excel/2006/main">
          <x14:cfRule type="expression" priority="52" id="{EB55A812-BC09-43F5-A80C-27C2813E033E}">
            <xm:f>AND($D63&gt;='Project basic information'!$D$34,$D63&lt;='Project basic information'!$E$34,'Project basic information'!$F$34="x")</xm:f>
            <x14:dxf>
              <fill>
                <patternFill patternType="solid">
                  <fgColor indexed="26"/>
                  <bgColor indexed="26"/>
                </patternFill>
              </fill>
            </x14:dxf>
          </x14:cfRule>
          <xm:sqref>AB63:AB74</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xr:uid="{7753C535-8BC2-4FB5-9B8D-B496BE5FEF28}">
          <x14:formula1>
            <xm:f>'Overview reports'!$A$3:$A$8</xm:f>
          </x14:formula1>
          <xm:sqref>H5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68"/>
  <sheetViews>
    <sheetView zoomScaleNormal="100" workbookViewId="0">
      <pane xSplit="3" ySplit="16" topLeftCell="D17" activePane="bottomRight" state="frozen"/>
      <selection activeCell="A53" sqref="A53:AH67"/>
      <selection pane="topRight" activeCell="A53" sqref="A53:AH67"/>
      <selection pane="bottomLeft" activeCell="A53" sqref="A53:AH67"/>
      <selection pane="bottomRight" activeCell="J15" sqref="J15"/>
    </sheetView>
  </sheetViews>
  <sheetFormatPr defaultColWidth="11.375" defaultRowHeight="12.85"/>
  <cols>
    <col min="1" max="2" width="29.75" customWidth="1"/>
    <col min="3" max="3" width="10.75" customWidth="1"/>
    <col min="4" max="34" width="5" customWidth="1"/>
    <col min="35" max="35" width="8.75" customWidth="1"/>
    <col min="36" max="36" width="8.875" bestFit="1" customWidth="1"/>
    <col min="37" max="37" width="16.375" customWidth="1"/>
  </cols>
  <sheetData>
    <row r="1" spans="1:37" ht="11.95" customHeight="1"/>
    <row r="2" spans="1:37" ht="31.55" customHeight="1">
      <c r="A2" s="2" t="s">
        <v>0</v>
      </c>
      <c r="B2" s="68" t="s">
        <v>72</v>
      </c>
    </row>
    <row r="3" spans="1:37" ht="11.95" customHeight="1">
      <c r="G3" s="4"/>
      <c r="H3" s="4"/>
      <c r="I3" s="4"/>
      <c r="J3" s="4"/>
    </row>
    <row r="4" spans="1:37" ht="18" customHeight="1">
      <c r="A4" s="219" t="s">
        <v>2</v>
      </c>
      <c r="B4" s="218"/>
      <c r="C4" s="558" t="s">
        <v>136</v>
      </c>
      <c r="D4" s="559"/>
      <c r="E4" s="559"/>
      <c r="F4" s="559"/>
      <c r="G4" s="559"/>
      <c r="H4" s="560"/>
      <c r="J4" s="4"/>
      <c r="K4" s="4"/>
      <c r="L4" s="4"/>
      <c r="M4" s="4"/>
    </row>
    <row r="5" spans="1:37" ht="18" customHeight="1">
      <c r="A5" s="220" t="s">
        <v>112</v>
      </c>
      <c r="B5" s="167"/>
      <c r="C5" s="558" t="s">
        <v>135</v>
      </c>
      <c r="D5" s="559"/>
      <c r="E5" s="559"/>
      <c r="F5" s="559"/>
      <c r="G5" s="559"/>
      <c r="H5" s="560"/>
      <c r="J5" s="4"/>
      <c r="K5" s="4"/>
      <c r="L5" s="4"/>
      <c r="M5" s="4"/>
    </row>
    <row r="6" spans="1:37" ht="17.850000000000001">
      <c r="A6" s="219" t="s">
        <v>59</v>
      </c>
      <c r="B6" s="218"/>
      <c r="C6" s="561" t="s">
        <v>137</v>
      </c>
      <c r="D6" s="562"/>
      <c r="E6" s="562"/>
      <c r="F6" s="562"/>
      <c r="G6" s="562"/>
      <c r="H6" s="563"/>
      <c r="J6" s="4"/>
      <c r="K6" s="4"/>
      <c r="L6" s="4"/>
      <c r="M6" s="4"/>
    </row>
    <row r="7" spans="1:37" ht="18" customHeight="1">
      <c r="A7" s="219" t="s">
        <v>3</v>
      </c>
      <c r="B7" s="218"/>
      <c r="C7" s="283" t="s">
        <v>70</v>
      </c>
    </row>
    <row r="8" spans="1:37" ht="20.350000000000001" customHeight="1">
      <c r="A8" s="219" t="s">
        <v>4</v>
      </c>
      <c r="B8" s="219"/>
      <c r="C8" s="227">
        <v>2025</v>
      </c>
      <c r="D8" s="45"/>
      <c r="E8" s="45"/>
      <c r="F8" s="45"/>
      <c r="G8" s="45"/>
      <c r="K8" s="3"/>
    </row>
    <row r="9" spans="1:37" ht="36.75" customHeight="1">
      <c r="A9" s="551" t="s">
        <v>60</v>
      </c>
      <c r="B9" s="552"/>
      <c r="C9" s="284" t="s">
        <v>152</v>
      </c>
      <c r="D9" s="222" t="s">
        <v>1</v>
      </c>
      <c r="E9" s="221"/>
      <c r="F9" s="221"/>
      <c r="G9" s="221"/>
      <c r="H9" s="221"/>
      <c r="I9" s="221"/>
      <c r="J9" s="221"/>
      <c r="K9" s="221"/>
      <c r="L9" s="221"/>
      <c r="M9" s="221"/>
      <c r="N9" s="221"/>
      <c r="O9" s="221"/>
      <c r="P9" s="221"/>
    </row>
    <row r="10" spans="1:37" ht="21.75" customHeight="1">
      <c r="D10" s="41"/>
      <c r="E10" s="223" t="s">
        <v>78</v>
      </c>
      <c r="I10" s="4"/>
      <c r="J10" s="4"/>
      <c r="K10" s="4"/>
      <c r="L10" s="4"/>
      <c r="M10" s="4"/>
    </row>
    <row r="11" spans="1:37">
      <c r="A11" s="224" t="s">
        <v>138</v>
      </c>
    </row>
    <row r="12" spans="1:37" ht="17.850000000000001">
      <c r="A12" s="225" t="s">
        <v>139</v>
      </c>
      <c r="B12" s="4"/>
    </row>
    <row r="13" spans="1:37" ht="12.85" customHeight="1"/>
    <row r="14" spans="1:37" ht="12.85" customHeight="1">
      <c r="A14" s="5" t="s">
        <v>5</v>
      </c>
      <c r="B14" s="5"/>
      <c r="C14" s="5"/>
      <c r="D14" s="286">
        <v>1</v>
      </c>
      <c r="E14" s="70">
        <v>2</v>
      </c>
      <c r="F14" s="70">
        <v>3</v>
      </c>
      <c r="G14" s="70">
        <v>4</v>
      </c>
      <c r="H14" s="70">
        <v>5</v>
      </c>
      <c r="I14" s="70">
        <v>6</v>
      </c>
      <c r="J14" s="70">
        <v>7</v>
      </c>
      <c r="K14" s="70">
        <v>8</v>
      </c>
      <c r="L14" s="70">
        <v>9</v>
      </c>
      <c r="M14" s="70">
        <v>10</v>
      </c>
      <c r="N14" s="70">
        <v>11</v>
      </c>
      <c r="O14" s="70">
        <v>12</v>
      </c>
      <c r="P14" s="70">
        <v>13</v>
      </c>
      <c r="Q14" s="70">
        <v>14</v>
      </c>
      <c r="R14" s="70">
        <v>15</v>
      </c>
      <c r="S14" s="70">
        <v>16</v>
      </c>
      <c r="T14" s="70">
        <v>17</v>
      </c>
      <c r="U14" s="70">
        <v>18</v>
      </c>
      <c r="V14" s="70">
        <v>19</v>
      </c>
      <c r="W14" s="70">
        <v>20</v>
      </c>
      <c r="X14" s="70">
        <v>21</v>
      </c>
      <c r="Y14" s="70">
        <v>22</v>
      </c>
      <c r="Z14" s="70">
        <v>23</v>
      </c>
      <c r="AA14" s="70">
        <v>24</v>
      </c>
      <c r="AB14" s="70">
        <v>25</v>
      </c>
      <c r="AC14" s="70">
        <v>26</v>
      </c>
      <c r="AD14" s="70">
        <v>27</v>
      </c>
      <c r="AE14" s="70">
        <v>28</v>
      </c>
      <c r="AF14" s="70">
        <v>29</v>
      </c>
      <c r="AG14" s="70">
        <v>30</v>
      </c>
      <c r="AH14" s="70">
        <v>31</v>
      </c>
      <c r="AI14" s="6" t="s">
        <v>6</v>
      </c>
      <c r="AJ14" s="70" t="s">
        <v>62</v>
      </c>
      <c r="AK14" s="266" t="s">
        <v>7</v>
      </c>
    </row>
    <row r="15" spans="1:37" ht="12.85" customHeight="1">
      <c r="A15" s="5" t="s">
        <v>8</v>
      </c>
      <c r="B15" s="5"/>
      <c r="C15" s="5"/>
      <c r="D15" s="9" t="s">
        <v>12</v>
      </c>
      <c r="E15" s="158" t="s">
        <v>13</v>
      </c>
      <c r="F15" s="158" t="s">
        <v>14</v>
      </c>
      <c r="G15" s="71" t="s">
        <v>15</v>
      </c>
      <c r="H15" s="71" t="s">
        <v>9</v>
      </c>
      <c r="I15" s="158" t="s">
        <v>10</v>
      </c>
      <c r="J15" s="158" t="s">
        <v>11</v>
      </c>
      <c r="K15" s="158" t="s">
        <v>12</v>
      </c>
      <c r="L15" s="158" t="s">
        <v>13</v>
      </c>
      <c r="M15" s="158" t="s">
        <v>14</v>
      </c>
      <c r="N15" s="71" t="s">
        <v>15</v>
      </c>
      <c r="O15" s="71" t="s">
        <v>9</v>
      </c>
      <c r="P15" s="158" t="s">
        <v>10</v>
      </c>
      <c r="Q15" s="158" t="s">
        <v>11</v>
      </c>
      <c r="R15" s="158" t="s">
        <v>12</v>
      </c>
      <c r="S15" s="158" t="s">
        <v>13</v>
      </c>
      <c r="T15" s="158" t="s">
        <v>14</v>
      </c>
      <c r="U15" s="71" t="s">
        <v>15</v>
      </c>
      <c r="V15" s="71" t="s">
        <v>9</v>
      </c>
      <c r="W15" s="158" t="s">
        <v>10</v>
      </c>
      <c r="X15" s="158" t="s">
        <v>11</v>
      </c>
      <c r="Y15" s="158" t="s">
        <v>12</v>
      </c>
      <c r="Z15" s="158" t="s">
        <v>13</v>
      </c>
      <c r="AA15" s="158" t="s">
        <v>14</v>
      </c>
      <c r="AB15" s="71" t="s">
        <v>15</v>
      </c>
      <c r="AC15" s="71" t="s">
        <v>9</v>
      </c>
      <c r="AD15" s="158" t="s">
        <v>10</v>
      </c>
      <c r="AE15" s="158" t="s">
        <v>11</v>
      </c>
      <c r="AF15" s="158" t="s">
        <v>12</v>
      </c>
      <c r="AG15" s="158" t="s">
        <v>13</v>
      </c>
      <c r="AH15" s="158" t="s">
        <v>14</v>
      </c>
      <c r="AI15" s="70" t="s">
        <v>46</v>
      </c>
      <c r="AJ15" s="70" t="s">
        <v>63</v>
      </c>
      <c r="AK15" s="7"/>
    </row>
    <row r="16" spans="1:37" ht="12.85" customHeight="1">
      <c r="A16" s="35" t="s">
        <v>140</v>
      </c>
      <c r="B16" s="36" t="s">
        <v>52</v>
      </c>
      <c r="C16" s="36" t="s">
        <v>53</v>
      </c>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3"/>
      <c r="AJ16" s="73"/>
      <c r="AK16" s="74"/>
    </row>
    <row r="17" spans="1:37" ht="12.85" customHeight="1">
      <c r="A17" s="171" t="s">
        <v>164</v>
      </c>
      <c r="B17" s="66" t="s">
        <v>137</v>
      </c>
      <c r="C17" s="26" t="s">
        <v>41</v>
      </c>
      <c r="D17" s="104"/>
      <c r="E17" s="8"/>
      <c r="F17" s="8"/>
      <c r="G17" s="19"/>
      <c r="H17" s="19"/>
      <c r="I17" s="8"/>
      <c r="J17" s="8"/>
      <c r="K17" s="8"/>
      <c r="L17" s="8"/>
      <c r="M17" s="8"/>
      <c r="N17" s="19"/>
      <c r="O17" s="19"/>
      <c r="P17" s="8"/>
      <c r="Q17" s="8"/>
      <c r="R17" s="8"/>
      <c r="S17" s="8"/>
      <c r="T17" s="8"/>
      <c r="U17" s="19"/>
      <c r="V17" s="19"/>
      <c r="W17" s="8"/>
      <c r="X17" s="8"/>
      <c r="Y17" s="8"/>
      <c r="Z17" s="8"/>
      <c r="AA17" s="8"/>
      <c r="AB17" s="19"/>
      <c r="AC17" s="19"/>
      <c r="AD17" s="8"/>
      <c r="AE17" s="8"/>
      <c r="AF17" s="8"/>
      <c r="AG17" s="8"/>
      <c r="AH17" s="8"/>
      <c r="AI17" s="6">
        <f>SUM(D17:AH17)</f>
        <v>0</v>
      </c>
      <c r="AJ17" s="42" t="e">
        <f>AI17/$AI$48</f>
        <v>#DIV/0!</v>
      </c>
      <c r="AK17" s="269"/>
    </row>
    <row r="18" spans="1:37" ht="12.85" customHeight="1">
      <c r="A18" s="171" t="s">
        <v>164</v>
      </c>
      <c r="B18" s="66" t="s">
        <v>137</v>
      </c>
      <c r="C18" s="26" t="s">
        <v>41</v>
      </c>
      <c r="D18" s="104"/>
      <c r="E18" s="8"/>
      <c r="F18" s="8"/>
      <c r="G18" s="19"/>
      <c r="H18" s="19"/>
      <c r="I18" s="8"/>
      <c r="J18" s="8"/>
      <c r="K18" s="8"/>
      <c r="L18" s="8"/>
      <c r="M18" s="8"/>
      <c r="N18" s="19"/>
      <c r="O18" s="19"/>
      <c r="P18" s="8"/>
      <c r="Q18" s="8"/>
      <c r="R18" s="8"/>
      <c r="S18" s="8"/>
      <c r="T18" s="8"/>
      <c r="U18" s="19"/>
      <c r="V18" s="19"/>
      <c r="W18" s="8"/>
      <c r="X18" s="8"/>
      <c r="Y18" s="8"/>
      <c r="Z18" s="8"/>
      <c r="AA18" s="8"/>
      <c r="AB18" s="19"/>
      <c r="AC18" s="19"/>
      <c r="AD18" s="8"/>
      <c r="AE18" s="8"/>
      <c r="AF18" s="8"/>
      <c r="AG18" s="8"/>
      <c r="AH18" s="8"/>
      <c r="AI18" s="6">
        <f t="shared" ref="AI18:AI31" si="0">SUM(D18:AH18)</f>
        <v>0</v>
      </c>
      <c r="AJ18" s="42" t="e">
        <f t="shared" ref="AJ18:AJ32" si="1">AI18/$AI$48</f>
        <v>#DIV/0!</v>
      </c>
      <c r="AK18" s="269"/>
    </row>
    <row r="19" spans="1:37" ht="12.85" customHeight="1">
      <c r="A19" s="171" t="s">
        <v>164</v>
      </c>
      <c r="B19" s="66" t="s">
        <v>137</v>
      </c>
      <c r="C19" s="26" t="s">
        <v>41</v>
      </c>
      <c r="D19" s="104"/>
      <c r="E19" s="8"/>
      <c r="F19" s="8"/>
      <c r="G19" s="19"/>
      <c r="H19" s="19"/>
      <c r="I19" s="8"/>
      <c r="J19" s="8"/>
      <c r="K19" s="8"/>
      <c r="L19" s="8"/>
      <c r="M19" s="8"/>
      <c r="N19" s="19"/>
      <c r="O19" s="19"/>
      <c r="P19" s="8"/>
      <c r="Q19" s="8"/>
      <c r="R19" s="8"/>
      <c r="S19" s="8"/>
      <c r="T19" s="8"/>
      <c r="U19" s="19"/>
      <c r="V19" s="19"/>
      <c r="W19" s="8"/>
      <c r="X19" s="8"/>
      <c r="Y19" s="8"/>
      <c r="Z19" s="8"/>
      <c r="AA19" s="8"/>
      <c r="AB19" s="19"/>
      <c r="AC19" s="19"/>
      <c r="AD19" s="8"/>
      <c r="AE19" s="8"/>
      <c r="AF19" s="8"/>
      <c r="AG19" s="8"/>
      <c r="AH19" s="8"/>
      <c r="AI19" s="6">
        <f t="shared" si="0"/>
        <v>0</v>
      </c>
      <c r="AJ19" s="42" t="e">
        <f t="shared" si="1"/>
        <v>#DIV/0!</v>
      </c>
      <c r="AK19" s="269"/>
    </row>
    <row r="20" spans="1:37" ht="12.85" customHeight="1">
      <c r="A20" s="171" t="s">
        <v>164</v>
      </c>
      <c r="B20" s="66" t="s">
        <v>137</v>
      </c>
      <c r="C20" s="26" t="s">
        <v>41</v>
      </c>
      <c r="D20" s="104"/>
      <c r="E20" s="8"/>
      <c r="F20" s="8"/>
      <c r="G20" s="19"/>
      <c r="H20" s="19"/>
      <c r="I20" s="8"/>
      <c r="J20" s="8"/>
      <c r="K20" s="8"/>
      <c r="L20" s="8"/>
      <c r="M20" s="8"/>
      <c r="N20" s="19"/>
      <c r="O20" s="19"/>
      <c r="P20" s="8"/>
      <c r="Q20" s="8"/>
      <c r="R20" s="8"/>
      <c r="S20" s="8"/>
      <c r="T20" s="8"/>
      <c r="U20" s="19"/>
      <c r="V20" s="19"/>
      <c r="W20" s="8"/>
      <c r="X20" s="8"/>
      <c r="Y20" s="8"/>
      <c r="Z20" s="8"/>
      <c r="AA20" s="8"/>
      <c r="AB20" s="19"/>
      <c r="AC20" s="19"/>
      <c r="AD20" s="8"/>
      <c r="AE20" s="8"/>
      <c r="AF20" s="8"/>
      <c r="AG20" s="8"/>
      <c r="AH20" s="8"/>
      <c r="AI20" s="6">
        <f>SUM(D20:AH20)</f>
        <v>0</v>
      </c>
      <c r="AJ20" s="42" t="e">
        <f t="shared" si="1"/>
        <v>#DIV/0!</v>
      </c>
      <c r="AK20" s="269"/>
    </row>
    <row r="21" spans="1:37" ht="12.85" customHeight="1">
      <c r="A21" s="171" t="s">
        <v>164</v>
      </c>
      <c r="B21" s="66" t="s">
        <v>137</v>
      </c>
      <c r="C21" s="26" t="s">
        <v>41</v>
      </c>
      <c r="D21" s="104"/>
      <c r="E21" s="8"/>
      <c r="F21" s="8"/>
      <c r="G21" s="19"/>
      <c r="H21" s="19"/>
      <c r="I21" s="8"/>
      <c r="J21" s="8"/>
      <c r="K21" s="8"/>
      <c r="L21" s="8"/>
      <c r="M21" s="8"/>
      <c r="N21" s="19"/>
      <c r="O21" s="19"/>
      <c r="P21" s="8"/>
      <c r="Q21" s="8"/>
      <c r="R21" s="8"/>
      <c r="S21" s="8"/>
      <c r="T21" s="8"/>
      <c r="U21" s="19"/>
      <c r="V21" s="19"/>
      <c r="W21" s="8"/>
      <c r="X21" s="8"/>
      <c r="Y21" s="8"/>
      <c r="Z21" s="8"/>
      <c r="AA21" s="8"/>
      <c r="AB21" s="19"/>
      <c r="AC21" s="19"/>
      <c r="AD21" s="8"/>
      <c r="AE21" s="8"/>
      <c r="AF21" s="8"/>
      <c r="AG21" s="8"/>
      <c r="AH21" s="8"/>
      <c r="AI21" s="6">
        <f t="shared" si="0"/>
        <v>0</v>
      </c>
      <c r="AJ21" s="42" t="e">
        <f t="shared" si="1"/>
        <v>#DIV/0!</v>
      </c>
      <c r="AK21" s="269"/>
    </row>
    <row r="22" spans="1:37" ht="12.85" customHeight="1">
      <c r="A22" s="171" t="s">
        <v>164</v>
      </c>
      <c r="B22" s="66" t="s">
        <v>137</v>
      </c>
      <c r="C22" s="26" t="s">
        <v>41</v>
      </c>
      <c r="D22" s="104"/>
      <c r="E22" s="8"/>
      <c r="F22" s="8"/>
      <c r="G22" s="19"/>
      <c r="H22" s="19"/>
      <c r="I22" s="8"/>
      <c r="J22" s="8"/>
      <c r="K22" s="8"/>
      <c r="L22" s="8"/>
      <c r="M22" s="8"/>
      <c r="N22" s="19"/>
      <c r="O22" s="19"/>
      <c r="P22" s="8"/>
      <c r="Q22" s="8"/>
      <c r="R22" s="8"/>
      <c r="S22" s="8"/>
      <c r="T22" s="8"/>
      <c r="U22" s="19"/>
      <c r="V22" s="19"/>
      <c r="W22" s="8"/>
      <c r="X22" s="8"/>
      <c r="Y22" s="8"/>
      <c r="Z22" s="8"/>
      <c r="AA22" s="8"/>
      <c r="AB22" s="19"/>
      <c r="AC22" s="19"/>
      <c r="AD22" s="8"/>
      <c r="AE22" s="8"/>
      <c r="AF22" s="8"/>
      <c r="AG22" s="8"/>
      <c r="AH22" s="8"/>
      <c r="AI22" s="6">
        <f t="shared" si="0"/>
        <v>0</v>
      </c>
      <c r="AJ22" s="42" t="e">
        <f t="shared" si="1"/>
        <v>#DIV/0!</v>
      </c>
      <c r="AK22" s="269"/>
    </row>
    <row r="23" spans="1:37" ht="12.85" customHeight="1">
      <c r="A23" s="171" t="s">
        <v>164</v>
      </c>
      <c r="B23" s="66" t="s">
        <v>137</v>
      </c>
      <c r="C23" s="26" t="s">
        <v>41</v>
      </c>
      <c r="D23" s="104"/>
      <c r="E23" s="8"/>
      <c r="F23" s="8"/>
      <c r="G23" s="19"/>
      <c r="H23" s="19"/>
      <c r="I23" s="8"/>
      <c r="J23" s="8"/>
      <c r="K23" s="8"/>
      <c r="L23" s="8"/>
      <c r="M23" s="8"/>
      <c r="N23" s="19"/>
      <c r="O23" s="19"/>
      <c r="P23" s="8"/>
      <c r="Q23" s="8"/>
      <c r="R23" s="8"/>
      <c r="S23" s="8"/>
      <c r="T23" s="8"/>
      <c r="U23" s="19"/>
      <c r="V23" s="19"/>
      <c r="W23" s="8"/>
      <c r="X23" s="8"/>
      <c r="Y23" s="8"/>
      <c r="Z23" s="8"/>
      <c r="AA23" s="8"/>
      <c r="AB23" s="19"/>
      <c r="AC23" s="19"/>
      <c r="AD23" s="8"/>
      <c r="AE23" s="8"/>
      <c r="AF23" s="8"/>
      <c r="AG23" s="8"/>
      <c r="AH23" s="8"/>
      <c r="AI23" s="6">
        <f t="shared" si="0"/>
        <v>0</v>
      </c>
      <c r="AJ23" s="42" t="e">
        <f t="shared" si="1"/>
        <v>#DIV/0!</v>
      </c>
      <c r="AK23" s="269"/>
    </row>
    <row r="24" spans="1:37" ht="12.85" customHeight="1">
      <c r="A24" s="171" t="s">
        <v>164</v>
      </c>
      <c r="B24" s="66" t="s">
        <v>137</v>
      </c>
      <c r="C24" s="26" t="s">
        <v>41</v>
      </c>
      <c r="D24" s="104"/>
      <c r="E24" s="8"/>
      <c r="F24" s="8"/>
      <c r="G24" s="19"/>
      <c r="H24" s="19"/>
      <c r="I24" s="8"/>
      <c r="J24" s="8"/>
      <c r="K24" s="8"/>
      <c r="L24" s="8"/>
      <c r="M24" s="8"/>
      <c r="N24" s="19"/>
      <c r="O24" s="19"/>
      <c r="P24" s="8"/>
      <c r="Q24" s="8"/>
      <c r="R24" s="8"/>
      <c r="S24" s="8"/>
      <c r="T24" s="8"/>
      <c r="U24" s="19"/>
      <c r="V24" s="19"/>
      <c r="W24" s="8"/>
      <c r="X24" s="8"/>
      <c r="Y24" s="8"/>
      <c r="Z24" s="8"/>
      <c r="AA24" s="8"/>
      <c r="AB24" s="19"/>
      <c r="AC24" s="19"/>
      <c r="AD24" s="8"/>
      <c r="AE24" s="8"/>
      <c r="AF24" s="8"/>
      <c r="AG24" s="8"/>
      <c r="AH24" s="8"/>
      <c r="AI24" s="6">
        <f t="shared" si="0"/>
        <v>0</v>
      </c>
      <c r="AJ24" s="42" t="e">
        <f t="shared" si="1"/>
        <v>#DIV/0!</v>
      </c>
      <c r="AK24" s="269"/>
    </row>
    <row r="25" spans="1:37" ht="12.85" customHeight="1">
      <c r="A25" s="171" t="s">
        <v>164</v>
      </c>
      <c r="B25" s="66" t="s">
        <v>137</v>
      </c>
      <c r="C25" s="26" t="s">
        <v>41</v>
      </c>
      <c r="D25" s="104"/>
      <c r="E25" s="8"/>
      <c r="F25" s="8"/>
      <c r="G25" s="19"/>
      <c r="H25" s="19"/>
      <c r="I25" s="8"/>
      <c r="J25" s="8"/>
      <c r="K25" s="8"/>
      <c r="L25" s="8"/>
      <c r="M25" s="8"/>
      <c r="N25" s="19"/>
      <c r="O25" s="19"/>
      <c r="P25" s="8"/>
      <c r="Q25" s="8"/>
      <c r="R25" s="8"/>
      <c r="S25" s="8"/>
      <c r="T25" s="8"/>
      <c r="U25" s="19"/>
      <c r="V25" s="19"/>
      <c r="W25" s="8"/>
      <c r="X25" s="8"/>
      <c r="Y25" s="8"/>
      <c r="Z25" s="8"/>
      <c r="AA25" s="8"/>
      <c r="AB25" s="19"/>
      <c r="AC25" s="19"/>
      <c r="AD25" s="8"/>
      <c r="AE25" s="8"/>
      <c r="AF25" s="8"/>
      <c r="AG25" s="8"/>
      <c r="AH25" s="8"/>
      <c r="AI25" s="6">
        <f t="shared" si="0"/>
        <v>0</v>
      </c>
      <c r="AJ25" s="42" t="e">
        <f t="shared" si="1"/>
        <v>#DIV/0!</v>
      </c>
      <c r="AK25" s="269"/>
    </row>
    <row r="26" spans="1:37" ht="12.85" customHeight="1">
      <c r="A26" s="171" t="s">
        <v>164</v>
      </c>
      <c r="B26" s="66" t="s">
        <v>137</v>
      </c>
      <c r="C26" s="26" t="s">
        <v>41</v>
      </c>
      <c r="D26" s="104"/>
      <c r="E26" s="8"/>
      <c r="F26" s="8"/>
      <c r="G26" s="19"/>
      <c r="H26" s="19"/>
      <c r="I26" s="8"/>
      <c r="J26" s="8"/>
      <c r="K26" s="8"/>
      <c r="L26" s="8"/>
      <c r="M26" s="8"/>
      <c r="N26" s="19"/>
      <c r="O26" s="19"/>
      <c r="P26" s="8"/>
      <c r="Q26" s="8"/>
      <c r="R26" s="8"/>
      <c r="S26" s="8"/>
      <c r="T26" s="8"/>
      <c r="U26" s="19"/>
      <c r="V26" s="19"/>
      <c r="W26" s="8"/>
      <c r="X26" s="8"/>
      <c r="Y26" s="8"/>
      <c r="Z26" s="8"/>
      <c r="AA26" s="8"/>
      <c r="AB26" s="19"/>
      <c r="AC26" s="19"/>
      <c r="AD26" s="8"/>
      <c r="AE26" s="8"/>
      <c r="AF26" s="8"/>
      <c r="AG26" s="8"/>
      <c r="AH26" s="8"/>
      <c r="AI26" s="6">
        <f>SUM(D26:AH26)</f>
        <v>0</v>
      </c>
      <c r="AJ26" s="42" t="e">
        <f t="shared" si="1"/>
        <v>#DIV/0!</v>
      </c>
      <c r="AK26" s="269"/>
    </row>
    <row r="27" spans="1:37" ht="12.85" customHeight="1">
      <c r="A27" s="171" t="s">
        <v>164</v>
      </c>
      <c r="B27" s="66" t="s">
        <v>137</v>
      </c>
      <c r="C27" s="26" t="s">
        <v>41</v>
      </c>
      <c r="D27" s="104"/>
      <c r="E27" s="8"/>
      <c r="F27" s="8"/>
      <c r="G27" s="19"/>
      <c r="H27" s="19"/>
      <c r="I27" s="8"/>
      <c r="J27" s="8"/>
      <c r="K27" s="8"/>
      <c r="L27" s="8"/>
      <c r="M27" s="8"/>
      <c r="N27" s="19"/>
      <c r="O27" s="19"/>
      <c r="P27" s="8"/>
      <c r="Q27" s="8"/>
      <c r="R27" s="8"/>
      <c r="S27" s="8"/>
      <c r="T27" s="8"/>
      <c r="U27" s="19"/>
      <c r="V27" s="19"/>
      <c r="W27" s="8"/>
      <c r="X27" s="8"/>
      <c r="Y27" s="8"/>
      <c r="Z27" s="8"/>
      <c r="AA27" s="8"/>
      <c r="AB27" s="19"/>
      <c r="AC27" s="19"/>
      <c r="AD27" s="8"/>
      <c r="AE27" s="8"/>
      <c r="AF27" s="8"/>
      <c r="AG27" s="8"/>
      <c r="AH27" s="8"/>
      <c r="AI27" s="6">
        <f t="shared" si="0"/>
        <v>0</v>
      </c>
      <c r="AJ27" s="42" t="e">
        <f t="shared" si="1"/>
        <v>#DIV/0!</v>
      </c>
      <c r="AK27" s="269"/>
    </row>
    <row r="28" spans="1:37" ht="12.85" customHeight="1">
      <c r="A28" s="171" t="s">
        <v>164</v>
      </c>
      <c r="B28" s="66" t="s">
        <v>137</v>
      </c>
      <c r="C28" s="26" t="s">
        <v>41</v>
      </c>
      <c r="D28" s="104"/>
      <c r="E28" s="8"/>
      <c r="F28" s="8"/>
      <c r="G28" s="19"/>
      <c r="H28" s="19"/>
      <c r="I28" s="8"/>
      <c r="J28" s="8"/>
      <c r="K28" s="8"/>
      <c r="L28" s="8"/>
      <c r="M28" s="8"/>
      <c r="N28" s="19"/>
      <c r="O28" s="19"/>
      <c r="P28" s="8"/>
      <c r="Q28" s="8"/>
      <c r="R28" s="8"/>
      <c r="S28" s="8"/>
      <c r="T28" s="8"/>
      <c r="U28" s="19"/>
      <c r="V28" s="19"/>
      <c r="W28" s="8"/>
      <c r="X28" s="8"/>
      <c r="Y28" s="8"/>
      <c r="Z28" s="8"/>
      <c r="AA28" s="8"/>
      <c r="AB28" s="19"/>
      <c r="AC28" s="19"/>
      <c r="AD28" s="8"/>
      <c r="AE28" s="8"/>
      <c r="AF28" s="8"/>
      <c r="AG28" s="8"/>
      <c r="AH28" s="8"/>
      <c r="AI28" s="6">
        <f t="shared" si="0"/>
        <v>0</v>
      </c>
      <c r="AJ28" s="42" t="e">
        <f t="shared" si="1"/>
        <v>#DIV/0!</v>
      </c>
      <c r="AK28" s="269"/>
    </row>
    <row r="29" spans="1:37" ht="12.85" customHeight="1">
      <c r="A29" s="171" t="s">
        <v>164</v>
      </c>
      <c r="B29" s="66" t="s">
        <v>137</v>
      </c>
      <c r="C29" s="26" t="s">
        <v>41</v>
      </c>
      <c r="D29" s="104"/>
      <c r="E29" s="8"/>
      <c r="F29" s="8"/>
      <c r="G29" s="19"/>
      <c r="H29" s="19"/>
      <c r="I29" s="8"/>
      <c r="J29" s="8"/>
      <c r="K29" s="8"/>
      <c r="L29" s="8"/>
      <c r="M29" s="8"/>
      <c r="N29" s="19"/>
      <c r="O29" s="19"/>
      <c r="P29" s="8"/>
      <c r="Q29" s="8"/>
      <c r="R29" s="8"/>
      <c r="S29" s="8"/>
      <c r="T29" s="8"/>
      <c r="U29" s="19"/>
      <c r="V29" s="19"/>
      <c r="W29" s="8"/>
      <c r="X29" s="8"/>
      <c r="Y29" s="8"/>
      <c r="Z29" s="8"/>
      <c r="AA29" s="8"/>
      <c r="AB29" s="19"/>
      <c r="AC29" s="19"/>
      <c r="AD29" s="8"/>
      <c r="AE29" s="8"/>
      <c r="AF29" s="8"/>
      <c r="AG29" s="8"/>
      <c r="AH29" s="8"/>
      <c r="AI29" s="6">
        <f t="shared" si="0"/>
        <v>0</v>
      </c>
      <c r="AJ29" s="42" t="e">
        <f t="shared" si="1"/>
        <v>#DIV/0!</v>
      </c>
      <c r="AK29" s="269"/>
    </row>
    <row r="30" spans="1:37" ht="12.85" customHeight="1">
      <c r="A30" s="171" t="s">
        <v>164</v>
      </c>
      <c r="B30" s="66" t="s">
        <v>137</v>
      </c>
      <c r="C30" s="26" t="s">
        <v>41</v>
      </c>
      <c r="D30" s="104"/>
      <c r="E30" s="8"/>
      <c r="F30" s="8"/>
      <c r="G30" s="19"/>
      <c r="H30" s="19"/>
      <c r="I30" s="8"/>
      <c r="J30" s="8"/>
      <c r="K30" s="8"/>
      <c r="L30" s="8"/>
      <c r="M30" s="8"/>
      <c r="N30" s="19"/>
      <c r="O30" s="19"/>
      <c r="P30" s="8"/>
      <c r="Q30" s="8"/>
      <c r="R30" s="8"/>
      <c r="S30" s="8"/>
      <c r="T30" s="8"/>
      <c r="U30" s="19"/>
      <c r="V30" s="19"/>
      <c r="W30" s="8"/>
      <c r="X30" s="8"/>
      <c r="Y30" s="8"/>
      <c r="Z30" s="8"/>
      <c r="AA30" s="8"/>
      <c r="AB30" s="19"/>
      <c r="AC30" s="19"/>
      <c r="AD30" s="8"/>
      <c r="AE30" s="8"/>
      <c r="AF30" s="8"/>
      <c r="AG30" s="8"/>
      <c r="AH30" s="8"/>
      <c r="AI30" s="6">
        <f t="shared" si="0"/>
        <v>0</v>
      </c>
      <c r="AJ30" s="42" t="e">
        <f t="shared" si="1"/>
        <v>#DIV/0!</v>
      </c>
      <c r="AK30" s="269"/>
    </row>
    <row r="31" spans="1:37" ht="12.85" customHeight="1">
      <c r="A31" s="171" t="s">
        <v>164</v>
      </c>
      <c r="B31" s="66" t="s">
        <v>137</v>
      </c>
      <c r="C31" s="26" t="s">
        <v>41</v>
      </c>
      <c r="D31" s="104"/>
      <c r="E31" s="8"/>
      <c r="F31" s="8"/>
      <c r="G31" s="19"/>
      <c r="H31" s="19"/>
      <c r="I31" s="8"/>
      <c r="J31" s="8"/>
      <c r="K31" s="8"/>
      <c r="L31" s="8"/>
      <c r="M31" s="8"/>
      <c r="N31" s="19"/>
      <c r="O31" s="19"/>
      <c r="P31" s="8"/>
      <c r="Q31" s="8"/>
      <c r="R31" s="8"/>
      <c r="S31" s="8"/>
      <c r="T31" s="8"/>
      <c r="U31" s="19"/>
      <c r="V31" s="19"/>
      <c r="W31" s="8"/>
      <c r="X31" s="8"/>
      <c r="Y31" s="8"/>
      <c r="Z31" s="8"/>
      <c r="AA31" s="8"/>
      <c r="AB31" s="19"/>
      <c r="AC31" s="19"/>
      <c r="AD31" s="8"/>
      <c r="AE31" s="8"/>
      <c r="AF31" s="8"/>
      <c r="AG31" s="8"/>
      <c r="AH31" s="8"/>
      <c r="AI31" s="6">
        <f t="shared" si="0"/>
        <v>0</v>
      </c>
      <c r="AJ31" s="42" t="e">
        <f t="shared" si="1"/>
        <v>#DIV/0!</v>
      </c>
      <c r="AK31" s="269"/>
    </row>
    <row r="32" spans="1:37" ht="12.85" customHeight="1">
      <c r="A32" s="553" t="s">
        <v>147</v>
      </c>
      <c r="B32" s="554"/>
      <c r="C32" s="555"/>
      <c r="D32" s="104">
        <f t="shared" ref="D32:AA32" si="2">SUM(D17:D31)</f>
        <v>0</v>
      </c>
      <c r="E32" s="6">
        <f t="shared" si="2"/>
        <v>0</v>
      </c>
      <c r="F32" s="6">
        <f t="shared" si="2"/>
        <v>0</v>
      </c>
      <c r="G32" s="18">
        <f t="shared" si="2"/>
        <v>0</v>
      </c>
      <c r="H32" s="18">
        <f t="shared" si="2"/>
        <v>0</v>
      </c>
      <c r="I32" s="6">
        <f t="shared" si="2"/>
        <v>0</v>
      </c>
      <c r="J32" s="6">
        <f t="shared" si="2"/>
        <v>0</v>
      </c>
      <c r="K32" s="6">
        <f t="shared" si="2"/>
        <v>0</v>
      </c>
      <c r="L32" s="6">
        <f t="shared" si="2"/>
        <v>0</v>
      </c>
      <c r="M32" s="6">
        <f t="shared" si="2"/>
        <v>0</v>
      </c>
      <c r="N32" s="18">
        <f t="shared" ref="N32:Q32" si="3">SUM(N17:N31)</f>
        <v>0</v>
      </c>
      <c r="O32" s="18">
        <f t="shared" si="3"/>
        <v>0</v>
      </c>
      <c r="P32" s="6">
        <f t="shared" si="3"/>
        <v>0</v>
      </c>
      <c r="Q32" s="6">
        <f t="shared" si="3"/>
        <v>0</v>
      </c>
      <c r="R32" s="6">
        <f t="shared" si="2"/>
        <v>0</v>
      </c>
      <c r="S32" s="6">
        <f t="shared" si="2"/>
        <v>0</v>
      </c>
      <c r="T32" s="6">
        <f t="shared" si="2"/>
        <v>0</v>
      </c>
      <c r="U32" s="18">
        <f t="shared" ref="U32:X32" si="4">SUM(U17:U31)</f>
        <v>0</v>
      </c>
      <c r="V32" s="18">
        <f t="shared" si="4"/>
        <v>0</v>
      </c>
      <c r="W32" s="6">
        <f t="shared" si="4"/>
        <v>0</v>
      </c>
      <c r="X32" s="6">
        <f t="shared" si="4"/>
        <v>0</v>
      </c>
      <c r="Y32" s="6">
        <f t="shared" si="2"/>
        <v>0</v>
      </c>
      <c r="Z32" s="6">
        <f t="shared" si="2"/>
        <v>0</v>
      </c>
      <c r="AA32" s="6">
        <f t="shared" si="2"/>
        <v>0</v>
      </c>
      <c r="AB32" s="18">
        <f t="shared" ref="AB32:AE32" si="5">SUM(AB17:AB31)</f>
        <v>0</v>
      </c>
      <c r="AC32" s="18">
        <f t="shared" si="5"/>
        <v>0</v>
      </c>
      <c r="AD32" s="6">
        <f t="shared" si="5"/>
        <v>0</v>
      </c>
      <c r="AE32" s="6">
        <f t="shared" si="5"/>
        <v>0</v>
      </c>
      <c r="AF32" s="6">
        <f>SUM(AF17:AF31)</f>
        <v>0</v>
      </c>
      <c r="AG32" s="6">
        <f>SUM(AG17:AG31)</f>
        <v>0</v>
      </c>
      <c r="AH32" s="6">
        <f>SUM(AH17:AH31)</f>
        <v>0</v>
      </c>
      <c r="AI32" s="6">
        <f>SUM(AI17:AI31)</f>
        <v>0</v>
      </c>
      <c r="AJ32" s="42" t="e">
        <f t="shared" si="1"/>
        <v>#DIV/0!</v>
      </c>
      <c r="AK32" s="266"/>
    </row>
    <row r="33" spans="1:37" ht="12.85" customHeight="1">
      <c r="A33" s="37" t="s">
        <v>25</v>
      </c>
      <c r="B33" s="38"/>
      <c r="C33" s="38"/>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40"/>
      <c r="AJ33" s="40"/>
      <c r="AK33" s="268"/>
    </row>
    <row r="34" spans="1:37" ht="12.85" customHeight="1">
      <c r="A34" s="171" t="s">
        <v>109</v>
      </c>
      <c r="B34" s="156" t="s">
        <v>141</v>
      </c>
      <c r="C34" s="26" t="s">
        <v>41</v>
      </c>
      <c r="D34" s="104"/>
      <c r="E34" s="8"/>
      <c r="F34" s="8"/>
      <c r="G34" s="19"/>
      <c r="H34" s="19"/>
      <c r="I34" s="8"/>
      <c r="J34" s="8"/>
      <c r="K34" s="8"/>
      <c r="L34" s="8"/>
      <c r="M34" s="8"/>
      <c r="N34" s="19"/>
      <c r="O34" s="19"/>
      <c r="P34" s="8"/>
      <c r="Q34" s="8"/>
      <c r="R34" s="8"/>
      <c r="S34" s="8"/>
      <c r="T34" s="8"/>
      <c r="U34" s="19"/>
      <c r="V34" s="19"/>
      <c r="W34" s="8"/>
      <c r="X34" s="8"/>
      <c r="Y34" s="8"/>
      <c r="Z34" s="8"/>
      <c r="AA34" s="8"/>
      <c r="AB34" s="19"/>
      <c r="AC34" s="19"/>
      <c r="AD34" s="8"/>
      <c r="AE34" s="8"/>
      <c r="AF34" s="8"/>
      <c r="AG34" s="8"/>
      <c r="AH34" s="8"/>
      <c r="AI34" s="6">
        <f>SUM(D34:AH34)</f>
        <v>0</v>
      </c>
      <c r="AJ34" s="42" t="e">
        <f>AI34/$AI$48</f>
        <v>#DIV/0!</v>
      </c>
      <c r="AK34" s="267"/>
    </row>
    <row r="35" spans="1:37" ht="12.85" customHeight="1">
      <c r="A35" s="171" t="s">
        <v>109</v>
      </c>
      <c r="B35" s="156" t="s">
        <v>141</v>
      </c>
      <c r="C35" s="26" t="s">
        <v>41</v>
      </c>
      <c r="D35" s="104"/>
      <c r="E35" s="8"/>
      <c r="F35" s="8"/>
      <c r="G35" s="19"/>
      <c r="H35" s="19"/>
      <c r="I35" s="8"/>
      <c r="J35" s="8"/>
      <c r="K35" s="8"/>
      <c r="L35" s="8"/>
      <c r="M35" s="8"/>
      <c r="N35" s="19"/>
      <c r="O35" s="19"/>
      <c r="P35" s="8"/>
      <c r="Q35" s="8"/>
      <c r="R35" s="8"/>
      <c r="S35" s="8"/>
      <c r="T35" s="8"/>
      <c r="U35" s="19"/>
      <c r="V35" s="19"/>
      <c r="W35" s="8"/>
      <c r="X35" s="8"/>
      <c r="Y35" s="8"/>
      <c r="Z35" s="8"/>
      <c r="AA35" s="8"/>
      <c r="AB35" s="19"/>
      <c r="AC35" s="19"/>
      <c r="AD35" s="8"/>
      <c r="AE35" s="8"/>
      <c r="AF35" s="8"/>
      <c r="AG35" s="8"/>
      <c r="AH35" s="8"/>
      <c r="AI35" s="6">
        <f t="shared" ref="AI35:AI39" si="6">SUM(D35:AH35)</f>
        <v>0</v>
      </c>
      <c r="AJ35" s="42" t="e">
        <f t="shared" ref="AJ35:AJ39" si="7">AI35/$AI$48</f>
        <v>#DIV/0!</v>
      </c>
      <c r="AK35" s="267"/>
    </row>
    <row r="36" spans="1:37" ht="12.85" customHeight="1">
      <c r="A36" s="171" t="s">
        <v>109</v>
      </c>
      <c r="B36" s="156" t="s">
        <v>141</v>
      </c>
      <c r="C36" s="26" t="s">
        <v>41</v>
      </c>
      <c r="D36" s="104"/>
      <c r="E36" s="8"/>
      <c r="F36" s="8"/>
      <c r="G36" s="19"/>
      <c r="H36" s="19"/>
      <c r="I36" s="8"/>
      <c r="J36" s="8"/>
      <c r="K36" s="8"/>
      <c r="L36" s="8"/>
      <c r="M36" s="8"/>
      <c r="N36" s="19"/>
      <c r="O36" s="19"/>
      <c r="P36" s="8"/>
      <c r="Q36" s="8"/>
      <c r="R36" s="8"/>
      <c r="S36" s="8"/>
      <c r="T36" s="8"/>
      <c r="U36" s="19"/>
      <c r="V36" s="19"/>
      <c r="W36" s="8"/>
      <c r="X36" s="8"/>
      <c r="Y36" s="8"/>
      <c r="Z36" s="8"/>
      <c r="AA36" s="8"/>
      <c r="AB36" s="19"/>
      <c r="AC36" s="19"/>
      <c r="AD36" s="8"/>
      <c r="AE36" s="8"/>
      <c r="AF36" s="8"/>
      <c r="AG36" s="8"/>
      <c r="AH36" s="8"/>
      <c r="AI36" s="6">
        <f t="shared" si="6"/>
        <v>0</v>
      </c>
      <c r="AJ36" s="42" t="e">
        <f t="shared" si="7"/>
        <v>#DIV/0!</v>
      </c>
      <c r="AK36" s="267"/>
    </row>
    <row r="37" spans="1:37" ht="12.85" customHeight="1">
      <c r="A37" s="171" t="s">
        <v>109</v>
      </c>
      <c r="B37" s="156" t="s">
        <v>141</v>
      </c>
      <c r="C37" s="26" t="s">
        <v>41</v>
      </c>
      <c r="D37" s="104"/>
      <c r="E37" s="8"/>
      <c r="F37" s="8"/>
      <c r="G37" s="19"/>
      <c r="H37" s="19"/>
      <c r="I37" s="8"/>
      <c r="J37" s="8"/>
      <c r="K37" s="8"/>
      <c r="L37" s="8"/>
      <c r="M37" s="8"/>
      <c r="N37" s="19"/>
      <c r="O37" s="19"/>
      <c r="P37" s="8"/>
      <c r="Q37" s="8"/>
      <c r="R37" s="8"/>
      <c r="S37" s="8"/>
      <c r="T37" s="8"/>
      <c r="U37" s="19"/>
      <c r="V37" s="19"/>
      <c r="W37" s="8"/>
      <c r="X37" s="8"/>
      <c r="Y37" s="8"/>
      <c r="Z37" s="8"/>
      <c r="AA37" s="8"/>
      <c r="AB37" s="19"/>
      <c r="AC37" s="19"/>
      <c r="AD37" s="8"/>
      <c r="AE37" s="8"/>
      <c r="AF37" s="8"/>
      <c r="AG37" s="8"/>
      <c r="AH37" s="8"/>
      <c r="AI37" s="6">
        <f t="shared" si="6"/>
        <v>0</v>
      </c>
      <c r="AJ37" s="42" t="e">
        <f t="shared" si="7"/>
        <v>#DIV/0!</v>
      </c>
      <c r="AK37" s="267"/>
    </row>
    <row r="38" spans="1:37" ht="12.85" customHeight="1">
      <c r="A38" s="171" t="s">
        <v>109</v>
      </c>
      <c r="B38" s="156" t="s">
        <v>141</v>
      </c>
      <c r="C38" s="26" t="s">
        <v>41</v>
      </c>
      <c r="D38" s="104"/>
      <c r="E38" s="8"/>
      <c r="F38" s="8"/>
      <c r="G38" s="19"/>
      <c r="H38" s="19"/>
      <c r="I38" s="8"/>
      <c r="J38" s="8"/>
      <c r="K38" s="8"/>
      <c r="L38" s="8"/>
      <c r="M38" s="8"/>
      <c r="N38" s="19"/>
      <c r="O38" s="19"/>
      <c r="P38" s="8"/>
      <c r="Q38" s="8"/>
      <c r="R38" s="8"/>
      <c r="S38" s="8"/>
      <c r="T38" s="8"/>
      <c r="U38" s="19"/>
      <c r="V38" s="19"/>
      <c r="W38" s="8"/>
      <c r="X38" s="8"/>
      <c r="Y38" s="8"/>
      <c r="Z38" s="8"/>
      <c r="AA38" s="8"/>
      <c r="AB38" s="19"/>
      <c r="AC38" s="19"/>
      <c r="AD38" s="8"/>
      <c r="AE38" s="8"/>
      <c r="AF38" s="8"/>
      <c r="AG38" s="8"/>
      <c r="AH38" s="8"/>
      <c r="AI38" s="6">
        <f t="shared" si="6"/>
        <v>0</v>
      </c>
      <c r="AJ38" s="42" t="e">
        <f t="shared" si="7"/>
        <v>#DIV/0!</v>
      </c>
      <c r="AK38" s="267"/>
    </row>
    <row r="39" spans="1:37" ht="12.85" customHeight="1">
      <c r="A39" s="171" t="s">
        <v>109</v>
      </c>
      <c r="B39" s="156" t="s">
        <v>141</v>
      </c>
      <c r="C39" s="26" t="s">
        <v>41</v>
      </c>
      <c r="D39" s="104"/>
      <c r="E39" s="8"/>
      <c r="F39" s="8"/>
      <c r="G39" s="19"/>
      <c r="H39" s="19"/>
      <c r="I39" s="8"/>
      <c r="J39" s="8"/>
      <c r="K39" s="8"/>
      <c r="L39" s="8"/>
      <c r="M39" s="8"/>
      <c r="N39" s="19"/>
      <c r="O39" s="19"/>
      <c r="P39" s="8"/>
      <c r="Q39" s="8"/>
      <c r="R39" s="8"/>
      <c r="S39" s="8"/>
      <c r="T39" s="8"/>
      <c r="U39" s="19"/>
      <c r="V39" s="19"/>
      <c r="W39" s="8"/>
      <c r="X39" s="8"/>
      <c r="Y39" s="8"/>
      <c r="Z39" s="8"/>
      <c r="AA39" s="8"/>
      <c r="AB39" s="19"/>
      <c r="AC39" s="19"/>
      <c r="AD39" s="8"/>
      <c r="AE39" s="8"/>
      <c r="AF39" s="8"/>
      <c r="AG39" s="8"/>
      <c r="AH39" s="8"/>
      <c r="AI39" s="6">
        <f t="shared" si="6"/>
        <v>0</v>
      </c>
      <c r="AJ39" s="42" t="e">
        <f t="shared" si="7"/>
        <v>#DIV/0!</v>
      </c>
      <c r="AK39" s="267"/>
    </row>
    <row r="40" spans="1:37" ht="12.85" customHeight="1">
      <c r="A40" s="553" t="s">
        <v>148</v>
      </c>
      <c r="B40" s="554"/>
      <c r="C40" s="555"/>
      <c r="D40" s="104">
        <f t="shared" ref="D40:AA40" si="8">SUM(D34:D39)</f>
        <v>0</v>
      </c>
      <c r="E40" s="6">
        <f>SUM(E34:E39)</f>
        <v>0</v>
      </c>
      <c r="F40" s="6">
        <f t="shared" si="8"/>
        <v>0</v>
      </c>
      <c r="G40" s="18">
        <f t="shared" si="8"/>
        <v>0</v>
      </c>
      <c r="H40" s="18">
        <f t="shared" si="8"/>
        <v>0</v>
      </c>
      <c r="I40" s="6">
        <f t="shared" si="8"/>
        <v>0</v>
      </c>
      <c r="J40" s="6">
        <f t="shared" si="8"/>
        <v>0</v>
      </c>
      <c r="K40" s="6">
        <f t="shared" si="8"/>
        <v>0</v>
      </c>
      <c r="L40" s="6">
        <f t="shared" si="8"/>
        <v>0</v>
      </c>
      <c r="M40" s="6">
        <f t="shared" si="8"/>
        <v>0</v>
      </c>
      <c r="N40" s="18">
        <f t="shared" ref="N40:Q40" si="9">SUM(N34:N39)</f>
        <v>0</v>
      </c>
      <c r="O40" s="18">
        <f t="shared" si="9"/>
        <v>0</v>
      </c>
      <c r="P40" s="6">
        <f t="shared" si="9"/>
        <v>0</v>
      </c>
      <c r="Q40" s="6">
        <f t="shared" si="9"/>
        <v>0</v>
      </c>
      <c r="R40" s="6">
        <f t="shared" si="8"/>
        <v>0</v>
      </c>
      <c r="S40" s="6">
        <f t="shared" si="8"/>
        <v>0</v>
      </c>
      <c r="T40" s="6">
        <f t="shared" si="8"/>
        <v>0</v>
      </c>
      <c r="U40" s="18">
        <f t="shared" ref="U40:X40" si="10">SUM(U34:U39)</f>
        <v>0</v>
      </c>
      <c r="V40" s="18">
        <f t="shared" si="10"/>
        <v>0</v>
      </c>
      <c r="W40" s="6">
        <f t="shared" si="10"/>
        <v>0</v>
      </c>
      <c r="X40" s="6">
        <f t="shared" si="10"/>
        <v>0</v>
      </c>
      <c r="Y40" s="6">
        <f t="shared" si="8"/>
        <v>0</v>
      </c>
      <c r="Z40" s="6">
        <f t="shared" si="8"/>
        <v>0</v>
      </c>
      <c r="AA40" s="6">
        <f t="shared" si="8"/>
        <v>0</v>
      </c>
      <c r="AB40" s="18">
        <f t="shared" ref="AB40:AE40" si="11">SUM(AB34:AB39)</f>
        <v>0</v>
      </c>
      <c r="AC40" s="18">
        <f t="shared" si="11"/>
        <v>0</v>
      </c>
      <c r="AD40" s="6">
        <f t="shared" si="11"/>
        <v>0</v>
      </c>
      <c r="AE40" s="6">
        <f t="shared" si="11"/>
        <v>0</v>
      </c>
      <c r="AF40" s="6">
        <f t="shared" ref="AF40:AH40" si="12">SUM(AF34:AF39)</f>
        <v>0</v>
      </c>
      <c r="AG40" s="6">
        <f t="shared" si="12"/>
        <v>0</v>
      </c>
      <c r="AH40" s="6">
        <f t="shared" si="12"/>
        <v>0</v>
      </c>
      <c r="AI40" s="6">
        <f>SUM(D40:AH40)</f>
        <v>0</v>
      </c>
      <c r="AJ40" s="42" t="e">
        <f>AI40/$AI$48</f>
        <v>#DIV/0!</v>
      </c>
      <c r="AK40" s="266"/>
    </row>
    <row r="41" spans="1:37" ht="12.85" customHeight="1">
      <c r="A41" s="37" t="s">
        <v>18</v>
      </c>
      <c r="B41" s="38"/>
      <c r="C41" s="38"/>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40"/>
      <c r="AJ41" s="40"/>
      <c r="AK41" s="268"/>
    </row>
    <row r="42" spans="1:37" ht="12.85" customHeight="1">
      <c r="A42" s="249" t="s">
        <v>19</v>
      </c>
      <c r="B42" s="250"/>
      <c r="C42" s="251"/>
      <c r="D42" s="104"/>
      <c r="E42" s="8"/>
      <c r="F42" s="8"/>
      <c r="G42" s="19"/>
      <c r="H42" s="19"/>
      <c r="I42" s="8"/>
      <c r="J42" s="8"/>
      <c r="K42" s="8"/>
      <c r="L42" s="8"/>
      <c r="M42" s="8"/>
      <c r="N42" s="19"/>
      <c r="O42" s="19"/>
      <c r="P42" s="8"/>
      <c r="Q42" s="8"/>
      <c r="R42" s="8"/>
      <c r="S42" s="8"/>
      <c r="T42" s="8"/>
      <c r="U42" s="19"/>
      <c r="V42" s="19"/>
      <c r="W42" s="8"/>
      <c r="X42" s="8"/>
      <c r="Y42" s="8"/>
      <c r="Z42" s="8"/>
      <c r="AA42" s="8"/>
      <c r="AB42" s="19"/>
      <c r="AC42" s="19"/>
      <c r="AD42" s="8"/>
      <c r="AE42" s="8"/>
      <c r="AF42" s="8"/>
      <c r="AG42" s="8"/>
      <c r="AH42" s="8"/>
      <c r="AI42" s="6">
        <f>SUM(D42:AH42)</f>
        <v>0</v>
      </c>
      <c r="AJ42" s="6"/>
      <c r="AK42" s="267"/>
    </row>
    <row r="43" spans="1:37">
      <c r="A43" s="249" t="s">
        <v>20</v>
      </c>
      <c r="B43" s="250"/>
      <c r="C43" s="251"/>
      <c r="D43" s="104"/>
      <c r="E43" s="8"/>
      <c r="F43" s="8"/>
      <c r="G43" s="19"/>
      <c r="H43" s="19"/>
      <c r="I43" s="8"/>
      <c r="J43" s="8"/>
      <c r="K43" s="8"/>
      <c r="L43" s="8"/>
      <c r="M43" s="8"/>
      <c r="N43" s="19"/>
      <c r="O43" s="19"/>
      <c r="P43" s="8"/>
      <c r="Q43" s="8"/>
      <c r="R43" s="8"/>
      <c r="S43" s="8"/>
      <c r="T43" s="8"/>
      <c r="U43" s="19"/>
      <c r="V43" s="19"/>
      <c r="W43" s="8"/>
      <c r="X43" s="8"/>
      <c r="Y43" s="8"/>
      <c r="Z43" s="8"/>
      <c r="AA43" s="8"/>
      <c r="AB43" s="19"/>
      <c r="AC43" s="19"/>
      <c r="AD43" s="8"/>
      <c r="AE43" s="8"/>
      <c r="AF43" s="8"/>
      <c r="AG43" s="8"/>
      <c r="AH43" s="8"/>
      <c r="AI43" s="6">
        <f>SUM(D43:AH43)</f>
        <v>0</v>
      </c>
      <c r="AJ43" s="6"/>
      <c r="AK43" s="267"/>
    </row>
    <row r="44" spans="1:37">
      <c r="A44" s="249" t="s">
        <v>36</v>
      </c>
      <c r="B44" s="250"/>
      <c r="C44" s="251"/>
      <c r="D44" s="104"/>
      <c r="E44" s="8"/>
      <c r="F44" s="8"/>
      <c r="G44" s="19"/>
      <c r="H44" s="19"/>
      <c r="I44" s="8"/>
      <c r="J44" s="8"/>
      <c r="K44" s="8"/>
      <c r="L44" s="8"/>
      <c r="M44" s="8"/>
      <c r="N44" s="19"/>
      <c r="O44" s="19"/>
      <c r="P44" s="8"/>
      <c r="Q44" s="8"/>
      <c r="R44" s="8"/>
      <c r="S44" s="8"/>
      <c r="T44" s="8"/>
      <c r="U44" s="19"/>
      <c r="V44" s="19"/>
      <c r="W44" s="8"/>
      <c r="X44" s="8"/>
      <c r="Y44" s="8"/>
      <c r="Z44" s="8"/>
      <c r="AA44" s="8"/>
      <c r="AB44" s="19"/>
      <c r="AC44" s="19"/>
      <c r="AD44" s="8"/>
      <c r="AE44" s="8"/>
      <c r="AF44" s="8"/>
      <c r="AG44" s="8"/>
      <c r="AH44" s="8"/>
      <c r="AI44" s="6">
        <f>SUM(D44:AH44)</f>
        <v>0</v>
      </c>
      <c r="AJ44" s="6"/>
      <c r="AK44" s="267"/>
    </row>
    <row r="45" spans="1:37">
      <c r="A45" s="249" t="s">
        <v>21</v>
      </c>
      <c r="B45" s="250"/>
      <c r="C45" s="251"/>
      <c r="D45" s="104"/>
      <c r="E45" s="8"/>
      <c r="F45" s="8"/>
      <c r="G45" s="19"/>
      <c r="H45" s="19"/>
      <c r="I45" s="8"/>
      <c r="J45" s="8"/>
      <c r="K45" s="8"/>
      <c r="L45" s="8"/>
      <c r="M45" s="8"/>
      <c r="N45" s="19"/>
      <c r="O45" s="19"/>
      <c r="P45" s="8"/>
      <c r="Q45" s="8"/>
      <c r="R45" s="8"/>
      <c r="S45" s="8"/>
      <c r="T45" s="8"/>
      <c r="U45" s="19"/>
      <c r="V45" s="19"/>
      <c r="W45" s="8"/>
      <c r="X45" s="8"/>
      <c r="Y45" s="8"/>
      <c r="Z45" s="8"/>
      <c r="AA45" s="8"/>
      <c r="AB45" s="19"/>
      <c r="AC45" s="19"/>
      <c r="AD45" s="8"/>
      <c r="AE45" s="8"/>
      <c r="AF45" s="8"/>
      <c r="AG45" s="8"/>
      <c r="AH45" s="8"/>
      <c r="AI45" s="6">
        <f>SUM(D45:AH45)</f>
        <v>0</v>
      </c>
      <c r="AJ45" s="6"/>
      <c r="AK45" s="267"/>
    </row>
    <row r="46" spans="1:37">
      <c r="A46" s="553" t="s">
        <v>149</v>
      </c>
      <c r="B46" s="556"/>
      <c r="C46" s="557"/>
      <c r="D46" s="104">
        <f t="shared" ref="D46:K46" si="13">SUM(D42:D45)</f>
        <v>0</v>
      </c>
      <c r="E46" s="6">
        <f t="shared" si="13"/>
        <v>0</v>
      </c>
      <c r="F46" s="6">
        <f t="shared" si="13"/>
        <v>0</v>
      </c>
      <c r="G46" s="18">
        <f t="shared" si="13"/>
        <v>0</v>
      </c>
      <c r="H46" s="18">
        <f t="shared" si="13"/>
        <v>0</v>
      </c>
      <c r="I46" s="290">
        <f t="shared" si="13"/>
        <v>0</v>
      </c>
      <c r="J46" s="290">
        <f t="shared" si="13"/>
        <v>0</v>
      </c>
      <c r="K46" s="6">
        <f t="shared" si="13"/>
        <v>0</v>
      </c>
      <c r="L46" s="6">
        <f t="shared" ref="L46:AE46" si="14">SUM(L42:L45)</f>
        <v>0</v>
      </c>
      <c r="M46" s="6">
        <f t="shared" si="14"/>
        <v>0</v>
      </c>
      <c r="N46" s="18">
        <f t="shared" si="14"/>
        <v>0</v>
      </c>
      <c r="O46" s="18">
        <f t="shared" si="14"/>
        <v>0</v>
      </c>
      <c r="P46" s="290">
        <f t="shared" si="14"/>
        <v>0</v>
      </c>
      <c r="Q46" s="290">
        <f t="shared" si="14"/>
        <v>0</v>
      </c>
      <c r="R46" s="290">
        <f t="shared" si="14"/>
        <v>0</v>
      </c>
      <c r="S46" s="290">
        <f t="shared" si="14"/>
        <v>0</v>
      </c>
      <c r="T46" s="6">
        <f t="shared" si="14"/>
        <v>0</v>
      </c>
      <c r="U46" s="18">
        <f t="shared" si="14"/>
        <v>0</v>
      </c>
      <c r="V46" s="18">
        <f t="shared" si="14"/>
        <v>0</v>
      </c>
      <c r="W46" s="290">
        <f t="shared" si="14"/>
        <v>0</v>
      </c>
      <c r="X46" s="290">
        <f t="shared" si="14"/>
        <v>0</v>
      </c>
      <c r="Y46" s="6">
        <f t="shared" si="14"/>
        <v>0</v>
      </c>
      <c r="Z46" s="6">
        <f t="shared" si="14"/>
        <v>0</v>
      </c>
      <c r="AA46" s="6">
        <f t="shared" si="14"/>
        <v>0</v>
      </c>
      <c r="AB46" s="18">
        <f t="shared" si="14"/>
        <v>0</v>
      </c>
      <c r="AC46" s="18">
        <f t="shared" si="14"/>
        <v>0</v>
      </c>
      <c r="AD46" s="290">
        <f t="shared" si="14"/>
        <v>0</v>
      </c>
      <c r="AE46" s="290">
        <f t="shared" si="14"/>
        <v>0</v>
      </c>
      <c r="AF46" s="6">
        <f t="shared" ref="AF46:AH46" si="15">SUM(AF42:AF45)</f>
        <v>0</v>
      </c>
      <c r="AG46" s="6">
        <f t="shared" si="15"/>
        <v>0</v>
      </c>
      <c r="AH46" s="6">
        <f t="shared" si="15"/>
        <v>0</v>
      </c>
      <c r="AI46" s="6">
        <f>SUM(D46:AH46)</f>
        <v>0</v>
      </c>
      <c r="AJ46" s="6"/>
      <c r="AK46" s="7"/>
    </row>
    <row r="47" spans="1:37">
      <c r="A47" s="249"/>
      <c r="B47" s="250"/>
      <c r="C47" s="250"/>
      <c r="D47" s="262"/>
      <c r="E47" s="11"/>
      <c r="F47" s="11"/>
      <c r="G47" s="11"/>
      <c r="H47" s="11"/>
      <c r="I47" s="291"/>
      <c r="J47" s="291"/>
      <c r="K47" s="11"/>
      <c r="L47" s="11"/>
      <c r="M47" s="11"/>
      <c r="N47" s="11"/>
      <c r="O47" s="11"/>
      <c r="P47" s="291"/>
      <c r="Q47" s="291"/>
      <c r="R47" s="291"/>
      <c r="S47" s="291"/>
      <c r="T47" s="11"/>
      <c r="U47" s="11"/>
      <c r="V47" s="11"/>
      <c r="W47" s="291"/>
      <c r="X47" s="291"/>
      <c r="Y47" s="11"/>
      <c r="Z47" s="11"/>
      <c r="AA47" s="11"/>
      <c r="AB47" s="11"/>
      <c r="AC47" s="11"/>
      <c r="AD47" s="291"/>
      <c r="AE47" s="291"/>
      <c r="AF47" s="11"/>
      <c r="AG47" s="11"/>
      <c r="AH47" s="11"/>
      <c r="AI47" s="257"/>
      <c r="AJ47" s="258"/>
      <c r="AK47" s="259"/>
    </row>
    <row r="48" spans="1:37">
      <c r="A48" s="553" t="s">
        <v>150</v>
      </c>
      <c r="B48" s="556"/>
      <c r="C48" s="557"/>
      <c r="D48" s="104">
        <f t="shared" ref="D48:AH48" si="16">D32+D40</f>
        <v>0</v>
      </c>
      <c r="E48" s="6">
        <f t="shared" si="16"/>
        <v>0</v>
      </c>
      <c r="F48" s="6">
        <f t="shared" si="16"/>
        <v>0</v>
      </c>
      <c r="G48" s="18">
        <f t="shared" si="16"/>
        <v>0</v>
      </c>
      <c r="H48" s="18">
        <f t="shared" si="16"/>
        <v>0</v>
      </c>
      <c r="I48" s="290">
        <f t="shared" si="16"/>
        <v>0</v>
      </c>
      <c r="J48" s="290">
        <f t="shared" si="16"/>
        <v>0</v>
      </c>
      <c r="K48" s="6">
        <f t="shared" si="16"/>
        <v>0</v>
      </c>
      <c r="L48" s="6">
        <f t="shared" si="16"/>
        <v>0</v>
      </c>
      <c r="M48" s="6">
        <f t="shared" si="16"/>
        <v>0</v>
      </c>
      <c r="N48" s="18">
        <f t="shared" ref="N48:Q48" si="17">N32+N40</f>
        <v>0</v>
      </c>
      <c r="O48" s="18">
        <f t="shared" si="17"/>
        <v>0</v>
      </c>
      <c r="P48" s="290">
        <f t="shared" si="17"/>
        <v>0</v>
      </c>
      <c r="Q48" s="290">
        <f t="shared" si="17"/>
        <v>0</v>
      </c>
      <c r="R48" s="290">
        <f t="shared" si="16"/>
        <v>0</v>
      </c>
      <c r="S48" s="290">
        <f t="shared" si="16"/>
        <v>0</v>
      </c>
      <c r="T48" s="6">
        <f t="shared" si="16"/>
        <v>0</v>
      </c>
      <c r="U48" s="18">
        <f t="shared" ref="U48:X48" si="18">U32+U40</f>
        <v>0</v>
      </c>
      <c r="V48" s="18">
        <f t="shared" si="18"/>
        <v>0</v>
      </c>
      <c r="W48" s="290">
        <f t="shared" si="18"/>
        <v>0</v>
      </c>
      <c r="X48" s="290">
        <f t="shared" si="18"/>
        <v>0</v>
      </c>
      <c r="Y48" s="6">
        <f t="shared" si="16"/>
        <v>0</v>
      </c>
      <c r="Z48" s="6">
        <f t="shared" si="16"/>
        <v>0</v>
      </c>
      <c r="AA48" s="6">
        <f t="shared" si="16"/>
        <v>0</v>
      </c>
      <c r="AB48" s="18">
        <f t="shared" ref="AB48:AE48" si="19">AB32+AB40</f>
        <v>0</v>
      </c>
      <c r="AC48" s="18">
        <f t="shared" si="19"/>
        <v>0</v>
      </c>
      <c r="AD48" s="290">
        <f t="shared" si="19"/>
        <v>0</v>
      </c>
      <c r="AE48" s="290">
        <f t="shared" si="19"/>
        <v>0</v>
      </c>
      <c r="AF48" s="6">
        <f t="shared" si="16"/>
        <v>0</v>
      </c>
      <c r="AG48" s="6">
        <f t="shared" si="16"/>
        <v>0</v>
      </c>
      <c r="AH48" s="6">
        <f t="shared" si="16"/>
        <v>0</v>
      </c>
      <c r="AI48" s="9">
        <f>AI32+AI40</f>
        <v>0</v>
      </c>
      <c r="AJ48" s="30"/>
      <c r="AK48" s="260"/>
    </row>
    <row r="49" spans="1:37">
      <c r="A49" s="161"/>
      <c r="B49" s="252"/>
      <c r="C49" s="252"/>
      <c r="D49" s="11"/>
      <c r="E49" s="11"/>
      <c r="F49" s="11"/>
      <c r="G49" s="11"/>
      <c r="H49" s="11"/>
      <c r="I49" s="291"/>
      <c r="J49" s="291"/>
      <c r="K49" s="11"/>
      <c r="L49" s="11"/>
      <c r="M49" s="11"/>
      <c r="N49" s="11"/>
      <c r="O49" s="11"/>
      <c r="P49" s="291"/>
      <c r="Q49" s="291"/>
      <c r="R49" s="291"/>
      <c r="S49" s="291"/>
      <c r="T49" s="11"/>
      <c r="U49" s="11"/>
      <c r="V49" s="11"/>
      <c r="W49" s="291"/>
      <c r="X49" s="291"/>
      <c r="Y49" s="11"/>
      <c r="Z49" s="11"/>
      <c r="AA49" s="11"/>
      <c r="AB49" s="11"/>
      <c r="AC49" s="11"/>
      <c r="AD49" s="291"/>
      <c r="AE49" s="291"/>
      <c r="AF49" s="11"/>
      <c r="AG49" s="11"/>
      <c r="AH49" s="11"/>
      <c r="AI49" s="257"/>
      <c r="AJ49" s="29"/>
      <c r="AK49" s="260"/>
    </row>
    <row r="50" spans="1:37">
      <c r="A50" s="553" t="s">
        <v>151</v>
      </c>
      <c r="B50" s="556"/>
      <c r="C50" s="557"/>
      <c r="D50" s="104">
        <f t="shared" ref="D50:AH50" si="20">D32+D40+D46</f>
        <v>0</v>
      </c>
      <c r="E50" s="11">
        <f t="shared" si="20"/>
        <v>0</v>
      </c>
      <c r="F50" s="11">
        <f t="shared" si="20"/>
        <v>0</v>
      </c>
      <c r="G50" s="18">
        <f t="shared" si="20"/>
        <v>0</v>
      </c>
      <c r="H50" s="18">
        <f t="shared" si="20"/>
        <v>0</v>
      </c>
      <c r="I50" s="290">
        <f t="shared" si="20"/>
        <v>0</v>
      </c>
      <c r="J50" s="290">
        <f t="shared" si="20"/>
        <v>0</v>
      </c>
      <c r="K50" s="11">
        <f t="shared" si="20"/>
        <v>0</v>
      </c>
      <c r="L50" s="11">
        <f t="shared" si="20"/>
        <v>0</v>
      </c>
      <c r="M50" s="11">
        <f t="shared" si="20"/>
        <v>0</v>
      </c>
      <c r="N50" s="18">
        <f t="shared" ref="N50:Q50" si="21">N32+N40+N46</f>
        <v>0</v>
      </c>
      <c r="O50" s="18">
        <f t="shared" si="21"/>
        <v>0</v>
      </c>
      <c r="P50" s="290">
        <f t="shared" si="21"/>
        <v>0</v>
      </c>
      <c r="Q50" s="290">
        <f t="shared" si="21"/>
        <v>0</v>
      </c>
      <c r="R50" s="290">
        <f t="shared" si="20"/>
        <v>0</v>
      </c>
      <c r="S50" s="290">
        <f t="shared" si="20"/>
        <v>0</v>
      </c>
      <c r="T50" s="11">
        <f t="shared" si="20"/>
        <v>0</v>
      </c>
      <c r="U50" s="18">
        <f t="shared" ref="U50:X50" si="22">U32+U40+U46</f>
        <v>0</v>
      </c>
      <c r="V50" s="18">
        <f t="shared" si="22"/>
        <v>0</v>
      </c>
      <c r="W50" s="290">
        <f t="shared" si="22"/>
        <v>0</v>
      </c>
      <c r="X50" s="290">
        <f t="shared" si="22"/>
        <v>0</v>
      </c>
      <c r="Y50" s="11">
        <f t="shared" si="20"/>
        <v>0</v>
      </c>
      <c r="Z50" s="11">
        <f t="shared" si="20"/>
        <v>0</v>
      </c>
      <c r="AA50" s="11">
        <f t="shared" si="20"/>
        <v>0</v>
      </c>
      <c r="AB50" s="18">
        <f t="shared" ref="AB50:AE50" si="23">AB32+AB40+AB46</f>
        <v>0</v>
      </c>
      <c r="AC50" s="18">
        <f t="shared" si="23"/>
        <v>0</v>
      </c>
      <c r="AD50" s="290">
        <f t="shared" si="23"/>
        <v>0</v>
      </c>
      <c r="AE50" s="290">
        <f t="shared" si="23"/>
        <v>0</v>
      </c>
      <c r="AF50" s="11">
        <f t="shared" si="20"/>
        <v>0</v>
      </c>
      <c r="AG50" s="11">
        <f t="shared" si="20"/>
        <v>0</v>
      </c>
      <c r="AH50" s="11">
        <f t="shared" si="20"/>
        <v>0</v>
      </c>
      <c r="AI50" s="6">
        <f>AI46+AI48</f>
        <v>0</v>
      </c>
      <c r="AJ50" s="261"/>
      <c r="AK50" s="16"/>
    </row>
    <row r="53" spans="1:37">
      <c r="B53" s="55" t="s">
        <v>22</v>
      </c>
      <c r="C53" s="56"/>
      <c r="D53" s="57"/>
      <c r="E53" s="57"/>
      <c r="F53" s="57"/>
      <c r="G53" s="57"/>
      <c r="H53" s="58"/>
      <c r="J53" s="55" t="s">
        <v>23</v>
      </c>
      <c r="K53" s="57"/>
      <c r="L53" s="57"/>
      <c r="M53" s="57"/>
      <c r="N53" s="57"/>
      <c r="O53" s="57"/>
      <c r="P53" s="57"/>
      <c r="Q53" s="57"/>
      <c r="R53" s="57"/>
      <c r="S53" s="57"/>
      <c r="T53" s="57"/>
      <c r="U53" s="57"/>
      <c r="V53" s="58"/>
      <c r="AA53" s="20" t="s">
        <v>71</v>
      </c>
      <c r="AB53" s="12"/>
      <c r="AC53" s="12"/>
      <c r="AD53" s="12"/>
      <c r="AE53" s="23"/>
      <c r="AF53" s="12"/>
      <c r="AG53" s="12"/>
      <c r="AH53" s="12"/>
      <c r="AI53" s="12"/>
      <c r="AJ53" s="12"/>
      <c r="AK53" s="13"/>
    </row>
    <row r="54" spans="1:37">
      <c r="B54" s="234"/>
      <c r="C54" s="162"/>
      <c r="D54" s="162"/>
      <c r="E54" s="162"/>
      <c r="F54" s="162"/>
      <c r="G54" s="162"/>
      <c r="H54" s="59"/>
      <c r="J54" s="564"/>
      <c r="K54" s="565"/>
      <c r="L54" s="565"/>
      <c r="M54" s="565"/>
      <c r="N54" s="565"/>
      <c r="O54" s="565"/>
      <c r="P54" s="565"/>
      <c r="Q54" s="565"/>
      <c r="R54" s="565"/>
      <c r="S54" s="565"/>
      <c r="T54" s="565"/>
      <c r="U54" s="565"/>
      <c r="V54" s="59"/>
      <c r="AA54" s="13"/>
      <c r="AJ54" s="29" t="s">
        <v>37</v>
      </c>
      <c r="AK54" s="30"/>
    </row>
    <row r="55" spans="1:37">
      <c r="B55" s="234"/>
      <c r="C55" s="162"/>
      <c r="D55" s="162"/>
      <c r="E55" s="162"/>
      <c r="F55" s="162"/>
      <c r="G55" s="162"/>
      <c r="H55" s="59"/>
      <c r="J55" s="564"/>
      <c r="K55" s="565"/>
      <c r="L55" s="565"/>
      <c r="M55" s="565"/>
      <c r="N55" s="565"/>
      <c r="O55" s="565"/>
      <c r="P55" s="565"/>
      <c r="Q55" s="565"/>
      <c r="R55" s="565"/>
      <c r="S55" s="565"/>
      <c r="T55" s="565"/>
      <c r="U55" s="565"/>
      <c r="V55" s="59"/>
      <c r="AA55" s="43" t="s">
        <v>38</v>
      </c>
      <c r="AI55" s="263">
        <f>AI48</f>
        <v>0</v>
      </c>
      <c r="AJ55" s="288" t="e">
        <f>AI55/AI48</f>
        <v>#DIV/0!</v>
      </c>
      <c r="AK55" s="231"/>
    </row>
    <row r="56" spans="1:37">
      <c r="B56" s="234"/>
      <c r="C56" s="162"/>
      <c r="D56" s="162"/>
      <c r="E56" s="162"/>
      <c r="F56" s="162"/>
      <c r="G56" s="162"/>
      <c r="H56" s="59"/>
      <c r="J56" s="564"/>
      <c r="K56" s="565"/>
      <c r="L56" s="565"/>
      <c r="M56" s="565"/>
      <c r="N56" s="565"/>
      <c r="O56" s="565"/>
      <c r="P56" s="565"/>
      <c r="Q56" s="565"/>
      <c r="R56" s="565"/>
      <c r="S56" s="565"/>
      <c r="T56" s="565"/>
      <c r="U56" s="565"/>
      <c r="V56" s="59"/>
      <c r="AA56" s="13"/>
      <c r="AF56" s="3"/>
      <c r="AG56" s="3"/>
      <c r="AH56" s="3"/>
      <c r="AI56" s="263"/>
      <c r="AJ56" s="165"/>
      <c r="AK56" s="13"/>
    </row>
    <row r="57" spans="1:37">
      <c r="B57" s="234"/>
      <c r="C57" s="162"/>
      <c r="D57" s="162"/>
      <c r="E57" s="162"/>
      <c r="F57" s="162"/>
      <c r="G57" s="162"/>
      <c r="H57" s="59"/>
      <c r="J57" s="566"/>
      <c r="K57" s="567"/>
      <c r="L57" s="567"/>
      <c r="M57" s="567"/>
      <c r="N57" s="567"/>
      <c r="O57" s="567"/>
      <c r="P57" s="567"/>
      <c r="Q57" s="567"/>
      <c r="R57" s="567"/>
      <c r="S57" s="567"/>
      <c r="T57" s="567"/>
      <c r="U57" s="567"/>
      <c r="V57" s="59"/>
      <c r="AA57" s="163" t="str">
        <f>$A$16</f>
        <v>EU Projects</v>
      </c>
      <c r="AD57" s="164"/>
      <c r="AI57" s="264">
        <f>AI32</f>
        <v>0</v>
      </c>
      <c r="AJ57" s="165" t="e">
        <f>AI57/AI55</f>
        <v>#DIV/0!</v>
      </c>
      <c r="AK57" s="13"/>
    </row>
    <row r="58" spans="1:37">
      <c r="B58" s="246" t="str">
        <f>C4</f>
        <v>&lt;input name in Jan tab only&gt;</v>
      </c>
      <c r="C58" s="57"/>
      <c r="D58" s="57"/>
      <c r="E58" s="57"/>
      <c r="F58" s="57"/>
      <c r="G58" s="57"/>
      <c r="H58" s="59"/>
      <c r="J58" s="568" t="s">
        <v>142</v>
      </c>
      <c r="K58" s="569"/>
      <c r="L58" s="569"/>
      <c r="M58" s="569"/>
      <c r="N58" s="569"/>
      <c r="O58" s="569"/>
      <c r="P58" s="569"/>
      <c r="Q58" s="569"/>
      <c r="R58" s="569"/>
      <c r="S58" s="569"/>
      <c r="T58" s="569"/>
      <c r="U58" s="569"/>
      <c r="V58" s="59"/>
      <c r="AA58" s="163" t="str">
        <f>$A$33</f>
        <v>Internal and National Projects</v>
      </c>
      <c r="AI58" s="265">
        <f>AI40</f>
        <v>0</v>
      </c>
      <c r="AJ58" s="230" t="e">
        <f>AI58/AI55</f>
        <v>#DIV/0!</v>
      </c>
      <c r="AK58" s="232"/>
    </row>
    <row r="59" spans="1:37">
      <c r="B59" s="236"/>
      <c r="C59" s="162"/>
      <c r="D59" s="162"/>
      <c r="E59" s="162"/>
      <c r="F59" s="162"/>
      <c r="G59" s="162"/>
      <c r="H59" s="59"/>
      <c r="J59" s="236"/>
      <c r="K59" s="235"/>
      <c r="L59" s="235"/>
      <c r="M59" s="235"/>
      <c r="N59" s="235"/>
      <c r="O59" s="235"/>
      <c r="P59" s="235"/>
      <c r="Q59" s="235"/>
      <c r="R59" s="235"/>
      <c r="S59" s="235"/>
      <c r="T59" s="235"/>
      <c r="U59" s="235"/>
      <c r="V59" s="59"/>
      <c r="AA59" s="13"/>
      <c r="AI59" s="264">
        <f>AI57+AI58</f>
        <v>0</v>
      </c>
      <c r="AJ59" s="165" t="e">
        <f>AJ57+AJ58</f>
        <v>#DIV/0!</v>
      </c>
      <c r="AK59" s="13"/>
    </row>
    <row r="60" spans="1:37">
      <c r="B60" s="233" t="s">
        <v>64</v>
      </c>
      <c r="C60" s="237"/>
      <c r="D60" s="237"/>
      <c r="E60" s="237"/>
      <c r="F60" s="237"/>
      <c r="G60" s="237"/>
      <c r="H60" s="239"/>
      <c r="J60" s="233" t="s">
        <v>64</v>
      </c>
      <c r="K60" s="237"/>
      <c r="L60" s="237"/>
      <c r="M60" s="237"/>
      <c r="N60" s="237"/>
      <c r="O60" s="237"/>
      <c r="P60" s="237"/>
      <c r="Q60" s="237"/>
      <c r="R60" s="237"/>
      <c r="S60" s="162"/>
      <c r="T60" s="162"/>
      <c r="U60" s="162"/>
      <c r="V60" s="59"/>
      <c r="AA60" s="21"/>
      <c r="AB60" s="15"/>
      <c r="AC60" s="15"/>
      <c r="AD60" s="15"/>
      <c r="AE60" s="15"/>
      <c r="AF60" s="15"/>
      <c r="AG60" s="15"/>
      <c r="AH60" s="15"/>
      <c r="AI60" s="15"/>
      <c r="AJ60" s="15"/>
      <c r="AK60" s="13"/>
    </row>
    <row r="61" spans="1:37">
      <c r="B61" s="253"/>
      <c r="C61" s="238"/>
      <c r="D61" s="238"/>
      <c r="E61" s="237"/>
      <c r="F61" s="237"/>
      <c r="G61" s="237"/>
      <c r="H61" s="239"/>
      <c r="J61" s="548"/>
      <c r="K61" s="549"/>
      <c r="L61" s="549"/>
      <c r="M61" s="549"/>
      <c r="N61" s="549"/>
      <c r="O61" s="549"/>
      <c r="P61" s="549"/>
      <c r="Q61" s="549"/>
      <c r="R61" s="549"/>
      <c r="S61" s="162"/>
      <c r="T61" s="162"/>
      <c r="U61" s="162"/>
      <c r="V61" s="59"/>
    </row>
    <row r="62" spans="1:37">
      <c r="B62" s="61"/>
      <c r="C62" s="62"/>
      <c r="D62" s="60"/>
      <c r="E62" s="60"/>
      <c r="F62" s="60"/>
      <c r="G62" s="60"/>
      <c r="H62" s="63"/>
      <c r="J62" s="61"/>
      <c r="K62" s="60"/>
      <c r="L62" s="60"/>
      <c r="M62" s="60"/>
      <c r="N62" s="60"/>
      <c r="O62" s="60"/>
      <c r="P62" s="60"/>
      <c r="Q62" s="60"/>
      <c r="R62" s="60"/>
      <c r="S62" s="60"/>
      <c r="T62" s="60"/>
      <c r="U62" s="60"/>
      <c r="V62" s="63"/>
    </row>
    <row r="63" spans="1:37">
      <c r="A63" s="25"/>
      <c r="B63" s="25"/>
      <c r="C63" s="25"/>
      <c r="J63" s="25"/>
    </row>
    <row r="64" spans="1:37">
      <c r="B64" s="166" t="s">
        <v>108</v>
      </c>
      <c r="C64" s="25"/>
      <c r="I64" s="550" t="s">
        <v>61</v>
      </c>
      <c r="J64" s="550"/>
      <c r="K64" s="157" t="s">
        <v>65</v>
      </c>
    </row>
    <row r="65" spans="2:11">
      <c r="B65" s="157" t="s">
        <v>145</v>
      </c>
      <c r="K65" s="157" t="s">
        <v>146</v>
      </c>
    </row>
    <row r="66" spans="2:11">
      <c r="B66" s="157"/>
    </row>
    <row r="67" spans="2:11">
      <c r="K67" s="157" t="s">
        <v>143</v>
      </c>
    </row>
    <row r="68" spans="2:11">
      <c r="K68" s="157" t="s">
        <v>144</v>
      </c>
    </row>
  </sheetData>
  <protectedRanges>
    <protectedRange sqref="AK17:AK31" name="Range4"/>
    <protectedRange sqref="D34:AH39" name="Range5"/>
    <protectedRange sqref="AK34:AK39" name="Range6"/>
    <protectedRange sqref="D42:AH45" name="Range7"/>
    <protectedRange sqref="AK42:AK45" name="Range8"/>
    <protectedRange sqref="C9" name="Range1_2"/>
    <protectedRange sqref="A53:A62" name="Range9_1_1_3"/>
    <protectedRange sqref="A53:A62" name="Range8_1_1_3"/>
    <protectedRange sqref="V53:V62 L53:U56 M57:N59 P57:U59 I60:I61 B62:U62 B53:K59" name="Range9_1_2_1"/>
    <protectedRange sqref="V53:V62 L53:U56 M57:N59 P57:U59 I60:I61 B62:U62 B53:K59" name="Range8_1_2_1"/>
    <protectedRange sqref="J60 B60" name="Range9_1_1_2_1"/>
    <protectedRange sqref="J60 B60" name="Range8_1_1_2_1"/>
  </protectedRanges>
  <mergeCells count="13">
    <mergeCell ref="C4:H4"/>
    <mergeCell ref="C5:H5"/>
    <mergeCell ref="C6:H6"/>
    <mergeCell ref="J54:U57"/>
    <mergeCell ref="J58:U58"/>
    <mergeCell ref="J61:R61"/>
    <mergeCell ref="I64:J64"/>
    <mergeCell ref="A9:B9"/>
    <mergeCell ref="A32:C32"/>
    <mergeCell ref="A40:C40"/>
    <mergeCell ref="A46:C46"/>
    <mergeCell ref="A48:C48"/>
    <mergeCell ref="A50:C50"/>
  </mergeCells>
  <phoneticPr fontId="0" type="noConversion"/>
  <dataValidations xWindow="262" yWindow="500" count="1">
    <dataValidation allowBlank="1" showErrorMessage="1" sqref="B34:B39" xr:uid="{7FDBBE93-3445-4A57-885E-7D6C99CB4D19}"/>
  </dataValidations>
  <pageMargins left="0.19685039370078741" right="0.19685039370078741" top="0.19685039370078741" bottom="0.19685039370078741" header="0.51181102362204722" footer="0.51181102362204722"/>
  <pageSetup paperSize="9" scale="56" orientation="landscape" r:id="rId1"/>
  <extLst>
    <ext xmlns:x14="http://schemas.microsoft.com/office/spreadsheetml/2009/9/main" uri="{CCE6A557-97BC-4b89-ADB6-D9C93CAAB3DF}">
      <x14:dataValidations xmlns:xm="http://schemas.microsoft.com/office/excel/2006/main" xWindow="262" yWindow="500" count="2">
        <x14:dataValidation type="list" allowBlank="1" showInputMessage="1" showErrorMessage="1" xr:uid="{C4E8E06B-9FDB-4F7C-8EC3-5D42F7413439}">
          <x14:formula1>
            <xm:f>'Dropdown Options'!$A$2:$A$20</xm:f>
          </x14:formula1>
          <xm:sqref>B17:B31</xm:sqref>
        </x14:dataValidation>
        <x14:dataValidation type="list" showErrorMessage="1" promptTitle="IMPORTANT" prompt="Please select from Drop-Down menu" xr:uid="{B76411EF-580F-4D4B-844B-1E2E46F70F4B}">
          <x14:formula1>
            <xm:f>'Dropdown Options'!$B$2:$B$8</xm:f>
          </x14:formula1>
          <xm:sqref>C6:H6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12334-794C-4D6C-AD4E-230B632AEF82}">
  <sheetPr>
    <tabColor rgb="FFFF0000"/>
  </sheetPr>
  <dimension ref="A3:AL180"/>
  <sheetViews>
    <sheetView showGridLines="0" zoomScaleNormal="100" workbookViewId="0">
      <selection activeCell="C17" sqref="C17:K17"/>
    </sheetView>
  </sheetViews>
  <sheetFormatPr defaultColWidth="13" defaultRowHeight="14.3" outlineLevelRow="1" outlineLevelCol="1"/>
  <cols>
    <col min="1" max="2" width="12.5" style="299" customWidth="1"/>
    <col min="3" max="3" width="16.25" style="299" customWidth="1"/>
    <col min="4" max="4" width="16.5" style="299" customWidth="1"/>
    <col min="5" max="5" width="13.375" style="299" customWidth="1"/>
    <col min="6" max="6" width="20.375" style="299" customWidth="1"/>
    <col min="7" max="7" width="16.75" style="299" customWidth="1"/>
    <col min="8" max="8" width="15.125" style="299" customWidth="1"/>
    <col min="9" max="9" width="14.125" style="299" customWidth="1"/>
    <col min="10" max="10" width="15.25" style="299" customWidth="1"/>
    <col min="11" max="11" width="16.75" style="299" customWidth="1"/>
    <col min="12" max="12" width="5.375" style="299" customWidth="1"/>
    <col min="13" max="13" width="10.75" style="299" customWidth="1"/>
    <col min="14" max="14" width="11.25" style="299" customWidth="1"/>
    <col min="15" max="15" width="11.875" style="299" customWidth="1"/>
    <col min="16" max="18" width="11.625" style="299" customWidth="1"/>
    <col min="19" max="28" width="11.625" style="299" hidden="1" customWidth="1" outlineLevel="1"/>
    <col min="29" max="29" width="11.5" style="299" bestFit="1" customWidth="1" collapsed="1"/>
    <col min="30" max="30" width="22" style="299" bestFit="1" customWidth="1"/>
    <col min="31" max="31" width="20.125" style="299" customWidth="1"/>
    <col min="32" max="36" width="13" style="299"/>
    <col min="37" max="37" width="0" style="299" hidden="1" customWidth="1"/>
    <col min="38" max="16384" width="13" style="299"/>
  </cols>
  <sheetData>
    <row r="3" spans="3:38" ht="60.8" customHeight="1">
      <c r="C3" s="617" t="s">
        <v>245</v>
      </c>
      <c r="D3" s="617"/>
      <c r="E3" s="617"/>
      <c r="F3" s="617"/>
      <c r="G3" s="617"/>
      <c r="H3" s="617"/>
      <c r="M3" s="618" t="s">
        <v>506</v>
      </c>
      <c r="N3" s="618"/>
      <c r="O3" s="618"/>
      <c r="P3" s="618"/>
      <c r="Q3" s="618"/>
      <c r="R3" s="618"/>
      <c r="S3" s="618"/>
      <c r="T3" s="618"/>
      <c r="U3" s="618"/>
      <c r="V3" s="618"/>
      <c r="W3" s="618"/>
      <c r="X3" s="618"/>
      <c r="Y3" s="618"/>
      <c r="Z3" s="618"/>
      <c r="AA3" s="618"/>
      <c r="AB3" s="618"/>
      <c r="AC3" s="618"/>
      <c r="AD3" s="618"/>
      <c r="AE3" s="618"/>
      <c r="AF3" s="409"/>
      <c r="AG3" s="409"/>
      <c r="AH3" s="409"/>
      <c r="AI3" s="409"/>
      <c r="AJ3" s="409"/>
      <c r="AK3" s="409"/>
      <c r="AL3" s="409"/>
    </row>
    <row r="4" spans="3:38" ht="15" thickBot="1">
      <c r="K4" s="410"/>
      <c r="N4" s="411"/>
    </row>
    <row r="5" spans="3:38" ht="37.450000000000003" customHeight="1">
      <c r="C5" s="412" t="s">
        <v>507</v>
      </c>
      <c r="D5" s="413"/>
      <c r="E5" s="414"/>
      <c r="F5" s="415"/>
      <c r="G5" s="416" t="s">
        <v>508</v>
      </c>
      <c r="H5" s="417"/>
      <c r="N5" s="418" t="s">
        <v>509</v>
      </c>
      <c r="O5" s="418" t="s">
        <v>510</v>
      </c>
      <c r="P5" s="418" t="s">
        <v>511</v>
      </c>
      <c r="Q5" s="418" t="s">
        <v>512</v>
      </c>
      <c r="R5" s="418" t="s">
        <v>513</v>
      </c>
      <c r="S5" s="418" t="s">
        <v>514</v>
      </c>
      <c r="T5" s="418" t="s">
        <v>515</v>
      </c>
      <c r="U5" s="418" t="s">
        <v>516</v>
      </c>
      <c r="V5" s="418" t="s">
        <v>517</v>
      </c>
      <c r="W5" s="418" t="s">
        <v>518</v>
      </c>
      <c r="X5" s="418" t="s">
        <v>519</v>
      </c>
      <c r="Y5" s="418" t="s">
        <v>520</v>
      </c>
      <c r="Z5" s="418" t="s">
        <v>521</v>
      </c>
      <c r="AA5" s="418" t="s">
        <v>522</v>
      </c>
      <c r="AB5" s="418" t="s">
        <v>501</v>
      </c>
      <c r="AC5" s="419" t="s">
        <v>502</v>
      </c>
      <c r="AD5" s="420" t="s">
        <v>523</v>
      </c>
      <c r="AE5" s="421" t="s">
        <v>524</v>
      </c>
      <c r="AK5" s="299" t="s">
        <v>525</v>
      </c>
    </row>
    <row r="6" spans="3:38" ht="18.55" outlineLevel="1">
      <c r="C6" s="422" t="s">
        <v>526</v>
      </c>
      <c r="D6" s="619"/>
      <c r="E6" s="620"/>
      <c r="G6" s="416" t="s">
        <v>527</v>
      </c>
      <c r="H6" s="423"/>
      <c r="M6" s="361" t="s">
        <v>275</v>
      </c>
      <c r="N6" s="424"/>
      <c r="O6" s="425"/>
      <c r="P6" s="425"/>
      <c r="Q6" s="425"/>
      <c r="R6" s="425"/>
      <c r="S6" s="425"/>
      <c r="T6" s="425"/>
      <c r="U6" s="425"/>
      <c r="V6" s="425"/>
      <c r="W6" s="425"/>
      <c r="X6" s="425"/>
      <c r="Y6" s="425"/>
      <c r="Z6" s="425"/>
      <c r="AA6" s="425"/>
      <c r="AB6" s="425"/>
      <c r="AC6" s="426">
        <f t="shared" ref="AC6:AC14" si="0">SUM(N6:AB6)</f>
        <v>0</v>
      </c>
      <c r="AD6" s="427"/>
      <c r="AE6" s="428"/>
      <c r="AK6" s="299" t="s">
        <v>528</v>
      </c>
    </row>
    <row r="7" spans="3:38" ht="18.55" outlineLevel="1">
      <c r="C7" s="429"/>
      <c r="H7" s="430"/>
      <c r="M7" s="365" t="s">
        <v>344</v>
      </c>
      <c r="N7" s="425"/>
      <c r="O7" s="425"/>
      <c r="P7" s="425"/>
      <c r="Q7" s="425"/>
      <c r="R7" s="425"/>
      <c r="S7" s="425"/>
      <c r="T7" s="425"/>
      <c r="U7" s="425"/>
      <c r="V7" s="425"/>
      <c r="W7" s="425"/>
      <c r="X7" s="425"/>
      <c r="Y7" s="425"/>
      <c r="Z7" s="425"/>
      <c r="AA7" s="425"/>
      <c r="AB7" s="425"/>
      <c r="AC7" s="426">
        <f t="shared" si="0"/>
        <v>0</v>
      </c>
      <c r="AD7" s="427"/>
      <c r="AE7" s="428"/>
    </row>
    <row r="8" spans="3:38" ht="18.75" customHeight="1" outlineLevel="1">
      <c r="C8" s="621" t="s">
        <v>529</v>
      </c>
      <c r="D8" s="431" t="s">
        <v>283</v>
      </c>
      <c r="E8" s="431" t="s">
        <v>284</v>
      </c>
      <c r="F8" s="431" t="s">
        <v>530</v>
      </c>
      <c r="G8" s="431" t="s">
        <v>531</v>
      </c>
      <c r="H8" s="431" t="s">
        <v>532</v>
      </c>
      <c r="M8" s="366" t="s">
        <v>276</v>
      </c>
      <c r="N8" s="425"/>
      <c r="O8" s="425"/>
      <c r="P8" s="425"/>
      <c r="Q8" s="425"/>
      <c r="R8" s="425"/>
      <c r="S8" s="425"/>
      <c r="T8" s="425"/>
      <c r="U8" s="425"/>
      <c r="V8" s="425"/>
      <c r="W8" s="425"/>
      <c r="X8" s="425"/>
      <c r="Y8" s="425"/>
      <c r="Z8" s="425"/>
      <c r="AA8" s="425"/>
      <c r="AB8" s="425"/>
      <c r="AC8" s="426">
        <f t="shared" si="0"/>
        <v>0</v>
      </c>
      <c r="AD8" s="427"/>
      <c r="AE8" s="428"/>
    </row>
    <row r="9" spans="3:38" ht="18.55" outlineLevel="1">
      <c r="C9" s="622"/>
      <c r="D9" s="432"/>
      <c r="E9" s="432"/>
      <c r="F9" s="433"/>
      <c r="G9" s="434"/>
      <c r="H9" s="434"/>
      <c r="M9" s="367" t="s">
        <v>380</v>
      </c>
      <c r="N9" s="425"/>
      <c r="O9" s="425"/>
      <c r="P9" s="425"/>
      <c r="Q9" s="425"/>
      <c r="R9" s="425"/>
      <c r="S9" s="425"/>
      <c r="T9" s="425"/>
      <c r="U9" s="425"/>
      <c r="V9" s="425"/>
      <c r="W9" s="425"/>
      <c r="X9" s="425"/>
      <c r="Y9" s="425"/>
      <c r="Z9" s="425"/>
      <c r="AA9" s="425"/>
      <c r="AB9" s="425"/>
      <c r="AC9" s="426">
        <f t="shared" si="0"/>
        <v>0</v>
      </c>
      <c r="AD9" s="427"/>
      <c r="AE9" s="428"/>
    </row>
    <row r="10" spans="3:38" ht="18.55" outlineLevel="1">
      <c r="C10" s="622"/>
      <c r="D10" s="432"/>
      <c r="E10" s="432"/>
      <c r="F10" s="433"/>
      <c r="G10" s="434"/>
      <c r="H10" s="434"/>
      <c r="M10" s="368" t="s">
        <v>277</v>
      </c>
      <c r="N10" s="425"/>
      <c r="O10" s="425"/>
      <c r="P10" s="425"/>
      <c r="Q10" s="425"/>
      <c r="R10" s="425"/>
      <c r="S10" s="425"/>
      <c r="T10" s="425"/>
      <c r="U10" s="425"/>
      <c r="V10" s="425"/>
      <c r="W10" s="425"/>
      <c r="X10" s="425"/>
      <c r="Y10" s="425"/>
      <c r="Z10" s="425"/>
      <c r="AA10" s="425"/>
      <c r="AB10" s="425"/>
      <c r="AC10" s="426">
        <f t="shared" si="0"/>
        <v>0</v>
      </c>
      <c r="AD10" s="427"/>
      <c r="AE10" s="428"/>
    </row>
    <row r="11" spans="3:38" ht="18.55" outlineLevel="1">
      <c r="C11" s="622"/>
      <c r="D11" s="432"/>
      <c r="E11" s="432"/>
      <c r="F11" s="435"/>
      <c r="G11" s="434"/>
      <c r="H11" s="434"/>
      <c r="M11" s="369" t="s">
        <v>416</v>
      </c>
      <c r="N11" s="425"/>
      <c r="O11" s="425"/>
      <c r="P11" s="425"/>
      <c r="Q11" s="425"/>
      <c r="R11" s="425"/>
      <c r="S11" s="425"/>
      <c r="T11" s="425"/>
      <c r="U11" s="425"/>
      <c r="V11" s="425"/>
      <c r="W11" s="425"/>
      <c r="X11" s="425"/>
      <c r="Y11" s="425"/>
      <c r="Z11" s="425"/>
      <c r="AA11" s="425"/>
      <c r="AB11" s="425"/>
      <c r="AC11" s="426">
        <f t="shared" si="0"/>
        <v>0</v>
      </c>
      <c r="AD11" s="427"/>
      <c r="AE11" s="428"/>
    </row>
    <row r="12" spans="3:38" ht="18.55" outlineLevel="1">
      <c r="C12" s="622"/>
      <c r="D12" s="434"/>
      <c r="E12" s="434"/>
      <c r="F12" s="435"/>
      <c r="G12" s="434"/>
      <c r="H12" s="434"/>
      <c r="M12" s="370" t="s">
        <v>278</v>
      </c>
      <c r="N12" s="425"/>
      <c r="O12" s="425"/>
      <c r="P12" s="425"/>
      <c r="Q12" s="425"/>
      <c r="R12" s="425"/>
      <c r="S12" s="425"/>
      <c r="T12" s="425"/>
      <c r="U12" s="425"/>
      <c r="V12" s="425"/>
      <c r="W12" s="425"/>
      <c r="X12" s="425"/>
      <c r="Y12" s="425"/>
      <c r="Z12" s="425"/>
      <c r="AA12" s="425"/>
      <c r="AB12" s="425"/>
      <c r="AC12" s="426">
        <f t="shared" si="0"/>
        <v>0</v>
      </c>
      <c r="AD12" s="427"/>
      <c r="AE12" s="428"/>
    </row>
    <row r="13" spans="3:38" ht="18.55" outlineLevel="1">
      <c r="C13" s="623"/>
      <c r="D13" s="434"/>
      <c r="E13" s="434"/>
      <c r="F13" s="435"/>
      <c r="G13" s="434"/>
      <c r="H13" s="434"/>
      <c r="M13" s="370" t="s">
        <v>452</v>
      </c>
      <c r="N13" s="425"/>
      <c r="O13" s="425"/>
      <c r="P13" s="425"/>
      <c r="Q13" s="425"/>
      <c r="R13" s="425"/>
      <c r="S13" s="425"/>
      <c r="T13" s="425"/>
      <c r="U13" s="425"/>
      <c r="V13" s="425"/>
      <c r="W13" s="425"/>
      <c r="X13" s="425"/>
      <c r="Y13" s="425"/>
      <c r="Z13" s="425"/>
      <c r="AA13" s="425"/>
      <c r="AB13" s="425"/>
      <c r="AC13" s="426">
        <f t="shared" si="0"/>
        <v>0</v>
      </c>
      <c r="AD13" s="427"/>
      <c r="AE13" s="428"/>
    </row>
    <row r="14" spans="3:38" ht="18.75" customHeight="1" outlineLevel="1" thickBot="1">
      <c r="C14" s="624" t="s">
        <v>533</v>
      </c>
      <c r="D14" s="625" t="s">
        <v>528</v>
      </c>
      <c r="E14" s="436"/>
      <c r="F14" s="437"/>
      <c r="G14" s="436"/>
      <c r="H14" s="436"/>
      <c r="M14" s="371" t="s">
        <v>279</v>
      </c>
      <c r="N14" s="425"/>
      <c r="O14" s="425"/>
      <c r="P14" s="425"/>
      <c r="Q14" s="425"/>
      <c r="R14" s="425"/>
      <c r="S14" s="425"/>
      <c r="T14" s="425"/>
      <c r="U14" s="425"/>
      <c r="V14" s="425"/>
      <c r="W14" s="425"/>
      <c r="X14" s="425"/>
      <c r="Y14" s="425"/>
      <c r="Z14" s="425"/>
      <c r="AA14" s="425"/>
      <c r="AB14" s="425"/>
      <c r="AC14" s="426">
        <f t="shared" si="0"/>
        <v>0</v>
      </c>
      <c r="AD14" s="438"/>
      <c r="AE14" s="428"/>
    </row>
    <row r="15" spans="3:38" outlineLevel="1">
      <c r="C15" s="624"/>
      <c r="D15" s="625"/>
      <c r="E15" s="439"/>
      <c r="F15" s="326"/>
      <c r="G15" s="326"/>
      <c r="H15" s="440"/>
      <c r="I15" s="326"/>
      <c r="J15" s="326"/>
      <c r="K15" s="326"/>
      <c r="M15" s="441"/>
      <c r="N15" s="442"/>
      <c r="O15" s="442"/>
      <c r="P15" s="442"/>
      <c r="Q15" s="442"/>
      <c r="R15" s="442"/>
      <c r="S15" s="443"/>
      <c r="T15" s="443"/>
      <c r="U15" s="443"/>
      <c r="V15" s="443"/>
      <c r="W15" s="443"/>
      <c r="X15" s="443"/>
      <c r="Y15" s="443"/>
      <c r="Z15" s="443"/>
      <c r="AA15" s="443"/>
      <c r="AB15" s="443"/>
      <c r="AC15" s="444"/>
      <c r="AD15" s="445"/>
      <c r="AE15" s="446"/>
    </row>
    <row r="16" spans="3:38" outlineLevel="1">
      <c r="E16" s="439"/>
      <c r="F16" s="326"/>
      <c r="G16" s="326"/>
      <c r="H16" s="440"/>
      <c r="I16" s="326"/>
      <c r="J16" s="326"/>
      <c r="K16" s="326"/>
      <c r="M16" s="441"/>
      <c r="N16" s="442"/>
      <c r="O16" s="442"/>
      <c r="P16" s="442"/>
      <c r="Q16" s="442"/>
      <c r="R16" s="442"/>
      <c r="S16" s="443"/>
      <c r="T16" s="443"/>
      <c r="U16" s="443"/>
      <c r="V16" s="443"/>
      <c r="W16" s="443"/>
      <c r="X16" s="443"/>
      <c r="Y16" s="443"/>
      <c r="Z16" s="443"/>
      <c r="AA16" s="443"/>
      <c r="AB16" s="443"/>
      <c r="AC16" s="444"/>
      <c r="AD16" s="445"/>
      <c r="AE16" s="446"/>
    </row>
    <row r="17" spans="1:31" ht="29.95" customHeight="1" outlineLevel="1">
      <c r="B17" s="447"/>
      <c r="C17" s="639" t="s">
        <v>534</v>
      </c>
      <c r="D17" s="639"/>
      <c r="E17" s="639"/>
      <c r="F17" s="639"/>
      <c r="G17" s="639"/>
      <c r="H17" s="639"/>
      <c r="I17" s="639"/>
      <c r="J17" s="639"/>
      <c r="K17" s="639"/>
      <c r="M17" s="618" t="s">
        <v>535</v>
      </c>
      <c r="N17" s="618"/>
      <c r="O17" s="618"/>
      <c r="P17" s="618"/>
      <c r="Q17" s="618"/>
      <c r="R17" s="618"/>
      <c r="S17" s="618"/>
      <c r="T17" s="618"/>
      <c r="U17" s="618"/>
      <c r="V17" s="618"/>
      <c r="W17" s="618"/>
      <c r="X17" s="618"/>
      <c r="Y17" s="618"/>
      <c r="Z17" s="618"/>
      <c r="AA17" s="618"/>
      <c r="AB17" s="618"/>
      <c r="AC17" s="618"/>
      <c r="AD17" s="618"/>
      <c r="AE17" s="618"/>
    </row>
    <row r="18" spans="1:31" ht="33" customHeight="1" thickBot="1">
      <c r="E18" s="448"/>
      <c r="K18" s="410"/>
      <c r="M18" s="618"/>
      <c r="N18" s="618"/>
      <c r="O18" s="618"/>
      <c r="P18" s="618"/>
      <c r="Q18" s="618"/>
      <c r="R18" s="618"/>
      <c r="S18" s="618"/>
      <c r="T18" s="618"/>
      <c r="U18" s="618"/>
      <c r="V18" s="618"/>
      <c r="W18" s="618"/>
      <c r="X18" s="618"/>
      <c r="Y18" s="618"/>
      <c r="Z18" s="618"/>
      <c r="AA18" s="618"/>
      <c r="AB18" s="618"/>
      <c r="AC18" s="618"/>
      <c r="AD18" s="618"/>
      <c r="AE18" s="618"/>
    </row>
    <row r="19" spans="1:31">
      <c r="C19" s="640" t="s">
        <v>536</v>
      </c>
      <c r="D19" s="641"/>
      <c r="E19" s="642"/>
      <c r="G19" s="643" t="s">
        <v>537</v>
      </c>
      <c r="H19" s="644"/>
      <c r="I19" s="645"/>
      <c r="K19" s="410"/>
      <c r="N19" s="411"/>
    </row>
    <row r="20" spans="1:31" ht="60.25" customHeight="1">
      <c r="A20" s="626" t="s">
        <v>538</v>
      </c>
      <c r="B20" s="627"/>
      <c r="C20" s="449" t="s">
        <v>539</v>
      </c>
      <c r="D20" s="450" t="s">
        <v>540</v>
      </c>
      <c r="E20" s="451" t="s">
        <v>541</v>
      </c>
      <c r="F20" s="452" t="s">
        <v>542</v>
      </c>
      <c r="G20" s="453" t="s">
        <v>543</v>
      </c>
      <c r="H20" s="450" t="s">
        <v>544</v>
      </c>
      <c r="I20" s="451" t="s">
        <v>545</v>
      </c>
      <c r="J20" s="454" t="s">
        <v>546</v>
      </c>
      <c r="K20" s="450" t="s">
        <v>547</v>
      </c>
      <c r="N20" s="344" t="s">
        <v>509</v>
      </c>
      <c r="O20" s="344" t="s">
        <v>510</v>
      </c>
      <c r="P20" s="344" t="s">
        <v>511</v>
      </c>
      <c r="Q20" s="344" t="s">
        <v>512</v>
      </c>
      <c r="R20" s="344" t="s">
        <v>513</v>
      </c>
      <c r="S20" s="344" t="s">
        <v>514</v>
      </c>
      <c r="T20" s="344" t="s">
        <v>515</v>
      </c>
      <c r="U20" s="344" t="s">
        <v>516</v>
      </c>
      <c r="V20" s="344" t="s">
        <v>517</v>
      </c>
      <c r="W20" s="344" t="s">
        <v>518</v>
      </c>
      <c r="X20" s="344" t="s">
        <v>519</v>
      </c>
      <c r="Y20" s="344" t="s">
        <v>520</v>
      </c>
      <c r="Z20" s="344" t="s">
        <v>521</v>
      </c>
      <c r="AA20" s="344" t="s">
        <v>522</v>
      </c>
      <c r="AB20" s="344" t="s">
        <v>501</v>
      </c>
      <c r="AC20" s="455" t="s">
        <v>502</v>
      </c>
      <c r="AD20" s="344" t="s">
        <v>548</v>
      </c>
    </row>
    <row r="21" spans="1:31" ht="19.45" customHeight="1" outlineLevel="1">
      <c r="A21" s="628" t="str">
        <f>'Project basic information'!D12</f>
        <v/>
      </c>
      <c r="B21" s="630" t="str">
        <f>'Project basic information'!E12</f>
        <v/>
      </c>
      <c r="C21" s="632">
        <f>IFERROR(SUMIF(B:B,M21,G:G),0)</f>
        <v>0</v>
      </c>
      <c r="D21" s="634">
        <f>MROUND(SUMIF(B:B,M21,F:F),0.5)</f>
        <v>0</v>
      </c>
      <c r="E21" s="646">
        <f>IFERROR(C21/D21,0)</f>
        <v>0</v>
      </c>
      <c r="F21" s="648">
        <f>E21*MROUND(J21,0.5)</f>
        <v>0</v>
      </c>
      <c r="G21" s="650">
        <f>SUMIF(B:B,M21,J:J)</f>
        <v>0</v>
      </c>
      <c r="H21" s="652">
        <f>IFERROR(G21-F21,0)</f>
        <v>0</v>
      </c>
      <c r="I21" s="654">
        <f>(SUMIF(B:B,M21,I:I))</f>
        <v>0</v>
      </c>
      <c r="J21" s="636">
        <f>IFERROR(((SUMIF(B:B,M21,AC:AC))/$H$6),0)</f>
        <v>0</v>
      </c>
      <c r="K21" s="634">
        <f>D21-J21</f>
        <v>0</v>
      </c>
      <c r="M21" s="361" t="s">
        <v>275</v>
      </c>
      <c r="N21" s="458">
        <f>IFERROR(IF(($I21&lt;$J21),(SUMIF($B:$B,$M21,N:N)/SUMIF($B:$B,$M21,$AC:$AC)*$I21),(SUMIF($B:$B,$M21,N:N)/SUMIF($B:$B,$M21,$AC:$AC)*$J21)),0)</f>
        <v>0</v>
      </c>
      <c r="O21" s="458">
        <f t="shared" ref="O21:AB29" si="1">IFERROR(IF(($I21&lt;$J21),(SUMIF($B:$B,$M21,O:O)/SUMIF($B:$B,$M21,$AC:$AC)*$I21),(SUMIF($B:$B,$M21,O:O)/SUMIF($B:$B,$M21,$AC:$AC)*$J21)),0)</f>
        <v>0</v>
      </c>
      <c r="P21" s="458">
        <f t="shared" si="1"/>
        <v>0</v>
      </c>
      <c r="Q21" s="458">
        <f t="shared" si="1"/>
        <v>0</v>
      </c>
      <c r="R21" s="458">
        <f t="shared" si="1"/>
        <v>0</v>
      </c>
      <c r="S21" s="458">
        <f t="shared" si="1"/>
        <v>0</v>
      </c>
      <c r="T21" s="458">
        <f t="shared" si="1"/>
        <v>0</v>
      </c>
      <c r="U21" s="458">
        <f t="shared" si="1"/>
        <v>0</v>
      </c>
      <c r="V21" s="458">
        <f t="shared" si="1"/>
        <v>0</v>
      </c>
      <c r="W21" s="458">
        <f t="shared" si="1"/>
        <v>0</v>
      </c>
      <c r="X21" s="458">
        <f t="shared" si="1"/>
        <v>0</v>
      </c>
      <c r="Y21" s="458">
        <f t="shared" si="1"/>
        <v>0</v>
      </c>
      <c r="Z21" s="458">
        <f t="shared" si="1"/>
        <v>0</v>
      </c>
      <c r="AA21" s="458">
        <f t="shared" si="1"/>
        <v>0</v>
      </c>
      <c r="AB21" s="458">
        <f t="shared" si="1"/>
        <v>0</v>
      </c>
      <c r="AC21" s="459">
        <f>SUM(N21:AB21)</f>
        <v>0</v>
      </c>
      <c r="AD21" s="460">
        <f>ROUND(IF(F21&gt;G21,G21,F21),2)</f>
        <v>0</v>
      </c>
    </row>
    <row r="22" spans="1:31" ht="19.45" customHeight="1" outlineLevel="1">
      <c r="A22" s="629"/>
      <c r="B22" s="631"/>
      <c r="C22" s="633"/>
      <c r="D22" s="635"/>
      <c r="E22" s="647"/>
      <c r="F22" s="649"/>
      <c r="G22" s="651"/>
      <c r="H22" s="653"/>
      <c r="I22" s="655"/>
      <c r="J22" s="637"/>
      <c r="K22" s="638"/>
      <c r="M22" s="365" t="s">
        <v>344</v>
      </c>
      <c r="N22" s="461">
        <f>IFERROR(IF(OR((N6+N7)=N21,N6=0),0,N21-N6-N7),"")</f>
        <v>0</v>
      </c>
      <c r="O22" s="461">
        <f t="shared" ref="O22:AC24" si="2">IFERROR(IF(OR((O6+O7)=O21,O6=0),0,O21-O6-O7),"")</f>
        <v>0</v>
      </c>
      <c r="P22" s="461">
        <f t="shared" si="2"/>
        <v>0</v>
      </c>
      <c r="Q22" s="461">
        <f t="shared" si="2"/>
        <v>0</v>
      </c>
      <c r="R22" s="461">
        <f t="shared" si="2"/>
        <v>0</v>
      </c>
      <c r="S22" s="461">
        <f t="shared" si="2"/>
        <v>0</v>
      </c>
      <c r="T22" s="461">
        <f t="shared" si="2"/>
        <v>0</v>
      </c>
      <c r="U22" s="461">
        <f t="shared" si="2"/>
        <v>0</v>
      </c>
      <c r="V22" s="461">
        <f t="shared" si="2"/>
        <v>0</v>
      </c>
      <c r="W22" s="461">
        <f t="shared" si="2"/>
        <v>0</v>
      </c>
      <c r="X22" s="461">
        <f t="shared" si="2"/>
        <v>0</v>
      </c>
      <c r="Y22" s="461">
        <f t="shared" si="2"/>
        <v>0</v>
      </c>
      <c r="Z22" s="461">
        <f t="shared" si="2"/>
        <v>0</v>
      </c>
      <c r="AA22" s="461">
        <f t="shared" si="2"/>
        <v>0</v>
      </c>
      <c r="AB22" s="461">
        <f t="shared" si="2"/>
        <v>0</v>
      </c>
      <c r="AC22" s="459">
        <f t="shared" si="2"/>
        <v>0</v>
      </c>
      <c r="AD22" s="462">
        <f>IFERROR(IF(OR((AD6+AD7)=AD21,AD6=0),0,AD21-AD6-AD7),"")</f>
        <v>0</v>
      </c>
      <c r="AE22" s="463" t="str">
        <f>IF((AD21)=AD6+AD7,"no adjustment needed",IF(AD6=0,"no adjustment needed","adjustment needed"))</f>
        <v>no adjustment needed</v>
      </c>
    </row>
    <row r="23" spans="1:31" ht="19.45" customHeight="1" outlineLevel="1">
      <c r="A23" s="656" t="str">
        <f>'Project basic information'!D13</f>
        <v/>
      </c>
      <c r="B23" s="658" t="str">
        <f>'Project basic information'!E13</f>
        <v/>
      </c>
      <c r="C23" s="632">
        <f>IFERROR(SUMIF(B:B,M23,G:G),0)</f>
        <v>0</v>
      </c>
      <c r="D23" s="634">
        <f>MROUND(SUMIF(B:B,M23,F:F),0.5)</f>
        <v>0</v>
      </c>
      <c r="E23" s="646">
        <f>IFERROR(C23/D23,0)</f>
        <v>0</v>
      </c>
      <c r="F23" s="648">
        <f>E23*MROUND(J23,0.5)</f>
        <v>0</v>
      </c>
      <c r="G23" s="650">
        <f>SUMIF(B:B,M23,J:J)</f>
        <v>0</v>
      </c>
      <c r="H23" s="652">
        <f>IFERROR(G23-F23,0)</f>
        <v>0</v>
      </c>
      <c r="I23" s="664">
        <f t="shared" ref="I23:I29" si="3">(SUMIF(B:B,M23,I:I))</f>
        <v>0</v>
      </c>
      <c r="J23" s="636">
        <f>IFERROR(((SUMIF(B:B,M23,AC:AC))/$H$6),0)</f>
        <v>0</v>
      </c>
      <c r="K23" s="634">
        <f>D23-J23</f>
        <v>0</v>
      </c>
      <c r="M23" s="366" t="s">
        <v>276</v>
      </c>
      <c r="N23" s="458">
        <f>IFERROR(IF(($I23&lt;$J23),(SUMIF($B:$B,$M23,N:N)/SUMIF($B:$B,$M23,$AC:$AC)*$I23),(SUMIF($B:$B,$M23,N:N)/SUMIF($B:$B,$M23,$AC:$AC)*$J23)),0)</f>
        <v>0</v>
      </c>
      <c r="O23" s="458">
        <f t="shared" si="1"/>
        <v>0</v>
      </c>
      <c r="P23" s="458">
        <f t="shared" si="1"/>
        <v>0</v>
      </c>
      <c r="Q23" s="458">
        <f t="shared" si="1"/>
        <v>0</v>
      </c>
      <c r="R23" s="458">
        <f t="shared" si="1"/>
        <v>0</v>
      </c>
      <c r="S23" s="458">
        <f t="shared" si="1"/>
        <v>0</v>
      </c>
      <c r="T23" s="458">
        <f t="shared" si="1"/>
        <v>0</v>
      </c>
      <c r="U23" s="458">
        <f t="shared" si="1"/>
        <v>0</v>
      </c>
      <c r="V23" s="458">
        <f t="shared" si="1"/>
        <v>0</v>
      </c>
      <c r="W23" s="458">
        <f t="shared" si="1"/>
        <v>0</v>
      </c>
      <c r="X23" s="458">
        <f t="shared" si="1"/>
        <v>0</v>
      </c>
      <c r="Y23" s="458">
        <f t="shared" si="1"/>
        <v>0</v>
      </c>
      <c r="Z23" s="458">
        <f t="shared" si="1"/>
        <v>0</v>
      </c>
      <c r="AA23" s="458">
        <f t="shared" si="1"/>
        <v>0</v>
      </c>
      <c r="AB23" s="458">
        <f t="shared" si="1"/>
        <v>0</v>
      </c>
      <c r="AC23" s="459">
        <f>SUM(N23:AB23)</f>
        <v>0</v>
      </c>
      <c r="AD23" s="460">
        <f>ROUND(IF(F23&gt;G23,G23,F23),2)</f>
        <v>0</v>
      </c>
      <c r="AE23" s="464"/>
    </row>
    <row r="24" spans="1:31" ht="19.45" customHeight="1" outlineLevel="1">
      <c r="A24" s="657"/>
      <c r="B24" s="659"/>
      <c r="C24" s="633"/>
      <c r="D24" s="635"/>
      <c r="E24" s="647"/>
      <c r="F24" s="649"/>
      <c r="G24" s="651"/>
      <c r="H24" s="653"/>
      <c r="I24" s="665"/>
      <c r="J24" s="637"/>
      <c r="K24" s="638"/>
      <c r="M24" s="367" t="s">
        <v>380</v>
      </c>
      <c r="N24" s="461">
        <f>IFERROR(IF(OR((N8+N9)=N23,N8=0),0,N23-N8-N9),"")</f>
        <v>0</v>
      </c>
      <c r="O24" s="461">
        <f t="shared" si="2"/>
        <v>0</v>
      </c>
      <c r="P24" s="461">
        <f t="shared" si="2"/>
        <v>0</v>
      </c>
      <c r="Q24" s="461">
        <f t="shared" si="2"/>
        <v>0</v>
      </c>
      <c r="R24" s="461">
        <f t="shared" si="2"/>
        <v>0</v>
      </c>
      <c r="S24" s="461">
        <f t="shared" si="2"/>
        <v>0</v>
      </c>
      <c r="T24" s="461">
        <f t="shared" si="2"/>
        <v>0</v>
      </c>
      <c r="U24" s="461">
        <f t="shared" si="2"/>
        <v>0</v>
      </c>
      <c r="V24" s="461">
        <f t="shared" si="2"/>
        <v>0</v>
      </c>
      <c r="W24" s="461">
        <f t="shared" si="2"/>
        <v>0</v>
      </c>
      <c r="X24" s="461">
        <f t="shared" si="2"/>
        <v>0</v>
      </c>
      <c r="Y24" s="461">
        <f t="shared" si="2"/>
        <v>0</v>
      </c>
      <c r="Z24" s="461">
        <f t="shared" si="2"/>
        <v>0</v>
      </c>
      <c r="AA24" s="461">
        <f t="shared" si="2"/>
        <v>0</v>
      </c>
      <c r="AB24" s="461">
        <f t="shared" si="2"/>
        <v>0</v>
      </c>
      <c r="AC24" s="459">
        <f t="shared" si="2"/>
        <v>0</v>
      </c>
      <c r="AD24" s="462">
        <f>IFERROR(IF(OR((AD8+AD9)=AD23,AD8=0),0,AD23-AD8-AD9),"")</f>
        <v>0</v>
      </c>
      <c r="AE24" s="463" t="str">
        <f>IF((AD23)=AD8+AD9,"no adjustment needed",IF(AD8=0,"no adjustment needed","adjustment needed"))</f>
        <v>no adjustment needed</v>
      </c>
    </row>
    <row r="25" spans="1:31" ht="19.45" customHeight="1" outlineLevel="1">
      <c r="A25" s="660" t="str">
        <f>'Project basic information'!D14</f>
        <v/>
      </c>
      <c r="B25" s="662" t="str">
        <f>'Project basic information'!E14</f>
        <v/>
      </c>
      <c r="C25" s="632">
        <f>IFERROR(SUMIF(B:B,M25,G:G),0)</f>
        <v>0</v>
      </c>
      <c r="D25" s="634">
        <f>MROUND(SUMIF(B:B,M25,F:F),0.5)</f>
        <v>0</v>
      </c>
      <c r="E25" s="646">
        <f>IFERROR(C25/D25,0)</f>
        <v>0</v>
      </c>
      <c r="F25" s="648">
        <f>E25*MROUND(J25,0.5)</f>
        <v>0</v>
      </c>
      <c r="G25" s="650">
        <f>SUMIF(B:B,M25,J:J)</f>
        <v>0</v>
      </c>
      <c r="H25" s="652">
        <f>IFERROR(G25-F25,0)</f>
        <v>0</v>
      </c>
      <c r="I25" s="664">
        <f t="shared" si="3"/>
        <v>0</v>
      </c>
      <c r="J25" s="636">
        <f>IFERROR(((SUMIF(B:B,M25,AC:AC))/$H$6),0)</f>
        <v>0</v>
      </c>
      <c r="K25" s="634">
        <f t="shared" ref="K25:K29" si="4">D25-J25</f>
        <v>0</v>
      </c>
      <c r="M25" s="368" t="s">
        <v>277</v>
      </c>
      <c r="N25" s="458">
        <f>IFERROR(IF(($I25&lt;$J25),(SUMIF($B:$B,$M25,N:N)/SUMIF($B:$B,$M25,$AC:$AC)*$I25),(SUMIF($B:$B,$M25,N:N)/SUMIF($B:$B,$M25,$AC:$AC)*$J25)),0)</f>
        <v>0</v>
      </c>
      <c r="O25" s="458">
        <f t="shared" si="1"/>
        <v>0</v>
      </c>
      <c r="P25" s="458">
        <f t="shared" si="1"/>
        <v>0</v>
      </c>
      <c r="Q25" s="458">
        <f t="shared" si="1"/>
        <v>0</v>
      </c>
      <c r="R25" s="458">
        <f t="shared" si="1"/>
        <v>0</v>
      </c>
      <c r="S25" s="458">
        <f t="shared" si="1"/>
        <v>0</v>
      </c>
      <c r="T25" s="458">
        <f t="shared" si="1"/>
        <v>0</v>
      </c>
      <c r="U25" s="458">
        <f t="shared" si="1"/>
        <v>0</v>
      </c>
      <c r="V25" s="458">
        <f t="shared" si="1"/>
        <v>0</v>
      </c>
      <c r="W25" s="458">
        <f t="shared" si="1"/>
        <v>0</v>
      </c>
      <c r="X25" s="458">
        <f t="shared" si="1"/>
        <v>0</v>
      </c>
      <c r="Y25" s="458">
        <f t="shared" si="1"/>
        <v>0</v>
      </c>
      <c r="Z25" s="458">
        <f t="shared" si="1"/>
        <v>0</v>
      </c>
      <c r="AA25" s="458">
        <f t="shared" si="1"/>
        <v>0</v>
      </c>
      <c r="AB25" s="458">
        <f t="shared" si="1"/>
        <v>0</v>
      </c>
      <c r="AC25" s="459">
        <f t="shared" ref="AC25:AC59" si="5">SUM(N25:AB25)</f>
        <v>0</v>
      </c>
      <c r="AD25" s="460">
        <f>ROUND(IF(F25&gt;G25,G25,F25),2)</f>
        <v>0</v>
      </c>
      <c r="AE25" s="464"/>
    </row>
    <row r="26" spans="1:31" ht="19.45" customHeight="1" outlineLevel="1">
      <c r="A26" s="661"/>
      <c r="B26" s="663"/>
      <c r="C26" s="633"/>
      <c r="D26" s="635"/>
      <c r="E26" s="647"/>
      <c r="F26" s="649"/>
      <c r="G26" s="651"/>
      <c r="H26" s="653"/>
      <c r="I26" s="665"/>
      <c r="J26" s="637"/>
      <c r="K26" s="638"/>
      <c r="M26" s="369" t="s">
        <v>416</v>
      </c>
      <c r="N26" s="461">
        <f>IFERROR(IF(OR((N10+N11)=N25,N10=0),0,N25-N10-N11),"")</f>
        <v>0</v>
      </c>
      <c r="O26" s="461">
        <f t="shared" ref="O26:AC26" si="6">IFERROR(IF(OR((O10+O11)=O25,O10=0),0,O25-O10-O11),"")</f>
        <v>0</v>
      </c>
      <c r="P26" s="461">
        <f t="shared" si="6"/>
        <v>0</v>
      </c>
      <c r="Q26" s="461">
        <f t="shared" si="6"/>
        <v>0</v>
      </c>
      <c r="R26" s="461">
        <f t="shared" si="6"/>
        <v>0</v>
      </c>
      <c r="S26" s="461">
        <f t="shared" si="6"/>
        <v>0</v>
      </c>
      <c r="T26" s="461">
        <f t="shared" si="6"/>
        <v>0</v>
      </c>
      <c r="U26" s="461">
        <f t="shared" si="6"/>
        <v>0</v>
      </c>
      <c r="V26" s="461">
        <f t="shared" si="6"/>
        <v>0</v>
      </c>
      <c r="W26" s="461">
        <f t="shared" si="6"/>
        <v>0</v>
      </c>
      <c r="X26" s="461">
        <f t="shared" si="6"/>
        <v>0</v>
      </c>
      <c r="Y26" s="461">
        <f t="shared" si="6"/>
        <v>0</v>
      </c>
      <c r="Z26" s="461">
        <f t="shared" si="6"/>
        <v>0</v>
      </c>
      <c r="AA26" s="461">
        <f t="shared" si="6"/>
        <v>0</v>
      </c>
      <c r="AB26" s="461">
        <f t="shared" si="6"/>
        <v>0</v>
      </c>
      <c r="AC26" s="459">
        <f t="shared" si="6"/>
        <v>0</v>
      </c>
      <c r="AD26" s="462">
        <f>IFERROR(IF(OR((AD10+AD11)=AD25,AD10=0),0,AD25-AD10-AD11),"")</f>
        <v>0</v>
      </c>
      <c r="AE26" s="463" t="str">
        <f>IF((AD25)=AD10+AD11,"no adjustment needed",IF(AD10=0,"no adjustment needed","adjustment needed"))</f>
        <v>no adjustment needed</v>
      </c>
    </row>
    <row r="27" spans="1:31" ht="19.45" customHeight="1" outlineLevel="1">
      <c r="A27" s="666" t="str">
        <f>'Project basic information'!D15</f>
        <v/>
      </c>
      <c r="B27" s="668" t="str">
        <f>'Project basic information'!E15</f>
        <v/>
      </c>
      <c r="C27" s="632">
        <f>IFERROR(SUMIF(B:B,M27,G:G),0)</f>
        <v>0</v>
      </c>
      <c r="D27" s="634">
        <f>MROUND(SUMIF(B:B,M27,F:F),0.5)</f>
        <v>0</v>
      </c>
      <c r="E27" s="646">
        <f>IFERROR(C27/D27,0)</f>
        <v>0</v>
      </c>
      <c r="F27" s="648">
        <f>E27*MROUND(J27,0.5)</f>
        <v>0</v>
      </c>
      <c r="G27" s="650">
        <f>SUMIF(B:B,M27,J:J)</f>
        <v>0</v>
      </c>
      <c r="H27" s="652">
        <f>IFERROR(G27-F27,0)</f>
        <v>0</v>
      </c>
      <c r="I27" s="664">
        <f t="shared" si="3"/>
        <v>0</v>
      </c>
      <c r="J27" s="636">
        <f>IFERROR(((SUMIF(B:B,M27,AC:AC))/$H$6),0)</f>
        <v>0</v>
      </c>
      <c r="K27" s="634">
        <f t="shared" si="4"/>
        <v>0</v>
      </c>
      <c r="M27" s="370" t="s">
        <v>278</v>
      </c>
      <c r="N27" s="458">
        <f>IFERROR(IF(($I27&lt;$J27),(SUMIF($B:$B,$M27,N:N)/SUMIF($B:$B,$M27,$AC:$AC)*$I27),(SUMIF($B:$B,$M27,N:N)/SUMIF($B:$B,$M27,$AC:$AC)*$J27)),0)</f>
        <v>0</v>
      </c>
      <c r="O27" s="458">
        <f t="shared" si="1"/>
        <v>0</v>
      </c>
      <c r="P27" s="458">
        <f t="shared" si="1"/>
        <v>0</v>
      </c>
      <c r="Q27" s="458">
        <f t="shared" si="1"/>
        <v>0</v>
      </c>
      <c r="R27" s="458">
        <f t="shared" si="1"/>
        <v>0</v>
      </c>
      <c r="S27" s="458">
        <f t="shared" si="1"/>
        <v>0</v>
      </c>
      <c r="T27" s="458">
        <f t="shared" si="1"/>
        <v>0</v>
      </c>
      <c r="U27" s="458">
        <f t="shared" si="1"/>
        <v>0</v>
      </c>
      <c r="V27" s="458">
        <f t="shared" si="1"/>
        <v>0</v>
      </c>
      <c r="W27" s="458">
        <f t="shared" si="1"/>
        <v>0</v>
      </c>
      <c r="X27" s="458">
        <f t="shared" si="1"/>
        <v>0</v>
      </c>
      <c r="Y27" s="458">
        <f t="shared" si="1"/>
        <v>0</v>
      </c>
      <c r="Z27" s="458">
        <f t="shared" si="1"/>
        <v>0</v>
      </c>
      <c r="AA27" s="458">
        <f t="shared" si="1"/>
        <v>0</v>
      </c>
      <c r="AB27" s="458">
        <f t="shared" si="1"/>
        <v>0</v>
      </c>
      <c r="AC27" s="459">
        <f t="shared" si="5"/>
        <v>0</v>
      </c>
      <c r="AD27" s="460">
        <f>ROUND(IF(F27&gt;G27,G27,F27),2)</f>
        <v>0</v>
      </c>
    </row>
    <row r="28" spans="1:31" ht="19.45" customHeight="1" outlineLevel="1">
      <c r="A28" s="667"/>
      <c r="B28" s="669"/>
      <c r="C28" s="633"/>
      <c r="D28" s="635"/>
      <c r="E28" s="647"/>
      <c r="F28" s="649"/>
      <c r="G28" s="651"/>
      <c r="H28" s="653"/>
      <c r="I28" s="665"/>
      <c r="J28" s="637"/>
      <c r="K28" s="638"/>
      <c r="M28" s="370" t="s">
        <v>452</v>
      </c>
      <c r="N28" s="461">
        <f>IFERROR(IF(OR((N12+N13)=N27,N12=0),0,N27-N12-N13),"")</f>
        <v>0</v>
      </c>
      <c r="O28" s="461">
        <f t="shared" ref="O28:AC28" si="7">IFERROR(IF(OR((O12+O13)=O27,O12=0),0,O27-O12-O13),"")</f>
        <v>0</v>
      </c>
      <c r="P28" s="461">
        <f t="shared" si="7"/>
        <v>0</v>
      </c>
      <c r="Q28" s="461">
        <f t="shared" si="7"/>
        <v>0</v>
      </c>
      <c r="R28" s="461">
        <f t="shared" si="7"/>
        <v>0</v>
      </c>
      <c r="S28" s="461">
        <f t="shared" si="7"/>
        <v>0</v>
      </c>
      <c r="T28" s="461">
        <f t="shared" si="7"/>
        <v>0</v>
      </c>
      <c r="U28" s="461">
        <f t="shared" si="7"/>
        <v>0</v>
      </c>
      <c r="V28" s="461">
        <f t="shared" si="7"/>
        <v>0</v>
      </c>
      <c r="W28" s="461">
        <f t="shared" si="7"/>
        <v>0</v>
      </c>
      <c r="X28" s="461">
        <f t="shared" si="7"/>
        <v>0</v>
      </c>
      <c r="Y28" s="461">
        <f t="shared" si="7"/>
        <v>0</v>
      </c>
      <c r="Z28" s="461">
        <f t="shared" si="7"/>
        <v>0</v>
      </c>
      <c r="AA28" s="461">
        <f t="shared" si="7"/>
        <v>0</v>
      </c>
      <c r="AB28" s="461">
        <f t="shared" si="7"/>
        <v>0</v>
      </c>
      <c r="AC28" s="459">
        <f t="shared" si="7"/>
        <v>0</v>
      </c>
      <c r="AD28" s="462">
        <f>IFERROR(IF(OR((AD12+AD13)=AD27,AD12=0),0,AD27-AD12-AD13),"")</f>
        <v>0</v>
      </c>
      <c r="AE28" s="463" t="str">
        <f>IF((AD27)=AD12+AD13,"no adjustment needed",IF(AD12=0,"no adjustment needed","adjustment needed"))</f>
        <v>no adjustment needed</v>
      </c>
    </row>
    <row r="29" spans="1:31" ht="19.45" customHeight="1" outlineLevel="1" thickBot="1">
      <c r="A29" s="465" t="str">
        <f>'Project basic information'!D16</f>
        <v/>
      </c>
      <c r="B29" s="466" t="str">
        <f>'Project basic information'!E16</f>
        <v/>
      </c>
      <c r="C29" s="467">
        <f>IFERROR(SUMIF(B:B,M29,G:G),0)</f>
        <v>0</v>
      </c>
      <c r="D29" s="468">
        <f>MROUND(SUMIF(A:A,M29,G:G),0.5)</f>
        <v>0</v>
      </c>
      <c r="E29" s="469">
        <f>IFERROR(C29/D29,0)</f>
        <v>0</v>
      </c>
      <c r="F29" s="470">
        <f>E29*MROUND(J29,0.5)</f>
        <v>0</v>
      </c>
      <c r="G29" s="471">
        <f>SUMIF(B:B,M29,J:J)</f>
        <v>0</v>
      </c>
      <c r="H29" s="472">
        <f>IFERROR(G29-F29,0)</f>
        <v>0</v>
      </c>
      <c r="I29" s="473">
        <f t="shared" si="3"/>
        <v>0</v>
      </c>
      <c r="J29" s="457">
        <f>IFERROR(((SUMIF(B:B,M29,AC:AC))/$H$6),0)</f>
        <v>0</v>
      </c>
      <c r="K29" s="456">
        <f t="shared" si="4"/>
        <v>0</v>
      </c>
      <c r="M29" s="371" t="s">
        <v>279</v>
      </c>
      <c r="N29" s="458">
        <f>IFERROR(IF(($I29&lt;$J29),(SUMIF($B:$B,$M29,N:N)/SUMIF($B:$B,$M29,$AC:$AC)*$I29),(SUMIF($B:$B,$M29,N:N)/SUMIF($B:$B,$M29,$AC:$AC)*$J29)),0)</f>
        <v>0</v>
      </c>
      <c r="O29" s="458">
        <f t="shared" si="1"/>
        <v>0</v>
      </c>
      <c r="P29" s="458">
        <f t="shared" si="1"/>
        <v>0</v>
      </c>
      <c r="Q29" s="458">
        <f t="shared" si="1"/>
        <v>0</v>
      </c>
      <c r="R29" s="458">
        <f t="shared" si="1"/>
        <v>0</v>
      </c>
      <c r="S29" s="458">
        <f t="shared" si="1"/>
        <v>0</v>
      </c>
      <c r="T29" s="458">
        <f t="shared" si="1"/>
        <v>0</v>
      </c>
      <c r="U29" s="458">
        <f t="shared" si="1"/>
        <v>0</v>
      </c>
      <c r="V29" s="458">
        <f t="shared" si="1"/>
        <v>0</v>
      </c>
      <c r="W29" s="458">
        <f t="shared" si="1"/>
        <v>0</v>
      </c>
      <c r="X29" s="458">
        <f t="shared" si="1"/>
        <v>0</v>
      </c>
      <c r="Y29" s="458">
        <f t="shared" si="1"/>
        <v>0</v>
      </c>
      <c r="Z29" s="458">
        <f t="shared" si="1"/>
        <v>0</v>
      </c>
      <c r="AA29" s="458">
        <f t="shared" si="1"/>
        <v>0</v>
      </c>
      <c r="AB29" s="458">
        <f t="shared" si="1"/>
        <v>0</v>
      </c>
      <c r="AC29" s="459">
        <f t="shared" si="5"/>
        <v>0</v>
      </c>
      <c r="AD29" s="460">
        <f>ROUND(IF(F29&gt;G29,G29,F29),2)</f>
        <v>0</v>
      </c>
    </row>
    <row r="30" spans="1:31" ht="15.7" outlineLevel="1">
      <c r="A30" s="474"/>
      <c r="B30" s="474"/>
      <c r="C30" s="475"/>
      <c r="D30" s="475"/>
      <c r="E30" s="476"/>
      <c r="F30" s="477"/>
      <c r="G30" s="478"/>
      <c r="H30" s="445"/>
      <c r="J30" s="477"/>
      <c r="K30" s="479"/>
      <c r="M30" s="441"/>
      <c r="N30" s="441"/>
      <c r="O30" s="441"/>
      <c r="P30" s="441"/>
      <c r="Q30" s="441"/>
      <c r="R30" s="441"/>
      <c r="S30" s="441"/>
      <c r="T30" s="441"/>
      <c r="U30" s="441"/>
      <c r="V30" s="441"/>
      <c r="W30" s="441"/>
      <c r="X30" s="441"/>
      <c r="Y30" s="441"/>
      <c r="Z30" s="441"/>
      <c r="AA30" s="441"/>
      <c r="AB30" s="441"/>
      <c r="AC30" s="441"/>
      <c r="AD30" s="441"/>
    </row>
    <row r="31" spans="1:31" outlineLevel="1">
      <c r="A31" s="474"/>
      <c r="B31" s="474"/>
      <c r="C31" s="474"/>
      <c r="D31" s="474"/>
      <c r="E31" s="476"/>
      <c r="F31" s="477"/>
      <c r="G31" s="478"/>
      <c r="H31" s="445"/>
      <c r="K31" s="479"/>
      <c r="M31" s="441"/>
      <c r="N31" s="441"/>
      <c r="O31" s="441"/>
      <c r="P31" s="441"/>
      <c r="Q31" s="441"/>
      <c r="R31" s="441"/>
      <c r="S31" s="441"/>
      <c r="T31" s="441"/>
      <c r="U31" s="441"/>
      <c r="V31" s="441"/>
      <c r="W31" s="441"/>
      <c r="X31" s="441"/>
      <c r="Y31" s="441"/>
      <c r="Z31" s="441"/>
      <c r="AA31" s="441"/>
      <c r="AB31" s="441"/>
      <c r="AC31" s="441"/>
      <c r="AD31" s="441"/>
    </row>
    <row r="32" spans="1:31" ht="31.4">
      <c r="C32" s="639" t="s">
        <v>549</v>
      </c>
      <c r="D32" s="639"/>
      <c r="E32" s="639"/>
      <c r="F32" s="639"/>
      <c r="G32" s="639"/>
      <c r="H32" s="639"/>
      <c r="I32" s="639"/>
      <c r="J32" s="480"/>
      <c r="N32" s="411"/>
    </row>
    <row r="33" spans="1:32">
      <c r="N33" s="411"/>
    </row>
    <row r="34" spans="1:32" ht="47.25" customHeight="1">
      <c r="C34" s="344" t="s">
        <v>550</v>
      </c>
      <c r="D34" s="344" t="s">
        <v>551</v>
      </c>
      <c r="E34" s="344" t="s">
        <v>552</v>
      </c>
      <c r="F34" s="344" t="s">
        <v>553</v>
      </c>
      <c r="G34" s="344" t="s">
        <v>554</v>
      </c>
      <c r="H34" s="481"/>
      <c r="I34" s="482"/>
      <c r="J34" s="482"/>
      <c r="M34" s="411"/>
      <c r="AD34" s="340"/>
    </row>
    <row r="35" spans="1:32" ht="15" customHeight="1" outlineLevel="1">
      <c r="C35" s="483">
        <f>IF('Project basic information'!C5=0,0,DATE(YEAR('Project basic information'!C5),1,1))</f>
        <v>0</v>
      </c>
      <c r="D35" s="484">
        <f>F60</f>
        <v>0</v>
      </c>
      <c r="E35" s="485">
        <f>IFERROR(AC61,0)</f>
        <v>0</v>
      </c>
      <c r="F35" s="486">
        <f t="shared" ref="F35:F41" si="8">D35-E35</f>
        <v>0</v>
      </c>
      <c r="G35" s="487">
        <f>INDEX($B$1:B149,SUMPRODUCT(MAX((B48:B59&lt;&gt;"")*ROW(B48:B59))))</f>
        <v>0</v>
      </c>
      <c r="H35" s="670" t="s">
        <v>555</v>
      </c>
      <c r="I35" s="488"/>
      <c r="J35" s="488"/>
      <c r="K35" s="489"/>
      <c r="L35" s="490"/>
      <c r="M35" s="491"/>
      <c r="AF35" s="348"/>
    </row>
    <row r="36" spans="1:32" outlineLevel="1">
      <c r="C36" s="483" t="str">
        <f>IFERROR(IF(EDATE(C35,12)&lt;=(DATE(YEAR('Project basic information'!$C$6),1,1)),EDATE(C35,12),""),"")</f>
        <v/>
      </c>
      <c r="D36" s="484">
        <f>F75</f>
        <v>0</v>
      </c>
      <c r="E36" s="485">
        <f>IFERROR(AC76,0)</f>
        <v>0</v>
      </c>
      <c r="F36" s="486">
        <f t="shared" si="8"/>
        <v>0</v>
      </c>
      <c r="G36" s="487">
        <f>INDEX(B1:B149,SUMPRODUCT(MAX((B63:B74&lt;&gt;"")*ROW(B63:B74))))</f>
        <v>0</v>
      </c>
      <c r="H36" s="670"/>
      <c r="I36" s="488"/>
      <c r="J36" s="488"/>
      <c r="K36" s="489"/>
      <c r="L36" s="489"/>
      <c r="M36" s="411"/>
    </row>
    <row r="37" spans="1:32" ht="15.7" outlineLevel="1">
      <c r="C37" s="483" t="str">
        <f>IFERROR(IF(EDATE(C36,12)&lt;=(DATE(YEAR('Project basic information'!$C$6),1,1)),EDATE(C36,12),""),"")</f>
        <v/>
      </c>
      <c r="D37" s="484">
        <f>F90</f>
        <v>0</v>
      </c>
      <c r="E37" s="485">
        <f>IFERROR(AC91,0)</f>
        <v>0</v>
      </c>
      <c r="F37" s="486">
        <f t="shared" si="8"/>
        <v>0</v>
      </c>
      <c r="G37" s="487">
        <f>INDEX(B1:B149,SUMPRODUCT(MAX((B78:B89&lt;&gt;"")*ROW(B78:B89))))</f>
        <v>0</v>
      </c>
      <c r="H37" s="670"/>
      <c r="M37" s="296"/>
    </row>
    <row r="38" spans="1:32" outlineLevel="1">
      <c r="C38" s="483" t="str">
        <f>IFERROR(IF(EDATE(C37,12)&lt;=(DATE(YEAR('Project basic information'!$C$6),1,1)),EDATE(C37,12),""),"")</f>
        <v/>
      </c>
      <c r="D38" s="484">
        <f>F105</f>
        <v>0</v>
      </c>
      <c r="E38" s="485">
        <f>IFERROR(AC106,0)</f>
        <v>0</v>
      </c>
      <c r="F38" s="486">
        <f t="shared" si="8"/>
        <v>0</v>
      </c>
      <c r="G38" s="487">
        <f>INDEX(B1:B149,SUMPRODUCT(MAX((B93:B104&lt;&gt;"")*ROW(B93:B104))))</f>
        <v>0</v>
      </c>
      <c r="H38" s="670"/>
      <c r="M38" s="411"/>
    </row>
    <row r="39" spans="1:32" outlineLevel="1">
      <c r="C39" s="483" t="str">
        <f>IFERROR(IF(EDATE(C38,12)&lt;=(DATE(YEAR('Project basic information'!$C$6),1,1)),EDATE(C38,12),""),"")</f>
        <v/>
      </c>
      <c r="D39" s="484">
        <f>F120</f>
        <v>0</v>
      </c>
      <c r="E39" s="485">
        <f>IFERROR(AC121,0)</f>
        <v>0</v>
      </c>
      <c r="F39" s="486">
        <f t="shared" si="8"/>
        <v>0</v>
      </c>
      <c r="G39" s="487">
        <f>INDEX(B1:B149,SUMPRODUCT(MAX((B108:B119&lt;&gt;"")*ROW(B108:B119))))</f>
        <v>0</v>
      </c>
      <c r="H39" s="670"/>
      <c r="M39" s="492"/>
    </row>
    <row r="40" spans="1:32" outlineLevel="1">
      <c r="C40" s="483" t="str">
        <f>IFERROR(IF(EDATE(C39,12)&lt;=(DATE(YEAR('Project basic information'!$C$6),1,1)),EDATE(C39,12),""),"")</f>
        <v/>
      </c>
      <c r="D40" s="484">
        <f>F135</f>
        <v>0</v>
      </c>
      <c r="E40" s="485">
        <f>IFERROR(AC136,0)</f>
        <v>0</v>
      </c>
      <c r="F40" s="486">
        <f t="shared" si="8"/>
        <v>0</v>
      </c>
      <c r="G40" s="487">
        <f>INDEX(B1:B149,SUMPRODUCT(MAX((B123:B134&lt;&gt;"")*ROW(B123:B134))))</f>
        <v>0</v>
      </c>
      <c r="H40" s="670"/>
      <c r="M40" s="411"/>
    </row>
    <row r="41" spans="1:32" outlineLevel="1">
      <c r="C41" s="483" t="str">
        <f>IFERROR(IF(EDATE(C40,12)&lt;=(DATE(YEAR('Project basic information'!$C$6),1,1)),EDATE(C40,12),""),"")</f>
        <v/>
      </c>
      <c r="D41" s="484">
        <f>F150</f>
        <v>0</v>
      </c>
      <c r="E41" s="485">
        <f>IFERROR(AC151,0)</f>
        <v>0</v>
      </c>
      <c r="F41" s="486">
        <f t="shared" si="8"/>
        <v>0</v>
      </c>
      <c r="G41" s="487">
        <f>INDEX(B1:B149,SUMPRODUCT(MAX((B138:B149&lt;&gt;"")*ROW(B138:B149))))</f>
        <v>0</v>
      </c>
      <c r="H41" s="670"/>
      <c r="N41" s="411"/>
    </row>
    <row r="42" spans="1:32" outlineLevel="1">
      <c r="E42" s="493"/>
      <c r="F42" s="494"/>
      <c r="G42" s="444"/>
      <c r="H42" s="495"/>
      <c r="I42" s="496"/>
      <c r="J42" s="497"/>
      <c r="O42" s="411"/>
    </row>
    <row r="43" spans="1:32" ht="24.8" customHeight="1" outlineLevel="1">
      <c r="E43" s="493"/>
      <c r="F43" s="494"/>
      <c r="G43" s="444"/>
      <c r="H43" s="495"/>
      <c r="I43" s="498"/>
      <c r="J43" s="498"/>
      <c r="K43" s="497"/>
      <c r="O43" s="411"/>
    </row>
    <row r="44" spans="1:32" ht="33.5">
      <c r="B44" s="639" t="s">
        <v>556</v>
      </c>
      <c r="C44" s="639"/>
      <c r="D44" s="639"/>
      <c r="E44" s="639"/>
      <c r="F44" s="639"/>
      <c r="G44" s="639"/>
      <c r="H44" s="639"/>
      <c r="I44" s="639"/>
      <c r="J44" s="639"/>
      <c r="K44" s="499"/>
      <c r="M44" s="671" t="s">
        <v>251</v>
      </c>
      <c r="N44" s="671"/>
      <c r="O44" s="671"/>
      <c r="P44" s="671"/>
      <c r="Q44" s="671"/>
      <c r="R44" s="671"/>
      <c r="S44" s="671"/>
      <c r="T44" s="671"/>
      <c r="U44" s="671"/>
      <c r="V44" s="671"/>
      <c r="W44" s="671"/>
      <c r="X44" s="671"/>
      <c r="Y44" s="671"/>
      <c r="Z44" s="671"/>
      <c r="AA44" s="671"/>
      <c r="AB44" s="671"/>
      <c r="AC44" s="671"/>
      <c r="AD44" s="671"/>
      <c r="AE44" s="671"/>
    </row>
    <row r="45" spans="1:32" ht="15" thickBot="1">
      <c r="A45" s="343"/>
      <c r="E45" s="343"/>
    </row>
    <row r="46" spans="1:32" ht="15.7" customHeight="1">
      <c r="B46" s="500"/>
      <c r="C46" s="500"/>
      <c r="D46" s="500"/>
      <c r="E46" s="672" t="s">
        <v>536</v>
      </c>
      <c r="F46" s="673"/>
      <c r="G46" s="674"/>
      <c r="H46" s="672" t="s">
        <v>537</v>
      </c>
      <c r="I46" s="673"/>
      <c r="J46" s="674"/>
      <c r="N46" s="675" t="s">
        <v>557</v>
      </c>
      <c r="O46" s="676"/>
      <c r="P46" s="676"/>
      <c r="Q46" s="676"/>
      <c r="R46" s="676"/>
      <c r="S46" s="676"/>
      <c r="T46" s="676"/>
      <c r="U46" s="676"/>
      <c r="V46" s="676"/>
      <c r="W46" s="676"/>
      <c r="X46" s="676"/>
      <c r="Y46" s="676"/>
      <c r="Z46" s="676"/>
      <c r="AA46" s="676"/>
      <c r="AB46" s="676"/>
      <c r="AC46" s="677"/>
    </row>
    <row r="47" spans="1:32" ht="49.55" customHeight="1">
      <c r="B47" s="501" t="s">
        <v>305</v>
      </c>
      <c r="C47" s="501" t="s">
        <v>269</v>
      </c>
      <c r="D47" s="502" t="s">
        <v>558</v>
      </c>
      <c r="E47" s="503" t="s">
        <v>559</v>
      </c>
      <c r="F47" s="329" t="s">
        <v>560</v>
      </c>
      <c r="G47" s="504" t="s">
        <v>561</v>
      </c>
      <c r="H47" s="505" t="s">
        <v>559</v>
      </c>
      <c r="I47" s="329" t="s">
        <v>560</v>
      </c>
      <c r="J47" s="504" t="s">
        <v>562</v>
      </c>
      <c r="M47" s="329" t="s">
        <v>558</v>
      </c>
      <c r="N47" s="506" t="s">
        <v>563</v>
      </c>
      <c r="O47" s="506" t="s">
        <v>564</v>
      </c>
      <c r="P47" s="506" t="s">
        <v>565</v>
      </c>
      <c r="Q47" s="506" t="s">
        <v>566</v>
      </c>
      <c r="R47" s="506" t="s">
        <v>567</v>
      </c>
      <c r="S47" s="329" t="s">
        <v>568</v>
      </c>
      <c r="T47" s="329" t="s">
        <v>569</v>
      </c>
      <c r="U47" s="329" t="s">
        <v>570</v>
      </c>
      <c r="V47" s="329" t="s">
        <v>571</v>
      </c>
      <c r="W47" s="329" t="s">
        <v>572</v>
      </c>
      <c r="X47" s="329" t="s">
        <v>573</v>
      </c>
      <c r="Y47" s="329" t="s">
        <v>574</v>
      </c>
      <c r="Z47" s="329" t="s">
        <v>575</v>
      </c>
      <c r="AA47" s="329" t="s">
        <v>576</v>
      </c>
      <c r="AB47" s="329" t="s">
        <v>577</v>
      </c>
      <c r="AC47" s="506" t="s">
        <v>578</v>
      </c>
      <c r="AE47" s="507"/>
    </row>
    <row r="48" spans="1:32" outlineLevel="1">
      <c r="B48" s="508" t="str">
        <f>IF(C48&gt;0,IFERROR(_xlfn.IFS(D48&lt;=DATE(YEAR('Project basic information'!$E$12),MONTH('Project basic information'!$E$12),1),'Project basic information'!$A$12,D48&lt;=DATE(YEAR('Project basic information'!$E$13),MONTH('Project basic information'!$E$13),1),'Project basic information'!$A$13,D48&lt;=DATE(YEAR('Project basic information'!$E$14),MONTH('Project basic information'!$E$14),1),'Project basic information'!$A$14,D48&lt;=DATE(YEAR('Project basic information'!$E$15),MONTH('Project basic information'!$E$15),1),'Project basic information'!$A$15,D48&lt;=DATE(YEAR('Project basic information'!$E$16),MONTH('Project basic information'!$E$16),1),'Project basic information'!$A$16),""),"")</f>
        <v/>
      </c>
      <c r="C48" s="508">
        <f>IF(DATE(YEAR('Project basic information'!$C$5),MONTH('Project basic information'!$C$5),1)=D48,1,0)</f>
        <v>0</v>
      </c>
      <c r="D48" s="509">
        <f>IF('Project basic information'!C5=0,0,DATE(YEAR('Project basic information'!$C$5),1,1))</f>
        <v>0</v>
      </c>
      <c r="E48" s="510"/>
      <c r="F48" s="458">
        <f t="shared" ref="F48:F59" si="9">215/12*E48</f>
        <v>0</v>
      </c>
      <c r="G48" s="511"/>
      <c r="H48" s="510"/>
      <c r="I48" s="458">
        <f t="shared" ref="I48:I59" si="10">215/12*H48</f>
        <v>0</v>
      </c>
      <c r="J48" s="512"/>
      <c r="M48" s="509">
        <f t="shared" ref="M48:M105" si="11">D48</f>
        <v>0</v>
      </c>
      <c r="N48" s="513"/>
      <c r="O48" s="514"/>
      <c r="P48" s="514"/>
      <c r="Q48" s="514"/>
      <c r="R48" s="514"/>
      <c r="S48" s="513"/>
      <c r="T48" s="513"/>
      <c r="U48" s="513"/>
      <c r="V48" s="513"/>
      <c r="W48" s="513"/>
      <c r="X48" s="513"/>
      <c r="Y48" s="513"/>
      <c r="Z48" s="513"/>
      <c r="AA48" s="513"/>
      <c r="AB48" s="513"/>
      <c r="AC48" s="515">
        <f t="shared" si="5"/>
        <v>0</v>
      </c>
      <c r="AE48" s="507"/>
    </row>
    <row r="49" spans="2:31" outlineLevel="1">
      <c r="B49" s="508" t="str">
        <f>IF(C49&gt;0,IFERROR(_xlfn.IFS(D49&lt;=DATE(YEAR('Project basic information'!$E$12),MONTH('Project basic information'!$E$12),1),'Project basic information'!$A$12,D49&lt;=DATE(YEAR('Project basic information'!$E$13),MONTH('Project basic information'!$E$13),1),'Project basic information'!$A$13,D49&lt;=DATE(YEAR('Project basic information'!$E$14),MONTH('Project basic information'!$E$14),1),'Project basic information'!$A$14,D49&lt;=DATE(YEAR('Project basic information'!$E$15),MONTH('Project basic information'!$E$15),1),'Project basic information'!$A$15,D49&lt;=DATE(YEAR('Project basic information'!$E$16),MONTH('Project basic information'!$E$16),1),'Project basic information'!$A$16),""),"")</f>
        <v/>
      </c>
      <c r="C49" s="508">
        <f>IF(C48&gt;0,C48+1,IF(DATE(YEAR('Project basic information'!$C$5),MONTH('Project basic information'!$C$5),1)=D49,1,0))</f>
        <v>0</v>
      </c>
      <c r="D49" s="509">
        <f t="shared" ref="D49:D59" si="12">DATE(YEAR(D48),MONTH(D48)+1,DAY(D48))</f>
        <v>31</v>
      </c>
      <c r="E49" s="510"/>
      <c r="F49" s="458">
        <f t="shared" si="9"/>
        <v>0</v>
      </c>
      <c r="G49" s="511"/>
      <c r="H49" s="510"/>
      <c r="I49" s="458">
        <f t="shared" si="10"/>
        <v>0</v>
      </c>
      <c r="J49" s="512"/>
      <c r="M49" s="509">
        <f t="shared" si="11"/>
        <v>31</v>
      </c>
      <c r="N49" s="513"/>
      <c r="O49" s="514"/>
      <c r="P49" s="514"/>
      <c r="Q49" s="514"/>
      <c r="R49" s="514"/>
      <c r="S49" s="513"/>
      <c r="T49" s="513"/>
      <c r="U49" s="513"/>
      <c r="V49" s="513"/>
      <c r="W49" s="513"/>
      <c r="X49" s="513"/>
      <c r="Y49" s="513"/>
      <c r="Z49" s="513"/>
      <c r="AA49" s="513"/>
      <c r="AB49" s="513"/>
      <c r="AC49" s="515">
        <f t="shared" si="5"/>
        <v>0</v>
      </c>
      <c r="AE49" s="507"/>
    </row>
    <row r="50" spans="2:31" outlineLevel="1">
      <c r="B50" s="508" t="str">
        <f>IF(C50&gt;0,IFERROR(_xlfn.IFS(D50&lt;=DATE(YEAR('Project basic information'!$E$12),MONTH('Project basic information'!$E$12),1),'Project basic information'!$A$12,D50&lt;=DATE(YEAR('Project basic information'!$E$13),MONTH('Project basic information'!$E$13),1),'Project basic information'!$A$13,D50&lt;=DATE(YEAR('Project basic information'!$E$14),MONTH('Project basic information'!$E$14),1),'Project basic information'!$A$14,D50&lt;=DATE(YEAR('Project basic information'!$E$15),MONTH('Project basic information'!$E$15),1),'Project basic information'!$A$15,D50&lt;=DATE(YEAR('Project basic information'!$E$16),MONTH('Project basic information'!$E$16),1),'Project basic information'!$A$16),""),"")</f>
        <v/>
      </c>
      <c r="C50" s="508">
        <f>IF(C49&gt;0,C49+1,IF(DATE(YEAR('Project basic information'!$C$5),MONTH('Project basic information'!$C$5),1)=D50,1,0))</f>
        <v>0</v>
      </c>
      <c r="D50" s="509">
        <f t="shared" si="12"/>
        <v>62</v>
      </c>
      <c r="E50" s="510"/>
      <c r="F50" s="458">
        <f t="shared" si="9"/>
        <v>0</v>
      </c>
      <c r="G50" s="511"/>
      <c r="H50" s="510"/>
      <c r="I50" s="458">
        <f t="shared" si="10"/>
        <v>0</v>
      </c>
      <c r="J50" s="512"/>
      <c r="M50" s="509">
        <f t="shared" si="11"/>
        <v>62</v>
      </c>
      <c r="N50" s="513"/>
      <c r="O50" s="514"/>
      <c r="P50" s="514"/>
      <c r="Q50" s="514"/>
      <c r="R50" s="514"/>
      <c r="S50" s="513"/>
      <c r="T50" s="513"/>
      <c r="U50" s="513"/>
      <c r="V50" s="513"/>
      <c r="W50" s="513"/>
      <c r="X50" s="513"/>
      <c r="Y50" s="513"/>
      <c r="Z50" s="513"/>
      <c r="AA50" s="513"/>
      <c r="AB50" s="513"/>
      <c r="AC50" s="515">
        <f t="shared" si="5"/>
        <v>0</v>
      </c>
      <c r="AE50" s="507"/>
    </row>
    <row r="51" spans="2:31" outlineLevel="1">
      <c r="B51" s="508" t="str">
        <f>IF(C51&gt;0,IFERROR(_xlfn.IFS(D51&lt;=DATE(YEAR('Project basic information'!$E$12),MONTH('Project basic information'!$E$12),1),'Project basic information'!$A$12,D51&lt;=DATE(YEAR('Project basic information'!$E$13),MONTH('Project basic information'!$E$13),1),'Project basic information'!$A$13,D51&lt;=DATE(YEAR('Project basic information'!$E$14),MONTH('Project basic information'!$E$14),1),'Project basic information'!$A$14,D51&lt;=DATE(YEAR('Project basic information'!$E$15),MONTH('Project basic information'!$E$15),1),'Project basic information'!$A$15,D51&lt;=DATE(YEAR('Project basic information'!$E$16),MONTH('Project basic information'!$E$16),1),'Project basic information'!$A$16),""),"")</f>
        <v/>
      </c>
      <c r="C51" s="508">
        <f>IF(C50&gt;0,C50+1,IF(DATE(YEAR('Project basic information'!$C$5),MONTH('Project basic information'!$C$5),1)=D51,1,0))</f>
        <v>0</v>
      </c>
      <c r="D51" s="509">
        <f t="shared" si="12"/>
        <v>93</v>
      </c>
      <c r="E51" s="510"/>
      <c r="F51" s="458">
        <f t="shared" si="9"/>
        <v>0</v>
      </c>
      <c r="G51" s="511"/>
      <c r="H51" s="510"/>
      <c r="I51" s="458">
        <f t="shared" si="10"/>
        <v>0</v>
      </c>
      <c r="J51" s="512"/>
      <c r="M51" s="509">
        <f t="shared" si="11"/>
        <v>93</v>
      </c>
      <c r="N51" s="513"/>
      <c r="O51" s="514"/>
      <c r="P51" s="514"/>
      <c r="Q51" s="514"/>
      <c r="R51" s="514"/>
      <c r="S51" s="513"/>
      <c r="T51" s="513"/>
      <c r="U51" s="513"/>
      <c r="V51" s="513"/>
      <c r="W51" s="513"/>
      <c r="X51" s="513"/>
      <c r="Y51" s="513"/>
      <c r="Z51" s="513"/>
      <c r="AA51" s="513"/>
      <c r="AB51" s="513"/>
      <c r="AC51" s="515">
        <f t="shared" si="5"/>
        <v>0</v>
      </c>
      <c r="AD51" s="516"/>
    </row>
    <row r="52" spans="2:31" outlineLevel="1">
      <c r="B52" s="508" t="str">
        <f>IF(C52&gt;0,IFERROR(_xlfn.IFS(D52&lt;=DATE(YEAR('Project basic information'!$E$12),MONTH('Project basic information'!$E$12),1),'Project basic information'!$A$12,D52&lt;=DATE(YEAR('Project basic information'!$E$13),MONTH('Project basic information'!$E$13),1),'Project basic information'!$A$13,D52&lt;=DATE(YEAR('Project basic information'!$E$14),MONTH('Project basic information'!$E$14),1),'Project basic information'!$A$14,D52&lt;=DATE(YEAR('Project basic information'!$E$15),MONTH('Project basic information'!$E$15),1),'Project basic information'!$A$15,D52&lt;=DATE(YEAR('Project basic information'!$E$16),MONTH('Project basic information'!$E$16),1),'Project basic information'!$A$16),""),"")</f>
        <v/>
      </c>
      <c r="C52" s="508">
        <f>IF(C51&gt;0,C51+1,IF(DATE(YEAR('Project basic information'!$C$5),MONTH('Project basic information'!$C$5),1)=D52,1,0))</f>
        <v>0</v>
      </c>
      <c r="D52" s="509">
        <f t="shared" si="12"/>
        <v>123</v>
      </c>
      <c r="E52" s="510"/>
      <c r="F52" s="458">
        <f t="shared" si="9"/>
        <v>0</v>
      </c>
      <c r="G52" s="511"/>
      <c r="H52" s="510"/>
      <c r="I52" s="458">
        <f t="shared" si="10"/>
        <v>0</v>
      </c>
      <c r="J52" s="512"/>
      <c r="M52" s="509">
        <f t="shared" si="11"/>
        <v>123</v>
      </c>
      <c r="N52" s="513"/>
      <c r="O52" s="514"/>
      <c r="P52" s="514"/>
      <c r="Q52" s="514"/>
      <c r="R52" s="514"/>
      <c r="S52" s="513"/>
      <c r="T52" s="513"/>
      <c r="U52" s="513"/>
      <c r="V52" s="513"/>
      <c r="W52" s="513"/>
      <c r="X52" s="513"/>
      <c r="Y52" s="513"/>
      <c r="Z52" s="513"/>
      <c r="AA52" s="513"/>
      <c r="AB52" s="513"/>
      <c r="AC52" s="515">
        <f t="shared" si="5"/>
        <v>0</v>
      </c>
      <c r="AD52" s="516"/>
      <c r="AE52" s="507"/>
    </row>
    <row r="53" spans="2:31" outlineLevel="1">
      <c r="B53" s="508" t="str">
        <f>IF(C53&gt;0,IFERROR(_xlfn.IFS(D53&lt;=DATE(YEAR('Project basic information'!$E$12),MONTH('Project basic information'!$E$12),1),'Project basic information'!$A$12,D53&lt;=DATE(YEAR('Project basic information'!$E$13),MONTH('Project basic information'!$E$13),1),'Project basic information'!$A$13,D53&lt;=DATE(YEAR('Project basic information'!$E$14),MONTH('Project basic information'!$E$14),1),'Project basic information'!$A$14,D53&lt;=DATE(YEAR('Project basic information'!$E$15),MONTH('Project basic information'!$E$15),1),'Project basic information'!$A$15,D53&lt;=DATE(YEAR('Project basic information'!$E$16),MONTH('Project basic information'!$E$16),1),'Project basic information'!$A$16),""),"")</f>
        <v/>
      </c>
      <c r="C53" s="508">
        <f>IF(C52&gt;0,C52+1,IF(DATE(YEAR('Project basic information'!$C$5),MONTH('Project basic information'!$C$5),1)=D53,1,0))</f>
        <v>0</v>
      </c>
      <c r="D53" s="509">
        <f t="shared" si="12"/>
        <v>154</v>
      </c>
      <c r="E53" s="510"/>
      <c r="F53" s="458">
        <f t="shared" si="9"/>
        <v>0</v>
      </c>
      <c r="G53" s="511"/>
      <c r="H53" s="510"/>
      <c r="I53" s="458">
        <f t="shared" si="10"/>
        <v>0</v>
      </c>
      <c r="J53" s="512"/>
      <c r="M53" s="509">
        <f t="shared" si="11"/>
        <v>154</v>
      </c>
      <c r="N53" s="513"/>
      <c r="O53" s="514"/>
      <c r="P53" s="514"/>
      <c r="Q53" s="514"/>
      <c r="R53" s="514"/>
      <c r="S53" s="513"/>
      <c r="T53" s="513"/>
      <c r="U53" s="513"/>
      <c r="V53" s="513"/>
      <c r="W53" s="513"/>
      <c r="X53" s="513"/>
      <c r="Y53" s="513"/>
      <c r="Z53" s="513"/>
      <c r="AA53" s="513"/>
      <c r="AB53" s="513"/>
      <c r="AC53" s="515">
        <f t="shared" si="5"/>
        <v>0</v>
      </c>
      <c r="AD53" s="516"/>
      <c r="AE53" s="507"/>
    </row>
    <row r="54" spans="2:31" outlineLevel="1">
      <c r="B54" s="508" t="str">
        <f>IF(C54&gt;0,IFERROR(_xlfn.IFS(D54&lt;=DATE(YEAR('Project basic information'!$E$12),MONTH('Project basic information'!$E$12),1),'Project basic information'!$A$12,D54&lt;=DATE(YEAR('Project basic information'!$E$13),MONTH('Project basic information'!$E$13),1),'Project basic information'!$A$13,D54&lt;=DATE(YEAR('Project basic information'!$E$14),MONTH('Project basic information'!$E$14),1),'Project basic information'!$A$14,D54&lt;=DATE(YEAR('Project basic information'!$E$15),MONTH('Project basic information'!$E$15),1),'Project basic information'!$A$15,D54&lt;=DATE(YEAR('Project basic information'!$E$16),MONTH('Project basic information'!$E$16),1),'Project basic information'!$A$16),""),"")</f>
        <v/>
      </c>
      <c r="C54" s="508">
        <f>IF(C53&gt;0,C53+1,IF(DATE(YEAR('Project basic information'!$C$5),MONTH('Project basic information'!$C$5),1)=D54,1,0))</f>
        <v>0</v>
      </c>
      <c r="D54" s="509">
        <f t="shared" si="12"/>
        <v>184</v>
      </c>
      <c r="E54" s="510"/>
      <c r="F54" s="458">
        <f t="shared" si="9"/>
        <v>0</v>
      </c>
      <c r="G54" s="511"/>
      <c r="H54" s="510"/>
      <c r="I54" s="458">
        <f t="shared" si="10"/>
        <v>0</v>
      </c>
      <c r="J54" s="512"/>
      <c r="M54" s="509">
        <f t="shared" si="11"/>
        <v>184</v>
      </c>
      <c r="N54" s="513"/>
      <c r="O54" s="514"/>
      <c r="P54" s="514"/>
      <c r="Q54" s="514"/>
      <c r="R54" s="514"/>
      <c r="S54" s="513"/>
      <c r="T54" s="513"/>
      <c r="U54" s="513"/>
      <c r="V54" s="513"/>
      <c r="W54" s="513"/>
      <c r="X54" s="513"/>
      <c r="Y54" s="513"/>
      <c r="Z54" s="513"/>
      <c r="AA54" s="513"/>
      <c r="AB54" s="513"/>
      <c r="AC54" s="515">
        <f t="shared" si="5"/>
        <v>0</v>
      </c>
      <c r="AD54" s="516"/>
      <c r="AE54" s="499"/>
    </row>
    <row r="55" spans="2:31" outlineLevel="1">
      <c r="B55" s="508" t="str">
        <f>IF(C55&gt;0,IFERROR(_xlfn.IFS(D55&lt;=DATE(YEAR('Project basic information'!$E$12),MONTH('Project basic information'!$E$12),1),'Project basic information'!$A$12,D55&lt;=DATE(YEAR('Project basic information'!$E$13),MONTH('Project basic information'!$E$13),1),'Project basic information'!$A$13,D55&lt;=DATE(YEAR('Project basic information'!$E$14),MONTH('Project basic information'!$E$14),1),'Project basic information'!$A$14,D55&lt;=DATE(YEAR('Project basic information'!$E$15),MONTH('Project basic information'!$E$15),1),'Project basic information'!$A$15,D55&lt;=DATE(YEAR('Project basic information'!$E$16),MONTH('Project basic information'!$E$16),1),'Project basic information'!$A$16),""),"")</f>
        <v/>
      </c>
      <c r="C55" s="508">
        <f>IF(C54&gt;0,C54+1,IF(DATE(YEAR('Project basic information'!$C$5),MONTH('Project basic information'!$C$5),1)=D55,1,0))</f>
        <v>0</v>
      </c>
      <c r="D55" s="509">
        <f t="shared" si="12"/>
        <v>215</v>
      </c>
      <c r="E55" s="510"/>
      <c r="F55" s="458">
        <f t="shared" si="9"/>
        <v>0</v>
      </c>
      <c r="G55" s="511"/>
      <c r="H55" s="510"/>
      <c r="I55" s="458">
        <f t="shared" si="10"/>
        <v>0</v>
      </c>
      <c r="J55" s="512"/>
      <c r="M55" s="509">
        <f t="shared" si="11"/>
        <v>215</v>
      </c>
      <c r="N55" s="513"/>
      <c r="O55" s="514"/>
      <c r="P55" s="514"/>
      <c r="Q55" s="514"/>
      <c r="R55" s="514"/>
      <c r="S55" s="513"/>
      <c r="T55" s="513"/>
      <c r="U55" s="513"/>
      <c r="V55" s="513"/>
      <c r="W55" s="513"/>
      <c r="X55" s="513"/>
      <c r="Y55" s="513"/>
      <c r="Z55" s="513"/>
      <c r="AA55" s="513"/>
      <c r="AB55" s="513"/>
      <c r="AC55" s="515">
        <f t="shared" si="5"/>
        <v>0</v>
      </c>
      <c r="AD55" s="516"/>
      <c r="AE55" s="499"/>
    </row>
    <row r="56" spans="2:31" outlineLevel="1">
      <c r="B56" s="508" t="str">
        <f>IF(C56&gt;0,IFERROR(_xlfn.IFS(D56&lt;=DATE(YEAR('Project basic information'!$E$12),MONTH('Project basic information'!$E$12),1),'Project basic information'!$A$12,D56&lt;=DATE(YEAR('Project basic information'!$E$13),MONTH('Project basic information'!$E$13),1),'Project basic information'!$A$13,D56&lt;=DATE(YEAR('Project basic information'!$E$14),MONTH('Project basic information'!$E$14),1),'Project basic information'!$A$14,D56&lt;=DATE(YEAR('Project basic information'!$E$15),MONTH('Project basic information'!$E$15),1),'Project basic information'!$A$15,D56&lt;=DATE(YEAR('Project basic information'!$E$16),MONTH('Project basic information'!$E$16),1),'Project basic information'!$A$16),""),"")</f>
        <v/>
      </c>
      <c r="C56" s="508">
        <f>IF(C55&gt;0,C55+1,IF(DATE(YEAR('Project basic information'!$C$5),MONTH('Project basic information'!$C$5),1)=D56,1,0))</f>
        <v>0</v>
      </c>
      <c r="D56" s="509">
        <f t="shared" si="12"/>
        <v>246</v>
      </c>
      <c r="E56" s="510"/>
      <c r="F56" s="458">
        <f t="shared" si="9"/>
        <v>0</v>
      </c>
      <c r="G56" s="511"/>
      <c r="H56" s="510"/>
      <c r="I56" s="458">
        <f t="shared" si="10"/>
        <v>0</v>
      </c>
      <c r="J56" s="512"/>
      <c r="M56" s="509">
        <f t="shared" si="11"/>
        <v>246</v>
      </c>
      <c r="N56" s="513"/>
      <c r="O56" s="514"/>
      <c r="P56" s="514"/>
      <c r="Q56" s="514"/>
      <c r="R56" s="514"/>
      <c r="S56" s="513"/>
      <c r="T56" s="513"/>
      <c r="U56" s="513"/>
      <c r="V56" s="513"/>
      <c r="W56" s="513"/>
      <c r="X56" s="513"/>
      <c r="Y56" s="513"/>
      <c r="Z56" s="513"/>
      <c r="AA56" s="513"/>
      <c r="AB56" s="513"/>
      <c r="AC56" s="515">
        <f t="shared" si="5"/>
        <v>0</v>
      </c>
      <c r="AD56" s="516"/>
    </row>
    <row r="57" spans="2:31" outlineLevel="1">
      <c r="B57" s="508" t="str">
        <f>IF(C57&gt;0,IFERROR(_xlfn.IFS(D57&lt;=DATE(YEAR('Project basic information'!$E$12),MONTH('Project basic information'!$E$12),1),'Project basic information'!$A$12,D57&lt;=DATE(YEAR('Project basic information'!$E$13),MONTH('Project basic information'!$E$13),1),'Project basic information'!$A$13,D57&lt;=DATE(YEAR('Project basic information'!$E$14),MONTH('Project basic information'!$E$14),1),'Project basic information'!$A$14,D57&lt;=DATE(YEAR('Project basic information'!$E$15),MONTH('Project basic information'!$E$15),1),'Project basic information'!$A$15,D57&lt;=DATE(YEAR('Project basic information'!$E$16),MONTH('Project basic information'!$E$16),1),'Project basic information'!$A$16),""),"")</f>
        <v/>
      </c>
      <c r="C57" s="508">
        <f>IF(C56&gt;0,C56+1,IF(DATE(YEAR('Project basic information'!$C$5),MONTH('Project basic information'!$C$5),1)=D57,1,0))</f>
        <v>0</v>
      </c>
      <c r="D57" s="509">
        <f t="shared" si="12"/>
        <v>276</v>
      </c>
      <c r="E57" s="510"/>
      <c r="F57" s="458">
        <f t="shared" si="9"/>
        <v>0</v>
      </c>
      <c r="G57" s="511"/>
      <c r="H57" s="510"/>
      <c r="I57" s="458">
        <f t="shared" si="10"/>
        <v>0</v>
      </c>
      <c r="J57" s="512"/>
      <c r="M57" s="509">
        <f t="shared" si="11"/>
        <v>276</v>
      </c>
      <c r="N57" s="513"/>
      <c r="O57" s="514"/>
      <c r="P57" s="514"/>
      <c r="Q57" s="514"/>
      <c r="R57" s="514"/>
      <c r="S57" s="513"/>
      <c r="T57" s="513"/>
      <c r="U57" s="513"/>
      <c r="V57" s="513"/>
      <c r="W57" s="513"/>
      <c r="X57" s="513"/>
      <c r="Y57" s="513"/>
      <c r="Z57" s="513"/>
      <c r="AA57" s="513"/>
      <c r="AB57" s="513"/>
      <c r="AC57" s="515">
        <f t="shared" si="5"/>
        <v>0</v>
      </c>
      <c r="AD57" s="516"/>
      <c r="AE57" s="517"/>
    </row>
    <row r="58" spans="2:31" outlineLevel="1">
      <c r="B58" s="508" t="str">
        <f>IF(C58&gt;0,IFERROR(_xlfn.IFS(D58&lt;=DATE(YEAR('Project basic information'!$E$12),MONTH('Project basic information'!$E$12),1),'Project basic information'!$A$12,D58&lt;=DATE(YEAR('Project basic information'!$E$13),MONTH('Project basic information'!$E$13),1),'Project basic information'!$A$13,D58&lt;=DATE(YEAR('Project basic information'!$E$14),MONTH('Project basic information'!$E$14),1),'Project basic information'!$A$14,D58&lt;=DATE(YEAR('Project basic information'!$E$15),MONTH('Project basic information'!$E$15),1),'Project basic information'!$A$15,D58&lt;=DATE(YEAR('Project basic information'!$E$16),MONTH('Project basic information'!$E$16),1),'Project basic information'!$A$16),""),"")</f>
        <v/>
      </c>
      <c r="C58" s="508">
        <f>IF(C57&gt;0,C57+1,IF(DATE(YEAR('Project basic information'!$C$5),MONTH('Project basic information'!$C$5),1)=D58,1,0))</f>
        <v>0</v>
      </c>
      <c r="D58" s="509">
        <f t="shared" si="12"/>
        <v>307</v>
      </c>
      <c r="E58" s="510"/>
      <c r="F58" s="458">
        <f t="shared" si="9"/>
        <v>0</v>
      </c>
      <c r="G58" s="511"/>
      <c r="H58" s="510"/>
      <c r="I58" s="458">
        <f t="shared" si="10"/>
        <v>0</v>
      </c>
      <c r="J58" s="512"/>
      <c r="M58" s="509">
        <f t="shared" si="11"/>
        <v>307</v>
      </c>
      <c r="N58" s="513"/>
      <c r="O58" s="514"/>
      <c r="P58" s="514"/>
      <c r="Q58" s="514"/>
      <c r="R58" s="514"/>
      <c r="S58" s="513"/>
      <c r="T58" s="513"/>
      <c r="U58" s="513"/>
      <c r="V58" s="513"/>
      <c r="W58" s="513"/>
      <c r="X58" s="513"/>
      <c r="Y58" s="513"/>
      <c r="Z58" s="513"/>
      <c r="AA58" s="513"/>
      <c r="AB58" s="513"/>
      <c r="AC58" s="515">
        <f t="shared" si="5"/>
        <v>0</v>
      </c>
      <c r="AD58" s="516"/>
    </row>
    <row r="59" spans="2:31" outlineLevel="1">
      <c r="B59" s="508" t="str">
        <f>IF(C59&gt;0,IFERROR(_xlfn.IFS(D59&lt;=DATE(YEAR('Project basic information'!$E$12),MONTH('Project basic information'!$E$12),1),'Project basic information'!$A$12,D59&lt;=DATE(YEAR('Project basic information'!$E$13),MONTH('Project basic information'!$E$13),1),'Project basic information'!$A$13,D59&lt;=DATE(YEAR('Project basic information'!$E$14),MONTH('Project basic information'!$E$14),1),'Project basic information'!$A$14,D59&lt;=DATE(YEAR('Project basic information'!$E$15),MONTH('Project basic information'!$E$15),1),'Project basic information'!$A$15,D59&lt;=DATE(YEAR('Project basic information'!$E$16),MONTH('Project basic information'!$E$16),1),'Project basic information'!$A$16),""),"")</f>
        <v/>
      </c>
      <c r="C59" s="508">
        <f>IF(C58&gt;0,C58+1,IF(DATE(YEAR('Project basic information'!$C$5),MONTH('Project basic information'!$C$5),1)=D59,1,0))</f>
        <v>0</v>
      </c>
      <c r="D59" s="509">
        <f t="shared" si="12"/>
        <v>337</v>
      </c>
      <c r="E59" s="510"/>
      <c r="F59" s="458">
        <f t="shared" si="9"/>
        <v>0</v>
      </c>
      <c r="G59" s="511"/>
      <c r="H59" s="510"/>
      <c r="I59" s="458">
        <f t="shared" si="10"/>
        <v>0</v>
      </c>
      <c r="J59" s="512"/>
      <c r="M59" s="509">
        <f t="shared" si="11"/>
        <v>337</v>
      </c>
      <c r="N59" s="513"/>
      <c r="O59" s="514"/>
      <c r="P59" s="514"/>
      <c r="Q59" s="514"/>
      <c r="R59" s="514"/>
      <c r="S59" s="513"/>
      <c r="T59" s="513"/>
      <c r="U59" s="513"/>
      <c r="V59" s="513"/>
      <c r="W59" s="513"/>
      <c r="X59" s="513"/>
      <c r="Y59" s="513"/>
      <c r="Z59" s="513"/>
      <c r="AA59" s="513"/>
      <c r="AB59" s="513"/>
      <c r="AC59" s="515">
        <f t="shared" si="5"/>
        <v>0</v>
      </c>
      <c r="AD59" s="516"/>
    </row>
    <row r="60" spans="2:31" ht="15" thickBot="1">
      <c r="B60" s="518"/>
      <c r="C60" s="519"/>
      <c r="D60" s="520">
        <f>D59</f>
        <v>337</v>
      </c>
      <c r="E60" s="521"/>
      <c r="F60" s="522">
        <f>SUM(F48:F59)</f>
        <v>0</v>
      </c>
      <c r="G60" s="523">
        <f>SUM(G48:G59)</f>
        <v>0</v>
      </c>
      <c r="H60" s="524"/>
      <c r="I60" s="522">
        <f>SUM(I48:I59)</f>
        <v>0</v>
      </c>
      <c r="J60" s="523">
        <f>SUM(J48:J59)</f>
        <v>0</v>
      </c>
      <c r="M60" s="520">
        <f t="shared" si="11"/>
        <v>337</v>
      </c>
      <c r="N60" s="525">
        <f>SUM(N48:N59)</f>
        <v>0</v>
      </c>
      <c r="O60" s="526">
        <f>SUM(O48:O59)</f>
        <v>0</v>
      </c>
      <c r="P60" s="527">
        <f>SUM(P48:P59)</f>
        <v>0</v>
      </c>
      <c r="Q60" s="526">
        <f>SUM(Q48:Q59)</f>
        <v>0</v>
      </c>
      <c r="R60" s="526">
        <f>SUM(R48:R59)</f>
        <v>0</v>
      </c>
      <c r="S60" s="528">
        <f t="shared" ref="S60:AB60" si="13">SUM(S48:S59)</f>
        <v>0</v>
      </c>
      <c r="T60" s="528">
        <f t="shared" si="13"/>
        <v>0</v>
      </c>
      <c r="U60" s="528">
        <f t="shared" si="13"/>
        <v>0</v>
      </c>
      <c r="V60" s="528">
        <f t="shared" si="13"/>
        <v>0</v>
      </c>
      <c r="W60" s="528">
        <f t="shared" si="13"/>
        <v>0</v>
      </c>
      <c r="X60" s="528">
        <f t="shared" si="13"/>
        <v>0</v>
      </c>
      <c r="Y60" s="528">
        <f t="shared" si="13"/>
        <v>0</v>
      </c>
      <c r="Z60" s="528">
        <f t="shared" si="13"/>
        <v>0</v>
      </c>
      <c r="AA60" s="528">
        <f t="shared" si="13"/>
        <v>0</v>
      </c>
      <c r="AB60" s="528">
        <f t="shared" si="13"/>
        <v>0</v>
      </c>
      <c r="AC60" s="528">
        <f>SUM(AC48:AC59)</f>
        <v>0</v>
      </c>
      <c r="AD60" s="516"/>
    </row>
    <row r="61" spans="2:31" ht="28.55" customHeight="1">
      <c r="B61" s="448"/>
      <c r="C61" s="448"/>
      <c r="N61" s="527">
        <f>IFERROR(N60/$H$6,0)</f>
        <v>0</v>
      </c>
      <c r="O61" s="527">
        <f>IFERROR(O60/$H$6,0)</f>
        <v>0</v>
      </c>
      <c r="P61" s="527">
        <f>IFERROR(P60/$H$6,0)</f>
        <v>0</v>
      </c>
      <c r="Q61" s="527">
        <f>IFERROR(Q60/$H$6,0)</f>
        <v>0</v>
      </c>
      <c r="R61" s="527">
        <f>IFERROR(R60/$H$6,0)</f>
        <v>0</v>
      </c>
      <c r="S61" s="527">
        <f t="shared" ref="S61:AB61" si="14">IFERROR(S60/$H$6,0)</f>
        <v>0</v>
      </c>
      <c r="T61" s="527">
        <f t="shared" si="14"/>
        <v>0</v>
      </c>
      <c r="U61" s="527">
        <f t="shared" si="14"/>
        <v>0</v>
      </c>
      <c r="V61" s="527">
        <f t="shared" si="14"/>
        <v>0</v>
      </c>
      <c r="W61" s="527">
        <f t="shared" si="14"/>
        <v>0</v>
      </c>
      <c r="X61" s="527">
        <f t="shared" si="14"/>
        <v>0</v>
      </c>
      <c r="Y61" s="527">
        <f t="shared" si="14"/>
        <v>0</v>
      </c>
      <c r="Z61" s="527">
        <f t="shared" si="14"/>
        <v>0</v>
      </c>
      <c r="AA61" s="527">
        <f t="shared" si="14"/>
        <v>0</v>
      </c>
      <c r="AB61" s="527">
        <f t="shared" si="14"/>
        <v>0</v>
      </c>
      <c r="AC61" s="525">
        <f>IFERROR(AC60/$H$6,0)</f>
        <v>0</v>
      </c>
      <c r="AD61" s="529" t="s">
        <v>579</v>
      </c>
    </row>
    <row r="62" spans="2:31" ht="15" thickBot="1">
      <c r="B62" s="448"/>
      <c r="C62" s="448"/>
      <c r="N62" s="530"/>
      <c r="O62" s="530"/>
      <c r="P62" s="530"/>
      <c r="Q62" s="530"/>
      <c r="R62" s="530"/>
      <c r="S62" s="531"/>
      <c r="T62" s="532"/>
      <c r="U62" s="533"/>
      <c r="V62" s="533"/>
      <c r="W62" s="533"/>
      <c r="X62" s="533"/>
      <c r="Y62" s="533"/>
      <c r="Z62" s="533"/>
      <c r="AA62" s="533"/>
      <c r="AB62" s="534"/>
      <c r="AC62" s="535"/>
      <c r="AD62" s="536"/>
    </row>
    <row r="63" spans="2:31" outlineLevel="1">
      <c r="B63" s="508" t="str">
        <f>IF(C63&gt;0,IFERROR(_xlfn.IFS(D63&lt;=DATE(YEAR('Project basic information'!$E$12),MONTH('Project basic information'!$E$12),1),'Project basic information'!$A$12,D63&lt;=DATE(YEAR('Project basic information'!$E$13),MONTH('Project basic information'!$E$13),1),'Project basic information'!$A$13,D63&lt;=DATE(YEAR('Project basic information'!$E$14),MONTH('Project basic information'!$E$14),1),'Project basic information'!$A$14,D63&lt;=DATE(YEAR('Project basic information'!$E$15),MONTH('Project basic information'!$E$15),1),'Project basic information'!$A$15,D63&lt;=DATE(YEAR('Project basic information'!$E$16),MONTH('Project basic information'!$E$16),1),'Project basic information'!$A$16),""),"")</f>
        <v/>
      </c>
      <c r="C63" s="508">
        <f>IF(C59&gt;0,C59+1,IF(DATE(YEAR('Project basic information'!$C$5),MONTH('Project basic information'!$C$5),1)=D63,1,0))</f>
        <v>0</v>
      </c>
      <c r="D63" s="509">
        <f>DATE(YEAR(D59),MONTH(D59)+1,DAY(D59))</f>
        <v>368</v>
      </c>
      <c r="E63" s="510"/>
      <c r="F63" s="537">
        <f t="shared" ref="F63:F74" si="15">215/12*E63</f>
        <v>0</v>
      </c>
      <c r="G63" s="511"/>
      <c r="H63" s="510"/>
      <c r="I63" s="537">
        <f t="shared" ref="I63:I74" si="16">215/12*H63</f>
        <v>0</v>
      </c>
      <c r="J63" s="512"/>
      <c r="M63" s="509">
        <f t="shared" si="11"/>
        <v>368</v>
      </c>
      <c r="N63" s="513"/>
      <c r="O63" s="514"/>
      <c r="P63" s="514"/>
      <c r="Q63" s="514"/>
      <c r="R63" s="514"/>
      <c r="S63" s="513"/>
      <c r="T63" s="513"/>
      <c r="U63" s="513"/>
      <c r="V63" s="513"/>
      <c r="W63" s="513"/>
      <c r="X63" s="513"/>
      <c r="Y63" s="513"/>
      <c r="Z63" s="513"/>
      <c r="AA63" s="513"/>
      <c r="AB63" s="513"/>
      <c r="AC63" s="515">
        <f t="shared" ref="AC63:AC74" si="17">SUM(N63:AB63)</f>
        <v>0</v>
      </c>
      <c r="AD63" s="516"/>
      <c r="AE63" s="517"/>
    </row>
    <row r="64" spans="2:31" outlineLevel="1">
      <c r="B64" s="508" t="str">
        <f>IF(C64&gt;0,IFERROR(_xlfn.IFS(D64&lt;=DATE(YEAR('Project basic information'!$E$12),MONTH('Project basic information'!$E$12),1),'Project basic information'!$A$12,D64&lt;=DATE(YEAR('Project basic information'!$E$13),MONTH('Project basic information'!$E$13),1),'Project basic information'!$A$13,D64&lt;=DATE(YEAR('Project basic information'!$E$14),MONTH('Project basic information'!$E$14),1),'Project basic information'!$A$14,D64&lt;=DATE(YEAR('Project basic information'!$E$15),MONTH('Project basic information'!$E$15),1),'Project basic information'!$A$15,D64&lt;=DATE(YEAR('Project basic information'!$E$16),MONTH('Project basic information'!$E$16),1),'Project basic information'!$A$16),""),"")</f>
        <v/>
      </c>
      <c r="C64" s="508">
        <f>IF(C63&gt;0,C63+1,IF(DATE(YEAR('Project basic information'!$C$5),MONTH('Project basic information'!$C$5),1)=D64,1,0))</f>
        <v>0</v>
      </c>
      <c r="D64" s="509">
        <f t="shared" ref="D64:D74" si="18">DATE(YEAR(D63),MONTH(D63)+1,DAY(D63))</f>
        <v>399</v>
      </c>
      <c r="E64" s="510"/>
      <c r="F64" s="458">
        <f t="shared" si="15"/>
        <v>0</v>
      </c>
      <c r="G64" s="511"/>
      <c r="H64" s="510"/>
      <c r="I64" s="458">
        <f t="shared" si="16"/>
        <v>0</v>
      </c>
      <c r="J64" s="512"/>
      <c r="M64" s="509">
        <f t="shared" si="11"/>
        <v>399</v>
      </c>
      <c r="N64" s="513"/>
      <c r="O64" s="514"/>
      <c r="P64" s="514"/>
      <c r="Q64" s="514"/>
      <c r="R64" s="514"/>
      <c r="S64" s="513"/>
      <c r="T64" s="513"/>
      <c r="U64" s="513"/>
      <c r="V64" s="513"/>
      <c r="W64" s="513"/>
      <c r="X64" s="513"/>
      <c r="Y64" s="513"/>
      <c r="Z64" s="513"/>
      <c r="AA64" s="513"/>
      <c r="AB64" s="513"/>
      <c r="AC64" s="515">
        <f t="shared" si="17"/>
        <v>0</v>
      </c>
      <c r="AD64" s="516"/>
    </row>
    <row r="65" spans="2:30" outlineLevel="1">
      <c r="B65" s="508" t="str">
        <f>IF(C65&gt;0,IFERROR(_xlfn.IFS(D65&lt;=DATE(YEAR('Project basic information'!$E$12),MONTH('Project basic information'!$E$12),1),'Project basic information'!$A$12,D65&lt;=DATE(YEAR('Project basic information'!$E$13),MONTH('Project basic information'!$E$13),1),'Project basic information'!$A$13,D65&lt;=DATE(YEAR('Project basic information'!$E$14),MONTH('Project basic information'!$E$14),1),'Project basic information'!$A$14,D65&lt;=DATE(YEAR('Project basic information'!$E$15),MONTH('Project basic information'!$E$15),1),'Project basic information'!$A$15,D65&lt;=DATE(YEAR('Project basic information'!$E$16),MONTH('Project basic information'!$E$16),1),'Project basic information'!$A$16),""),"")</f>
        <v/>
      </c>
      <c r="C65" s="508">
        <f>IF(C64&gt;0,C64+1,IF(DATE(YEAR('Project basic information'!$C$5),MONTH('Project basic information'!$C$5),1)=D65,1,0))</f>
        <v>0</v>
      </c>
      <c r="D65" s="509">
        <f t="shared" si="18"/>
        <v>427</v>
      </c>
      <c r="E65" s="510"/>
      <c r="F65" s="458">
        <f t="shared" si="15"/>
        <v>0</v>
      </c>
      <c r="G65" s="511"/>
      <c r="H65" s="510"/>
      <c r="I65" s="458">
        <f t="shared" si="16"/>
        <v>0</v>
      </c>
      <c r="J65" s="512"/>
      <c r="M65" s="509">
        <f t="shared" si="11"/>
        <v>427</v>
      </c>
      <c r="N65" s="513"/>
      <c r="O65" s="514"/>
      <c r="P65" s="514"/>
      <c r="Q65" s="514"/>
      <c r="R65" s="514"/>
      <c r="S65" s="513"/>
      <c r="T65" s="513"/>
      <c r="U65" s="513"/>
      <c r="V65" s="513"/>
      <c r="W65" s="513"/>
      <c r="X65" s="513"/>
      <c r="Y65" s="513"/>
      <c r="Z65" s="513"/>
      <c r="AA65" s="513"/>
      <c r="AB65" s="513"/>
      <c r="AC65" s="515">
        <f t="shared" si="17"/>
        <v>0</v>
      </c>
      <c r="AD65" s="516"/>
    </row>
    <row r="66" spans="2:30" outlineLevel="1">
      <c r="B66" s="508" t="str">
        <f>IF(C66&gt;0,IFERROR(_xlfn.IFS(D66&lt;=DATE(YEAR('Project basic information'!$E$12),MONTH('Project basic information'!$E$12),1),'Project basic information'!$A$12,D66&lt;=DATE(YEAR('Project basic information'!$E$13),MONTH('Project basic information'!$E$13),1),'Project basic information'!$A$13,D66&lt;=DATE(YEAR('Project basic information'!$E$14),MONTH('Project basic information'!$E$14),1),'Project basic information'!$A$14,D66&lt;=DATE(YEAR('Project basic information'!$E$15),MONTH('Project basic information'!$E$15),1),'Project basic information'!$A$15,D66&lt;=DATE(YEAR('Project basic information'!$E$16),MONTH('Project basic information'!$E$16),1),'Project basic information'!$A$16),""),"")</f>
        <v/>
      </c>
      <c r="C66" s="508">
        <f>IF(C65&gt;0,C65+1,IF(DATE(YEAR('Project basic information'!$C$5),MONTH('Project basic information'!$C$5),1)=D66,1,0))</f>
        <v>0</v>
      </c>
      <c r="D66" s="509">
        <f t="shared" si="18"/>
        <v>458</v>
      </c>
      <c r="E66" s="510"/>
      <c r="F66" s="458">
        <f t="shared" si="15"/>
        <v>0</v>
      </c>
      <c r="G66" s="511"/>
      <c r="H66" s="510"/>
      <c r="I66" s="458">
        <f t="shared" si="16"/>
        <v>0</v>
      </c>
      <c r="J66" s="512"/>
      <c r="M66" s="509">
        <f t="shared" si="11"/>
        <v>458</v>
      </c>
      <c r="N66" s="513"/>
      <c r="O66" s="514"/>
      <c r="P66" s="514"/>
      <c r="Q66" s="514"/>
      <c r="R66" s="514"/>
      <c r="S66" s="513"/>
      <c r="T66" s="513"/>
      <c r="U66" s="513"/>
      <c r="V66" s="513"/>
      <c r="W66" s="513"/>
      <c r="X66" s="513"/>
      <c r="Y66" s="513"/>
      <c r="Z66" s="513"/>
      <c r="AA66" s="513"/>
      <c r="AB66" s="513"/>
      <c r="AC66" s="515">
        <f t="shared" si="17"/>
        <v>0</v>
      </c>
      <c r="AD66" s="516"/>
    </row>
    <row r="67" spans="2:30" outlineLevel="1">
      <c r="B67" s="508" t="str">
        <f>IF(C67&gt;0,IFERROR(_xlfn.IFS(D67&lt;=DATE(YEAR('Project basic information'!$E$12),MONTH('Project basic information'!$E$12),1),'Project basic information'!$A$12,D67&lt;=DATE(YEAR('Project basic information'!$E$13),MONTH('Project basic information'!$E$13),1),'Project basic information'!$A$13,D67&lt;=DATE(YEAR('Project basic information'!$E$14),MONTH('Project basic information'!$E$14),1),'Project basic information'!$A$14,D67&lt;=DATE(YEAR('Project basic information'!$E$15),MONTH('Project basic information'!$E$15),1),'Project basic information'!$A$15,D67&lt;=DATE(YEAR('Project basic information'!$E$16),MONTH('Project basic information'!$E$16),1),'Project basic information'!$A$16),""),"")</f>
        <v/>
      </c>
      <c r="C67" s="508">
        <f>IF(C66&gt;0,C66+1,IF(DATE(YEAR('Project basic information'!$C$5),MONTH('Project basic information'!$C$5),1)=D67,1,0))</f>
        <v>0</v>
      </c>
      <c r="D67" s="509">
        <f t="shared" si="18"/>
        <v>488</v>
      </c>
      <c r="E67" s="510"/>
      <c r="F67" s="458">
        <f t="shared" si="15"/>
        <v>0</v>
      </c>
      <c r="G67" s="511"/>
      <c r="H67" s="510"/>
      <c r="I67" s="458">
        <f t="shared" si="16"/>
        <v>0</v>
      </c>
      <c r="J67" s="512"/>
      <c r="M67" s="509">
        <f t="shared" si="11"/>
        <v>488</v>
      </c>
      <c r="N67" s="513"/>
      <c r="O67" s="514"/>
      <c r="P67" s="514"/>
      <c r="Q67" s="514"/>
      <c r="R67" s="514"/>
      <c r="S67" s="513"/>
      <c r="T67" s="513"/>
      <c r="U67" s="513"/>
      <c r="V67" s="513"/>
      <c r="W67" s="513"/>
      <c r="X67" s="513"/>
      <c r="Y67" s="513"/>
      <c r="Z67" s="513"/>
      <c r="AA67" s="513"/>
      <c r="AB67" s="513"/>
      <c r="AC67" s="515">
        <f t="shared" si="17"/>
        <v>0</v>
      </c>
      <c r="AD67" s="516"/>
    </row>
    <row r="68" spans="2:30" outlineLevel="1">
      <c r="B68" s="508" t="str">
        <f>IF(C68&gt;0,IFERROR(_xlfn.IFS(D68&lt;=DATE(YEAR('Project basic information'!$E$12),MONTH('Project basic information'!$E$12),1),'Project basic information'!$A$12,D68&lt;=DATE(YEAR('Project basic information'!$E$13),MONTH('Project basic information'!$E$13),1),'Project basic information'!$A$13,D68&lt;=DATE(YEAR('Project basic information'!$E$14),MONTH('Project basic information'!$E$14),1),'Project basic information'!$A$14,D68&lt;=DATE(YEAR('Project basic information'!$E$15),MONTH('Project basic information'!$E$15),1),'Project basic information'!$A$15,D68&lt;=DATE(YEAR('Project basic information'!$E$16),MONTH('Project basic information'!$E$16),1),'Project basic information'!$A$16),""),"")</f>
        <v/>
      </c>
      <c r="C68" s="508">
        <f>IF(C67&gt;0,C67+1,IF(DATE(YEAR('Project basic information'!$C$5),MONTH('Project basic information'!$C$5),1)=D68,1,0))</f>
        <v>0</v>
      </c>
      <c r="D68" s="509">
        <f t="shared" si="18"/>
        <v>519</v>
      </c>
      <c r="E68" s="510"/>
      <c r="F68" s="458">
        <f t="shared" si="15"/>
        <v>0</v>
      </c>
      <c r="G68" s="511"/>
      <c r="H68" s="510"/>
      <c r="I68" s="458">
        <f t="shared" si="16"/>
        <v>0</v>
      </c>
      <c r="J68" s="512"/>
      <c r="M68" s="509">
        <f t="shared" si="11"/>
        <v>519</v>
      </c>
      <c r="N68" s="513"/>
      <c r="O68" s="514"/>
      <c r="P68" s="514"/>
      <c r="Q68" s="514"/>
      <c r="R68" s="514"/>
      <c r="S68" s="513"/>
      <c r="T68" s="513"/>
      <c r="U68" s="513"/>
      <c r="V68" s="513"/>
      <c r="W68" s="513"/>
      <c r="X68" s="513"/>
      <c r="Y68" s="513"/>
      <c r="Z68" s="513"/>
      <c r="AA68" s="513"/>
      <c r="AB68" s="513"/>
      <c r="AC68" s="515">
        <f t="shared" si="17"/>
        <v>0</v>
      </c>
      <c r="AD68" s="516"/>
    </row>
    <row r="69" spans="2:30" outlineLevel="1">
      <c r="B69" s="508" t="str">
        <f>IF(C69&gt;0,IFERROR(_xlfn.IFS(D69&lt;=DATE(YEAR('Project basic information'!$E$12),MONTH('Project basic information'!$E$12),1),'Project basic information'!$A$12,D69&lt;=DATE(YEAR('Project basic information'!$E$13),MONTH('Project basic information'!$E$13),1),'Project basic information'!$A$13,D69&lt;=DATE(YEAR('Project basic information'!$E$14),MONTH('Project basic information'!$E$14),1),'Project basic information'!$A$14,D69&lt;=DATE(YEAR('Project basic information'!$E$15),MONTH('Project basic information'!$E$15),1),'Project basic information'!$A$15,D69&lt;=DATE(YEAR('Project basic information'!$E$16),MONTH('Project basic information'!$E$16),1),'Project basic information'!$A$16),""),"")</f>
        <v/>
      </c>
      <c r="C69" s="508">
        <f>IF(C68&gt;0,C68+1,IF(DATE(YEAR('Project basic information'!$C$5),MONTH('Project basic information'!$C$5),1)=D69,1,0))</f>
        <v>0</v>
      </c>
      <c r="D69" s="509">
        <f t="shared" si="18"/>
        <v>549</v>
      </c>
      <c r="E69" s="510"/>
      <c r="F69" s="458">
        <f t="shared" si="15"/>
        <v>0</v>
      </c>
      <c r="G69" s="511"/>
      <c r="H69" s="510"/>
      <c r="I69" s="458">
        <f t="shared" si="16"/>
        <v>0</v>
      </c>
      <c r="J69" s="512"/>
      <c r="M69" s="509">
        <f t="shared" si="11"/>
        <v>549</v>
      </c>
      <c r="N69" s="513"/>
      <c r="O69" s="514"/>
      <c r="P69" s="514"/>
      <c r="Q69" s="514"/>
      <c r="R69" s="514"/>
      <c r="S69" s="513"/>
      <c r="T69" s="513"/>
      <c r="U69" s="513"/>
      <c r="V69" s="513"/>
      <c r="W69" s="513"/>
      <c r="X69" s="513"/>
      <c r="Y69" s="513"/>
      <c r="Z69" s="513"/>
      <c r="AA69" s="513"/>
      <c r="AB69" s="513"/>
      <c r="AC69" s="515">
        <f t="shared" si="17"/>
        <v>0</v>
      </c>
      <c r="AD69" s="516"/>
    </row>
    <row r="70" spans="2:30" outlineLevel="1">
      <c r="B70" s="508" t="str">
        <f>IF(C70&gt;0,IFERROR(_xlfn.IFS(D70&lt;=DATE(YEAR('Project basic information'!$E$12),MONTH('Project basic information'!$E$12),1),'Project basic information'!$A$12,D70&lt;=DATE(YEAR('Project basic information'!$E$13),MONTH('Project basic information'!$E$13),1),'Project basic information'!$A$13,D70&lt;=DATE(YEAR('Project basic information'!$E$14),MONTH('Project basic information'!$E$14),1),'Project basic information'!$A$14,D70&lt;=DATE(YEAR('Project basic information'!$E$15),MONTH('Project basic information'!$E$15),1),'Project basic information'!$A$15,D70&lt;=DATE(YEAR('Project basic information'!$E$16),MONTH('Project basic information'!$E$16),1),'Project basic information'!$A$16),""),"")</f>
        <v/>
      </c>
      <c r="C70" s="508">
        <f>IF(C69&gt;0,C69+1,IF(DATE(YEAR('Project basic information'!$C$5),MONTH('Project basic information'!$C$5),1)=D70,1,0))</f>
        <v>0</v>
      </c>
      <c r="D70" s="509">
        <f t="shared" si="18"/>
        <v>580</v>
      </c>
      <c r="E70" s="510"/>
      <c r="F70" s="458">
        <f t="shared" si="15"/>
        <v>0</v>
      </c>
      <c r="G70" s="511"/>
      <c r="H70" s="510"/>
      <c r="I70" s="458">
        <f t="shared" si="16"/>
        <v>0</v>
      </c>
      <c r="J70" s="512"/>
      <c r="M70" s="509">
        <f t="shared" si="11"/>
        <v>580</v>
      </c>
      <c r="N70" s="513"/>
      <c r="O70" s="514"/>
      <c r="P70" s="514"/>
      <c r="Q70" s="514"/>
      <c r="R70" s="514"/>
      <c r="S70" s="513"/>
      <c r="T70" s="513"/>
      <c r="U70" s="513"/>
      <c r="V70" s="513"/>
      <c r="W70" s="513"/>
      <c r="X70" s="513"/>
      <c r="Y70" s="513"/>
      <c r="Z70" s="513"/>
      <c r="AA70" s="513"/>
      <c r="AB70" s="513"/>
      <c r="AC70" s="515">
        <f t="shared" si="17"/>
        <v>0</v>
      </c>
      <c r="AD70" s="516"/>
    </row>
    <row r="71" spans="2:30" outlineLevel="1">
      <c r="B71" s="508" t="str">
        <f>IF(C71&gt;0,IFERROR(_xlfn.IFS(D71&lt;=DATE(YEAR('Project basic information'!$E$12),MONTH('Project basic information'!$E$12),1),'Project basic information'!$A$12,D71&lt;=DATE(YEAR('Project basic information'!$E$13),MONTH('Project basic information'!$E$13),1),'Project basic information'!$A$13,D71&lt;=DATE(YEAR('Project basic information'!$E$14),MONTH('Project basic information'!$E$14),1),'Project basic information'!$A$14,D71&lt;=DATE(YEAR('Project basic information'!$E$15),MONTH('Project basic information'!$E$15),1),'Project basic information'!$A$15,D71&lt;=DATE(YEAR('Project basic information'!$E$16),MONTH('Project basic information'!$E$16),1),'Project basic information'!$A$16),""),"")</f>
        <v/>
      </c>
      <c r="C71" s="508">
        <f>IF(C70&gt;0,C70+1,IF(DATE(YEAR('Project basic information'!$C$5),MONTH('Project basic information'!$C$5),1)=D71,1,0))</f>
        <v>0</v>
      </c>
      <c r="D71" s="509">
        <f t="shared" si="18"/>
        <v>611</v>
      </c>
      <c r="E71" s="510"/>
      <c r="F71" s="458">
        <f t="shared" si="15"/>
        <v>0</v>
      </c>
      <c r="G71" s="511"/>
      <c r="H71" s="510"/>
      <c r="I71" s="458">
        <f t="shared" si="16"/>
        <v>0</v>
      </c>
      <c r="J71" s="512"/>
      <c r="M71" s="509">
        <f t="shared" si="11"/>
        <v>611</v>
      </c>
      <c r="N71" s="513"/>
      <c r="O71" s="514"/>
      <c r="P71" s="514"/>
      <c r="Q71" s="514"/>
      <c r="R71" s="514"/>
      <c r="S71" s="513"/>
      <c r="T71" s="513"/>
      <c r="U71" s="513"/>
      <c r="V71" s="513"/>
      <c r="W71" s="513"/>
      <c r="X71" s="513"/>
      <c r="Y71" s="513"/>
      <c r="Z71" s="513"/>
      <c r="AA71" s="513"/>
      <c r="AB71" s="513"/>
      <c r="AC71" s="515">
        <f t="shared" si="17"/>
        <v>0</v>
      </c>
      <c r="AD71" s="516"/>
    </row>
    <row r="72" spans="2:30" outlineLevel="1">
      <c r="B72" s="508" t="str">
        <f>IF(C72&gt;0,IFERROR(_xlfn.IFS(D72&lt;=DATE(YEAR('Project basic information'!$E$12),MONTH('Project basic information'!$E$12),1),'Project basic information'!$A$12,D72&lt;=DATE(YEAR('Project basic information'!$E$13),MONTH('Project basic information'!$E$13),1),'Project basic information'!$A$13,D72&lt;=DATE(YEAR('Project basic information'!$E$14),MONTH('Project basic information'!$E$14),1),'Project basic information'!$A$14,D72&lt;=DATE(YEAR('Project basic information'!$E$15),MONTH('Project basic information'!$E$15),1),'Project basic information'!$A$15,D72&lt;=DATE(YEAR('Project basic information'!$E$16),MONTH('Project basic information'!$E$16),1),'Project basic information'!$A$16),""),"")</f>
        <v/>
      </c>
      <c r="C72" s="508">
        <f>IF(C71&gt;0,C71+1,IF(DATE(YEAR('Project basic information'!$C$5),MONTH('Project basic information'!$C$5),1)=D72,1,0))</f>
        <v>0</v>
      </c>
      <c r="D72" s="509">
        <f t="shared" si="18"/>
        <v>641</v>
      </c>
      <c r="E72" s="510"/>
      <c r="F72" s="458">
        <f t="shared" si="15"/>
        <v>0</v>
      </c>
      <c r="G72" s="511"/>
      <c r="H72" s="510"/>
      <c r="I72" s="458">
        <f t="shared" si="16"/>
        <v>0</v>
      </c>
      <c r="J72" s="512"/>
      <c r="M72" s="509">
        <f t="shared" si="11"/>
        <v>641</v>
      </c>
      <c r="N72" s="513"/>
      <c r="O72" s="514"/>
      <c r="P72" s="514"/>
      <c r="Q72" s="514"/>
      <c r="R72" s="514"/>
      <c r="S72" s="513"/>
      <c r="T72" s="513"/>
      <c r="U72" s="513"/>
      <c r="V72" s="513"/>
      <c r="W72" s="513"/>
      <c r="X72" s="513"/>
      <c r="Y72" s="513"/>
      <c r="Z72" s="513"/>
      <c r="AA72" s="513"/>
      <c r="AB72" s="513"/>
      <c r="AC72" s="515">
        <f t="shared" si="17"/>
        <v>0</v>
      </c>
      <c r="AD72" s="516"/>
    </row>
    <row r="73" spans="2:30" outlineLevel="1">
      <c r="B73" s="508" t="str">
        <f>IF(C73&gt;0,IFERROR(_xlfn.IFS(D73&lt;=DATE(YEAR('Project basic information'!$E$12),MONTH('Project basic information'!$E$12),1),'Project basic information'!$A$12,D73&lt;=DATE(YEAR('Project basic information'!$E$13),MONTH('Project basic information'!$E$13),1),'Project basic information'!$A$13,D73&lt;=DATE(YEAR('Project basic information'!$E$14),MONTH('Project basic information'!$E$14),1),'Project basic information'!$A$14,D73&lt;=DATE(YEAR('Project basic information'!$E$15),MONTH('Project basic information'!$E$15),1),'Project basic information'!$A$15,D73&lt;=DATE(YEAR('Project basic information'!$E$16),MONTH('Project basic information'!$E$16),1),'Project basic information'!$A$16),""),"")</f>
        <v/>
      </c>
      <c r="C73" s="508">
        <f>IF(C72&gt;0,C72+1,IF(DATE(YEAR('Project basic information'!$C$5),MONTH('Project basic information'!$C$5),1)=D73,1,0))</f>
        <v>0</v>
      </c>
      <c r="D73" s="509">
        <f t="shared" si="18"/>
        <v>672</v>
      </c>
      <c r="E73" s="510"/>
      <c r="F73" s="458">
        <f t="shared" si="15"/>
        <v>0</v>
      </c>
      <c r="G73" s="511"/>
      <c r="H73" s="510"/>
      <c r="I73" s="458">
        <f t="shared" si="16"/>
        <v>0</v>
      </c>
      <c r="J73" s="512"/>
      <c r="M73" s="509">
        <f t="shared" si="11"/>
        <v>672</v>
      </c>
      <c r="N73" s="513"/>
      <c r="O73" s="514"/>
      <c r="P73" s="514"/>
      <c r="Q73" s="514"/>
      <c r="R73" s="514"/>
      <c r="S73" s="513"/>
      <c r="T73" s="513"/>
      <c r="U73" s="513"/>
      <c r="V73" s="513"/>
      <c r="W73" s="513"/>
      <c r="X73" s="513"/>
      <c r="Y73" s="513"/>
      <c r="Z73" s="513"/>
      <c r="AA73" s="513"/>
      <c r="AB73" s="513"/>
      <c r="AC73" s="515">
        <f t="shared" si="17"/>
        <v>0</v>
      </c>
      <c r="AD73" s="516"/>
    </row>
    <row r="74" spans="2:30" outlineLevel="1">
      <c r="B74" s="508" t="str">
        <f>IF(C74&gt;0,IFERROR(_xlfn.IFS(D74&lt;=DATE(YEAR('Project basic information'!$E$12),MONTH('Project basic information'!$E$12),1),'Project basic information'!$A$12,D74&lt;=DATE(YEAR('Project basic information'!$E$13),MONTH('Project basic information'!$E$13),1),'Project basic information'!$A$13,D74&lt;=DATE(YEAR('Project basic information'!$E$14),MONTH('Project basic information'!$E$14),1),'Project basic information'!$A$14,D74&lt;=DATE(YEAR('Project basic information'!$E$15),MONTH('Project basic information'!$E$15),1),'Project basic information'!$A$15,D74&lt;=DATE(YEAR('Project basic information'!$E$16),MONTH('Project basic information'!$E$16),1),'Project basic information'!$A$16),""),"")</f>
        <v/>
      </c>
      <c r="C74" s="508">
        <f>IF(C73&gt;0,C73+1,IF(DATE(YEAR('Project basic information'!$C$5),MONTH('Project basic information'!$C$5),1)=D74,1,0))</f>
        <v>0</v>
      </c>
      <c r="D74" s="509">
        <f t="shared" si="18"/>
        <v>702</v>
      </c>
      <c r="E74" s="510"/>
      <c r="F74" s="458">
        <f t="shared" si="15"/>
        <v>0</v>
      </c>
      <c r="G74" s="511"/>
      <c r="H74" s="510"/>
      <c r="I74" s="458">
        <f t="shared" si="16"/>
        <v>0</v>
      </c>
      <c r="J74" s="512"/>
      <c r="M74" s="509">
        <f t="shared" si="11"/>
        <v>702</v>
      </c>
      <c r="N74" s="513"/>
      <c r="O74" s="514"/>
      <c r="P74" s="514"/>
      <c r="Q74" s="514"/>
      <c r="R74" s="514"/>
      <c r="S74" s="513"/>
      <c r="T74" s="513"/>
      <c r="U74" s="513"/>
      <c r="V74" s="513"/>
      <c r="W74" s="513"/>
      <c r="X74" s="513"/>
      <c r="Y74" s="513"/>
      <c r="Z74" s="513"/>
      <c r="AA74" s="513"/>
      <c r="AB74" s="513"/>
      <c r="AC74" s="515">
        <f t="shared" si="17"/>
        <v>0</v>
      </c>
      <c r="AD74" s="516"/>
    </row>
    <row r="75" spans="2:30" ht="15" thickBot="1">
      <c r="B75" s="518"/>
      <c r="C75" s="519"/>
      <c r="D75" s="520">
        <f>D74</f>
        <v>702</v>
      </c>
      <c r="E75" s="521"/>
      <c r="F75" s="522">
        <f>SUM(F63:F74)</f>
        <v>0</v>
      </c>
      <c r="G75" s="523">
        <f>SUM(G63:G74)</f>
        <v>0</v>
      </c>
      <c r="H75" s="538"/>
      <c r="I75" s="522">
        <f>SUM(I63:I74)</f>
        <v>0</v>
      </c>
      <c r="J75" s="523">
        <f>SUM(J63:J74)</f>
        <v>0</v>
      </c>
      <c r="M75" s="520">
        <f t="shared" si="11"/>
        <v>702</v>
      </c>
      <c r="N75" s="526">
        <f>SUM(N63:N74)</f>
        <v>0</v>
      </c>
      <c r="O75" s="526">
        <f>SUM(O63:O74)</f>
        <v>0</v>
      </c>
      <c r="P75" s="526">
        <f>SUM(P63:P74)</f>
        <v>0</v>
      </c>
      <c r="Q75" s="526">
        <f>SUM(Q63:Q74)</f>
        <v>0</v>
      </c>
      <c r="R75" s="526">
        <f>SUM(R63:R74)</f>
        <v>0</v>
      </c>
      <c r="S75" s="528">
        <f t="shared" ref="S75:AB75" si="19">SUM(S63:S74)</f>
        <v>0</v>
      </c>
      <c r="T75" s="528">
        <f t="shared" si="19"/>
        <v>0</v>
      </c>
      <c r="U75" s="528">
        <f t="shared" si="19"/>
        <v>0</v>
      </c>
      <c r="V75" s="528">
        <f t="shared" si="19"/>
        <v>0</v>
      </c>
      <c r="W75" s="528">
        <f t="shared" si="19"/>
        <v>0</v>
      </c>
      <c r="X75" s="528">
        <f t="shared" si="19"/>
        <v>0</v>
      </c>
      <c r="Y75" s="528">
        <f t="shared" si="19"/>
        <v>0</v>
      </c>
      <c r="Z75" s="528">
        <f t="shared" si="19"/>
        <v>0</v>
      </c>
      <c r="AA75" s="528">
        <f t="shared" si="19"/>
        <v>0</v>
      </c>
      <c r="AB75" s="528">
        <f t="shared" si="19"/>
        <v>0</v>
      </c>
      <c r="AC75" s="528">
        <f>SUM(AC63:AC74)</f>
        <v>0</v>
      </c>
      <c r="AD75" s="516"/>
    </row>
    <row r="76" spans="2:30" ht="28.55" customHeight="1">
      <c r="B76" s="448"/>
      <c r="C76" s="448"/>
      <c r="N76" s="527">
        <f>IFERROR(N75/$H$6,0)</f>
        <v>0</v>
      </c>
      <c r="O76" s="527">
        <f>IFERROR(O75/$H$6,0)</f>
        <v>0</v>
      </c>
      <c r="P76" s="527">
        <f>IFERROR(P75/$H$6,0)</f>
        <v>0</v>
      </c>
      <c r="Q76" s="527">
        <f>IFERROR(Q75/$H$6,0)</f>
        <v>0</v>
      </c>
      <c r="R76" s="527">
        <f>IFERROR(R75/$H$6,0)</f>
        <v>0</v>
      </c>
      <c r="S76" s="527">
        <f t="shared" ref="S76:AB76" si="20">IFERROR(S75/$H$6,0)</f>
        <v>0</v>
      </c>
      <c r="T76" s="527">
        <f t="shared" si="20"/>
        <v>0</v>
      </c>
      <c r="U76" s="527">
        <f t="shared" si="20"/>
        <v>0</v>
      </c>
      <c r="V76" s="527">
        <f t="shared" si="20"/>
        <v>0</v>
      </c>
      <c r="W76" s="527">
        <f t="shared" si="20"/>
        <v>0</v>
      </c>
      <c r="X76" s="527">
        <f t="shared" si="20"/>
        <v>0</v>
      </c>
      <c r="Y76" s="527">
        <f t="shared" si="20"/>
        <v>0</v>
      </c>
      <c r="Z76" s="527">
        <f t="shared" si="20"/>
        <v>0</v>
      </c>
      <c r="AA76" s="527">
        <f t="shared" si="20"/>
        <v>0</v>
      </c>
      <c r="AB76" s="527">
        <f t="shared" si="20"/>
        <v>0</v>
      </c>
      <c r="AC76" s="525">
        <f>IFERROR(AC75/$H$6,0)</f>
        <v>0</v>
      </c>
      <c r="AD76" s="529" t="s">
        <v>579</v>
      </c>
    </row>
    <row r="77" spans="2:30" ht="15" thickBot="1">
      <c r="B77" s="448"/>
      <c r="C77" s="448"/>
      <c r="N77" s="530"/>
      <c r="O77" s="530"/>
      <c r="P77" s="530"/>
      <c r="Q77" s="530"/>
      <c r="R77" s="530"/>
      <c r="S77" s="531"/>
      <c r="T77" s="532"/>
      <c r="U77" s="533"/>
      <c r="V77" s="533"/>
      <c r="W77" s="533"/>
      <c r="X77" s="533"/>
      <c r="Y77" s="533"/>
      <c r="Z77" s="533"/>
      <c r="AA77" s="533"/>
      <c r="AB77" s="534"/>
      <c r="AC77" s="535"/>
      <c r="AD77" s="536"/>
    </row>
    <row r="78" spans="2:30" outlineLevel="1">
      <c r="B78" s="508" t="str">
        <f>IF(C78&gt;0,IFERROR(_xlfn.IFS(D78&lt;=DATE(YEAR('Project basic information'!$E$12),MONTH('Project basic information'!$E$12),1),'Project basic information'!$A$12,D78&lt;=DATE(YEAR('Project basic information'!$E$13),MONTH('Project basic information'!$E$13),1),'Project basic information'!$A$13,D78&lt;=DATE(YEAR('Project basic information'!$E$14),MONTH('Project basic information'!$E$14),1),'Project basic information'!$A$14,D78&lt;=DATE(YEAR('Project basic information'!$E$15),MONTH('Project basic information'!$E$15),1),'Project basic information'!$A$15,D78&lt;=DATE(YEAR('Project basic information'!$E$16),MONTH('Project basic information'!$E$16),1),'Project basic information'!$A$16),""),"")</f>
        <v/>
      </c>
      <c r="C78" s="508">
        <f>IF(C74&gt;0,C74+1,IF(DATE(YEAR('Project basic information'!$C$5),MONTH('Project basic information'!$C$5),1)=D78,1,0))</f>
        <v>0</v>
      </c>
      <c r="D78" s="509">
        <f>DATE(YEAR(D74),MONTH(D74)+1,DAY(D74))</f>
        <v>733</v>
      </c>
      <c r="E78" s="510"/>
      <c r="F78" s="537">
        <f t="shared" ref="F78:F89" si="21">215/12*E78</f>
        <v>0</v>
      </c>
      <c r="G78" s="511"/>
      <c r="H78" s="510"/>
      <c r="I78" s="537">
        <f t="shared" ref="I78:I89" si="22">215/12*H78</f>
        <v>0</v>
      </c>
      <c r="J78" s="512"/>
      <c r="M78" s="509">
        <f t="shared" si="11"/>
        <v>733</v>
      </c>
      <c r="N78" s="513"/>
      <c r="O78" s="514"/>
      <c r="P78" s="514"/>
      <c r="Q78" s="514"/>
      <c r="R78" s="514"/>
      <c r="S78" s="513"/>
      <c r="T78" s="513"/>
      <c r="U78" s="513"/>
      <c r="V78" s="513"/>
      <c r="W78" s="513"/>
      <c r="X78" s="513"/>
      <c r="Y78" s="513"/>
      <c r="Z78" s="513"/>
      <c r="AA78" s="513"/>
      <c r="AB78" s="513"/>
      <c r="AC78" s="515">
        <f t="shared" ref="AC78:AC89" si="23">SUM(N78:AB78)</f>
        <v>0</v>
      </c>
      <c r="AD78" s="516"/>
    </row>
    <row r="79" spans="2:30" outlineLevel="1">
      <c r="B79" s="508" t="str">
        <f>IF(C79&gt;0,IFERROR(_xlfn.IFS(D79&lt;=DATE(YEAR('Project basic information'!$E$12),MONTH('Project basic information'!$E$12),1),'Project basic information'!$A$12,D79&lt;=DATE(YEAR('Project basic information'!$E$13),MONTH('Project basic information'!$E$13),1),'Project basic information'!$A$13,D79&lt;=DATE(YEAR('Project basic information'!$E$14),MONTH('Project basic information'!$E$14),1),'Project basic information'!$A$14,D79&lt;=DATE(YEAR('Project basic information'!$E$15),MONTH('Project basic information'!$E$15),1),'Project basic information'!$A$15,D79&lt;=DATE(YEAR('Project basic information'!$E$16),MONTH('Project basic information'!$E$16),1),'Project basic information'!$A$16),""),"")</f>
        <v/>
      </c>
      <c r="C79" s="508">
        <f>IF(C78&gt;0,C78+1,IF(DATE(YEAR('Project basic information'!$C$5),MONTH('Project basic information'!$C$5),1)=D79,1,0))</f>
        <v>0</v>
      </c>
      <c r="D79" s="509">
        <f t="shared" ref="D79:D89" si="24">DATE(YEAR(D78),MONTH(D78)+1,DAY(D78))</f>
        <v>764</v>
      </c>
      <c r="E79" s="510"/>
      <c r="F79" s="458">
        <f t="shared" si="21"/>
        <v>0</v>
      </c>
      <c r="G79" s="511"/>
      <c r="H79" s="510"/>
      <c r="I79" s="458">
        <f t="shared" si="22"/>
        <v>0</v>
      </c>
      <c r="J79" s="512"/>
      <c r="M79" s="509">
        <f t="shared" si="11"/>
        <v>764</v>
      </c>
      <c r="N79" s="513"/>
      <c r="O79" s="514"/>
      <c r="P79" s="514"/>
      <c r="Q79" s="514"/>
      <c r="R79" s="514"/>
      <c r="S79" s="513"/>
      <c r="T79" s="513"/>
      <c r="U79" s="513"/>
      <c r="V79" s="513"/>
      <c r="W79" s="513"/>
      <c r="X79" s="513"/>
      <c r="Y79" s="513"/>
      <c r="Z79" s="513"/>
      <c r="AA79" s="513"/>
      <c r="AB79" s="513"/>
      <c r="AC79" s="515">
        <f t="shared" si="23"/>
        <v>0</v>
      </c>
      <c r="AD79" s="516"/>
    </row>
    <row r="80" spans="2:30" outlineLevel="1">
      <c r="B80" s="508" t="str">
        <f>IF(C80&gt;0,IFERROR(_xlfn.IFS(D80&lt;=DATE(YEAR('Project basic information'!$E$12),MONTH('Project basic information'!$E$12),1),'Project basic information'!$A$12,D80&lt;=DATE(YEAR('Project basic information'!$E$13),MONTH('Project basic information'!$E$13),1),'Project basic information'!$A$13,D80&lt;=DATE(YEAR('Project basic information'!$E$14),MONTH('Project basic information'!$E$14),1),'Project basic information'!$A$14,D80&lt;=DATE(YEAR('Project basic information'!$E$15),MONTH('Project basic information'!$E$15),1),'Project basic information'!$A$15,D80&lt;=DATE(YEAR('Project basic information'!$E$16),MONTH('Project basic information'!$E$16),1),'Project basic information'!$A$16),""),"")</f>
        <v/>
      </c>
      <c r="C80" s="508">
        <f>IF(C79&gt;0,C79+1,IF(DATE(YEAR('Project basic information'!$C$5),MONTH('Project basic information'!$C$5),1)=D80,1,0))</f>
        <v>0</v>
      </c>
      <c r="D80" s="509">
        <f t="shared" si="24"/>
        <v>792</v>
      </c>
      <c r="E80" s="510"/>
      <c r="F80" s="458">
        <f t="shared" si="21"/>
        <v>0</v>
      </c>
      <c r="G80" s="511"/>
      <c r="H80" s="510"/>
      <c r="I80" s="458">
        <f t="shared" si="22"/>
        <v>0</v>
      </c>
      <c r="J80" s="512"/>
      <c r="M80" s="509">
        <f t="shared" si="11"/>
        <v>792</v>
      </c>
      <c r="N80" s="513"/>
      <c r="O80" s="514"/>
      <c r="P80" s="514"/>
      <c r="Q80" s="514"/>
      <c r="R80" s="514"/>
      <c r="S80" s="513"/>
      <c r="T80" s="513"/>
      <c r="U80" s="513"/>
      <c r="V80" s="513"/>
      <c r="W80" s="513"/>
      <c r="X80" s="513"/>
      <c r="Y80" s="513"/>
      <c r="Z80" s="513"/>
      <c r="AA80" s="513"/>
      <c r="AB80" s="513"/>
      <c r="AC80" s="515">
        <f t="shared" si="23"/>
        <v>0</v>
      </c>
      <c r="AD80" s="516"/>
    </row>
    <row r="81" spans="2:30" outlineLevel="1">
      <c r="B81" s="508" t="str">
        <f>IF(C81&gt;0,IFERROR(_xlfn.IFS(D81&lt;=DATE(YEAR('Project basic information'!$E$12),MONTH('Project basic information'!$E$12),1),'Project basic information'!$A$12,D81&lt;=DATE(YEAR('Project basic information'!$E$13),MONTH('Project basic information'!$E$13),1),'Project basic information'!$A$13,D81&lt;=DATE(YEAR('Project basic information'!$E$14),MONTH('Project basic information'!$E$14),1),'Project basic information'!$A$14,D81&lt;=DATE(YEAR('Project basic information'!$E$15),MONTH('Project basic information'!$E$15),1),'Project basic information'!$A$15,D81&lt;=DATE(YEAR('Project basic information'!$E$16),MONTH('Project basic information'!$E$16),1),'Project basic information'!$A$16),""),"")</f>
        <v/>
      </c>
      <c r="C81" s="508">
        <f>IF(C80&gt;0,C80+1,IF(DATE(YEAR('Project basic information'!$C$5),MONTH('Project basic information'!$C$5),1)=D81,1,0))</f>
        <v>0</v>
      </c>
      <c r="D81" s="509">
        <f t="shared" si="24"/>
        <v>823</v>
      </c>
      <c r="E81" s="510"/>
      <c r="F81" s="458">
        <f t="shared" si="21"/>
        <v>0</v>
      </c>
      <c r="G81" s="511"/>
      <c r="H81" s="510"/>
      <c r="I81" s="458">
        <f t="shared" si="22"/>
        <v>0</v>
      </c>
      <c r="J81" s="512"/>
      <c r="M81" s="509">
        <f t="shared" si="11"/>
        <v>823</v>
      </c>
      <c r="N81" s="513"/>
      <c r="O81" s="514"/>
      <c r="P81" s="514"/>
      <c r="Q81" s="514"/>
      <c r="R81" s="514"/>
      <c r="S81" s="513"/>
      <c r="T81" s="513"/>
      <c r="U81" s="513"/>
      <c r="V81" s="513"/>
      <c r="W81" s="513"/>
      <c r="X81" s="513"/>
      <c r="Y81" s="513"/>
      <c r="Z81" s="513"/>
      <c r="AA81" s="513"/>
      <c r="AB81" s="513"/>
      <c r="AC81" s="515">
        <f t="shared" si="23"/>
        <v>0</v>
      </c>
      <c r="AD81" s="516"/>
    </row>
    <row r="82" spans="2:30" outlineLevel="1">
      <c r="B82" s="508" t="str">
        <f>IF(C82&gt;0,IFERROR(_xlfn.IFS(D82&lt;=DATE(YEAR('Project basic information'!$E$12),MONTH('Project basic information'!$E$12),1),'Project basic information'!$A$12,D82&lt;=DATE(YEAR('Project basic information'!$E$13),MONTH('Project basic information'!$E$13),1),'Project basic information'!$A$13,D82&lt;=DATE(YEAR('Project basic information'!$E$14),MONTH('Project basic information'!$E$14),1),'Project basic information'!$A$14,D82&lt;=DATE(YEAR('Project basic information'!$E$15),MONTH('Project basic information'!$E$15),1),'Project basic information'!$A$15,D82&lt;=DATE(YEAR('Project basic information'!$E$16),MONTH('Project basic information'!$E$16),1),'Project basic information'!$A$16),""),"")</f>
        <v/>
      </c>
      <c r="C82" s="508">
        <f>IF(C81&gt;0,C81+1,IF(DATE(YEAR('Project basic information'!$C$5),MONTH('Project basic information'!$C$5),1)=D82,1,0))</f>
        <v>0</v>
      </c>
      <c r="D82" s="509">
        <f t="shared" si="24"/>
        <v>853</v>
      </c>
      <c r="E82" s="510"/>
      <c r="F82" s="458">
        <f t="shared" si="21"/>
        <v>0</v>
      </c>
      <c r="G82" s="511"/>
      <c r="H82" s="510"/>
      <c r="I82" s="458">
        <f t="shared" si="22"/>
        <v>0</v>
      </c>
      <c r="J82" s="512"/>
      <c r="M82" s="509">
        <f t="shared" si="11"/>
        <v>853</v>
      </c>
      <c r="N82" s="513"/>
      <c r="O82" s="514"/>
      <c r="P82" s="514"/>
      <c r="Q82" s="514"/>
      <c r="R82" s="514"/>
      <c r="S82" s="513"/>
      <c r="T82" s="513"/>
      <c r="U82" s="513"/>
      <c r="V82" s="513"/>
      <c r="W82" s="513"/>
      <c r="X82" s="513"/>
      <c r="Y82" s="513"/>
      <c r="Z82" s="513"/>
      <c r="AA82" s="513"/>
      <c r="AB82" s="513"/>
      <c r="AC82" s="515">
        <f t="shared" si="23"/>
        <v>0</v>
      </c>
      <c r="AD82" s="516"/>
    </row>
    <row r="83" spans="2:30" outlineLevel="1">
      <c r="B83" s="508" t="str">
        <f>IF(C83&gt;0,IFERROR(_xlfn.IFS(D83&lt;=DATE(YEAR('Project basic information'!$E$12),MONTH('Project basic information'!$E$12),1),'Project basic information'!$A$12,D83&lt;=DATE(YEAR('Project basic information'!$E$13),MONTH('Project basic information'!$E$13),1),'Project basic information'!$A$13,D83&lt;=DATE(YEAR('Project basic information'!$E$14),MONTH('Project basic information'!$E$14),1),'Project basic information'!$A$14,D83&lt;=DATE(YEAR('Project basic information'!$E$15),MONTH('Project basic information'!$E$15),1),'Project basic information'!$A$15,D83&lt;=DATE(YEAR('Project basic information'!$E$16),MONTH('Project basic information'!$E$16),1),'Project basic information'!$A$16),""),"")</f>
        <v/>
      </c>
      <c r="C83" s="508">
        <f>IF(C82&gt;0,C82+1,IF(DATE(YEAR('Project basic information'!$C$5),MONTH('Project basic information'!$C$5),1)=D83,1,0))</f>
        <v>0</v>
      </c>
      <c r="D83" s="509">
        <f t="shared" si="24"/>
        <v>884</v>
      </c>
      <c r="E83" s="510"/>
      <c r="F83" s="458">
        <f t="shared" si="21"/>
        <v>0</v>
      </c>
      <c r="G83" s="511"/>
      <c r="H83" s="510"/>
      <c r="I83" s="458">
        <f t="shared" si="22"/>
        <v>0</v>
      </c>
      <c r="J83" s="512"/>
      <c r="M83" s="509">
        <f t="shared" si="11"/>
        <v>884</v>
      </c>
      <c r="N83" s="513"/>
      <c r="O83" s="514"/>
      <c r="P83" s="514"/>
      <c r="Q83" s="514"/>
      <c r="R83" s="514"/>
      <c r="S83" s="513"/>
      <c r="T83" s="513"/>
      <c r="U83" s="513"/>
      <c r="V83" s="513"/>
      <c r="W83" s="513"/>
      <c r="X83" s="513"/>
      <c r="Y83" s="513"/>
      <c r="Z83" s="513"/>
      <c r="AA83" s="513"/>
      <c r="AB83" s="513"/>
      <c r="AC83" s="515">
        <f t="shared" si="23"/>
        <v>0</v>
      </c>
      <c r="AD83" s="516"/>
    </row>
    <row r="84" spans="2:30" outlineLevel="1">
      <c r="B84" s="508" t="str">
        <f>IF(C84&gt;0,IFERROR(_xlfn.IFS(D84&lt;=DATE(YEAR('Project basic information'!$E$12),MONTH('Project basic information'!$E$12),1),'Project basic information'!$A$12,D84&lt;=DATE(YEAR('Project basic information'!$E$13),MONTH('Project basic information'!$E$13),1),'Project basic information'!$A$13,D84&lt;=DATE(YEAR('Project basic information'!$E$14),MONTH('Project basic information'!$E$14),1),'Project basic information'!$A$14,D84&lt;=DATE(YEAR('Project basic information'!$E$15),MONTH('Project basic information'!$E$15),1),'Project basic information'!$A$15,D84&lt;=DATE(YEAR('Project basic information'!$E$16),MONTH('Project basic information'!$E$16),1),'Project basic information'!$A$16),""),"")</f>
        <v/>
      </c>
      <c r="C84" s="508">
        <f>IF(C83&gt;0,C83+1,IF(DATE(YEAR('Project basic information'!$C$5),MONTH('Project basic information'!$C$5),1)=D84,1,0))</f>
        <v>0</v>
      </c>
      <c r="D84" s="509">
        <f t="shared" si="24"/>
        <v>914</v>
      </c>
      <c r="E84" s="510"/>
      <c r="F84" s="458">
        <f t="shared" si="21"/>
        <v>0</v>
      </c>
      <c r="G84" s="511"/>
      <c r="H84" s="510"/>
      <c r="I84" s="458">
        <f t="shared" si="22"/>
        <v>0</v>
      </c>
      <c r="J84" s="512"/>
      <c r="M84" s="509">
        <f t="shared" si="11"/>
        <v>914</v>
      </c>
      <c r="N84" s="513"/>
      <c r="O84" s="514"/>
      <c r="P84" s="514"/>
      <c r="Q84" s="514"/>
      <c r="R84" s="514"/>
      <c r="S84" s="513"/>
      <c r="T84" s="513"/>
      <c r="U84" s="513"/>
      <c r="V84" s="513"/>
      <c r="W84" s="513"/>
      <c r="X84" s="513"/>
      <c r="Y84" s="513"/>
      <c r="Z84" s="513"/>
      <c r="AA84" s="513"/>
      <c r="AB84" s="513"/>
      <c r="AC84" s="515">
        <f t="shared" si="23"/>
        <v>0</v>
      </c>
      <c r="AD84" s="516"/>
    </row>
    <row r="85" spans="2:30" outlineLevel="1">
      <c r="B85" s="508" t="str">
        <f>IF(C85&gt;0,IFERROR(_xlfn.IFS(D85&lt;=DATE(YEAR('Project basic information'!$E$12),MONTH('Project basic information'!$E$12),1),'Project basic information'!$A$12,D85&lt;=DATE(YEAR('Project basic information'!$E$13),MONTH('Project basic information'!$E$13),1),'Project basic information'!$A$13,D85&lt;=DATE(YEAR('Project basic information'!$E$14),MONTH('Project basic information'!$E$14),1),'Project basic information'!$A$14,D85&lt;=DATE(YEAR('Project basic information'!$E$15),MONTH('Project basic information'!$E$15),1),'Project basic information'!$A$15,D85&lt;=DATE(YEAR('Project basic information'!$E$16),MONTH('Project basic information'!$E$16),1),'Project basic information'!$A$16),""),"")</f>
        <v/>
      </c>
      <c r="C85" s="508">
        <f>IF(C84&gt;0,C84+1,IF(DATE(YEAR('Project basic information'!$C$5),MONTH('Project basic information'!$C$5),1)=D85,1,0))</f>
        <v>0</v>
      </c>
      <c r="D85" s="509">
        <f t="shared" si="24"/>
        <v>945</v>
      </c>
      <c r="E85" s="510"/>
      <c r="F85" s="458">
        <f t="shared" si="21"/>
        <v>0</v>
      </c>
      <c r="G85" s="511"/>
      <c r="H85" s="510"/>
      <c r="I85" s="458">
        <f t="shared" si="22"/>
        <v>0</v>
      </c>
      <c r="J85" s="512"/>
      <c r="M85" s="509">
        <f t="shared" si="11"/>
        <v>945</v>
      </c>
      <c r="N85" s="513"/>
      <c r="O85" s="514"/>
      <c r="P85" s="514"/>
      <c r="Q85" s="514"/>
      <c r="R85" s="514"/>
      <c r="S85" s="513"/>
      <c r="T85" s="513"/>
      <c r="U85" s="513"/>
      <c r="V85" s="513"/>
      <c r="W85" s="513"/>
      <c r="X85" s="513"/>
      <c r="Y85" s="513"/>
      <c r="Z85" s="513"/>
      <c r="AA85" s="513"/>
      <c r="AB85" s="513"/>
      <c r="AC85" s="515">
        <f t="shared" si="23"/>
        <v>0</v>
      </c>
      <c r="AD85" s="516"/>
    </row>
    <row r="86" spans="2:30" outlineLevel="1">
      <c r="B86" s="508" t="str">
        <f>IF(C86&gt;0,IFERROR(_xlfn.IFS(D86&lt;=DATE(YEAR('Project basic information'!$E$12),MONTH('Project basic information'!$E$12),1),'Project basic information'!$A$12,D86&lt;=DATE(YEAR('Project basic information'!$E$13),MONTH('Project basic information'!$E$13),1),'Project basic information'!$A$13,D86&lt;=DATE(YEAR('Project basic information'!$E$14),MONTH('Project basic information'!$E$14),1),'Project basic information'!$A$14,D86&lt;=DATE(YEAR('Project basic information'!$E$15),MONTH('Project basic information'!$E$15),1),'Project basic information'!$A$15,D86&lt;=DATE(YEAR('Project basic information'!$E$16),MONTH('Project basic information'!$E$16),1),'Project basic information'!$A$16),""),"")</f>
        <v/>
      </c>
      <c r="C86" s="508">
        <f>IF(C85&gt;0,C85+1,IF(DATE(YEAR('Project basic information'!$C$5),MONTH('Project basic information'!$C$5),1)=D86,1,0))</f>
        <v>0</v>
      </c>
      <c r="D86" s="509">
        <f t="shared" si="24"/>
        <v>976</v>
      </c>
      <c r="E86" s="510"/>
      <c r="F86" s="458">
        <f t="shared" si="21"/>
        <v>0</v>
      </c>
      <c r="G86" s="511"/>
      <c r="H86" s="510"/>
      <c r="I86" s="458">
        <f t="shared" si="22"/>
        <v>0</v>
      </c>
      <c r="J86" s="512"/>
      <c r="M86" s="509">
        <f t="shared" si="11"/>
        <v>976</v>
      </c>
      <c r="N86" s="513"/>
      <c r="O86" s="514"/>
      <c r="P86" s="514"/>
      <c r="Q86" s="514"/>
      <c r="R86" s="514"/>
      <c r="S86" s="513"/>
      <c r="T86" s="513"/>
      <c r="U86" s="513"/>
      <c r="V86" s="513"/>
      <c r="W86" s="513"/>
      <c r="X86" s="513"/>
      <c r="Y86" s="513"/>
      <c r="Z86" s="513"/>
      <c r="AA86" s="513"/>
      <c r="AB86" s="513"/>
      <c r="AC86" s="515">
        <f t="shared" si="23"/>
        <v>0</v>
      </c>
      <c r="AD86" s="516"/>
    </row>
    <row r="87" spans="2:30" outlineLevel="1">
      <c r="B87" s="508" t="str">
        <f>IF(C87&gt;0,IFERROR(_xlfn.IFS(D87&lt;=DATE(YEAR('Project basic information'!$E$12),MONTH('Project basic information'!$E$12),1),'Project basic information'!$A$12,D87&lt;=DATE(YEAR('Project basic information'!$E$13),MONTH('Project basic information'!$E$13),1),'Project basic information'!$A$13,D87&lt;=DATE(YEAR('Project basic information'!$E$14),MONTH('Project basic information'!$E$14),1),'Project basic information'!$A$14,D87&lt;=DATE(YEAR('Project basic information'!$E$15),MONTH('Project basic information'!$E$15),1),'Project basic information'!$A$15,D87&lt;=DATE(YEAR('Project basic information'!$E$16),MONTH('Project basic information'!$E$16),1),'Project basic information'!$A$16),""),"")</f>
        <v/>
      </c>
      <c r="C87" s="508">
        <f>IF(C86&gt;0,C86+1,IF(DATE(YEAR('Project basic information'!$C$5),MONTH('Project basic information'!$C$5),1)=D87,1,0))</f>
        <v>0</v>
      </c>
      <c r="D87" s="509">
        <f t="shared" si="24"/>
        <v>1006</v>
      </c>
      <c r="E87" s="510"/>
      <c r="F87" s="458">
        <f t="shared" si="21"/>
        <v>0</v>
      </c>
      <c r="G87" s="511"/>
      <c r="H87" s="510"/>
      <c r="I87" s="458">
        <f t="shared" si="22"/>
        <v>0</v>
      </c>
      <c r="J87" s="512"/>
      <c r="M87" s="509">
        <f t="shared" si="11"/>
        <v>1006</v>
      </c>
      <c r="N87" s="513"/>
      <c r="O87" s="514"/>
      <c r="P87" s="514"/>
      <c r="Q87" s="514"/>
      <c r="R87" s="514"/>
      <c r="S87" s="513"/>
      <c r="T87" s="513"/>
      <c r="U87" s="513"/>
      <c r="V87" s="513"/>
      <c r="W87" s="513"/>
      <c r="X87" s="513"/>
      <c r="Y87" s="513"/>
      <c r="Z87" s="513"/>
      <c r="AA87" s="513"/>
      <c r="AB87" s="513"/>
      <c r="AC87" s="515">
        <f t="shared" si="23"/>
        <v>0</v>
      </c>
      <c r="AD87" s="516"/>
    </row>
    <row r="88" spans="2:30" outlineLevel="1">
      <c r="B88" s="508" t="str">
        <f>IF(C88&gt;0,IFERROR(_xlfn.IFS(D88&lt;=DATE(YEAR('Project basic information'!$E$12),MONTH('Project basic information'!$E$12),1),'Project basic information'!$A$12,D88&lt;=DATE(YEAR('Project basic information'!$E$13),MONTH('Project basic information'!$E$13),1),'Project basic information'!$A$13,D88&lt;=DATE(YEAR('Project basic information'!$E$14),MONTH('Project basic information'!$E$14),1),'Project basic information'!$A$14,D88&lt;=DATE(YEAR('Project basic information'!$E$15),MONTH('Project basic information'!$E$15),1),'Project basic information'!$A$15,D88&lt;=DATE(YEAR('Project basic information'!$E$16),MONTH('Project basic information'!$E$16),1),'Project basic information'!$A$16),""),"")</f>
        <v/>
      </c>
      <c r="C88" s="508">
        <f>IF(C87&gt;0,C87+1,IF(DATE(YEAR('Project basic information'!$C$5),MONTH('Project basic information'!$C$5),1)=D88,1,0))</f>
        <v>0</v>
      </c>
      <c r="D88" s="509">
        <f t="shared" si="24"/>
        <v>1037</v>
      </c>
      <c r="E88" s="510"/>
      <c r="F88" s="458">
        <f t="shared" si="21"/>
        <v>0</v>
      </c>
      <c r="G88" s="511"/>
      <c r="H88" s="510"/>
      <c r="I88" s="458">
        <f t="shared" si="22"/>
        <v>0</v>
      </c>
      <c r="J88" s="512"/>
      <c r="M88" s="509">
        <f t="shared" si="11"/>
        <v>1037</v>
      </c>
      <c r="N88" s="513"/>
      <c r="O88" s="514"/>
      <c r="P88" s="514"/>
      <c r="Q88" s="514"/>
      <c r="R88" s="514"/>
      <c r="S88" s="513"/>
      <c r="T88" s="513"/>
      <c r="U88" s="513"/>
      <c r="V88" s="513"/>
      <c r="W88" s="513"/>
      <c r="X88" s="513"/>
      <c r="Y88" s="513"/>
      <c r="Z88" s="513"/>
      <c r="AA88" s="513"/>
      <c r="AB88" s="513"/>
      <c r="AC88" s="515">
        <f t="shared" si="23"/>
        <v>0</v>
      </c>
      <c r="AD88" s="516"/>
    </row>
    <row r="89" spans="2:30" outlineLevel="1">
      <c r="B89" s="508" t="str">
        <f>IF(C89&gt;0,IFERROR(_xlfn.IFS(D89&lt;=DATE(YEAR('Project basic information'!$E$12),MONTH('Project basic information'!$E$12),1),'Project basic information'!$A$12,D89&lt;=DATE(YEAR('Project basic information'!$E$13),MONTH('Project basic information'!$E$13),1),'Project basic information'!$A$13,D89&lt;=DATE(YEAR('Project basic information'!$E$14),MONTH('Project basic information'!$E$14),1),'Project basic information'!$A$14,D89&lt;=DATE(YEAR('Project basic information'!$E$15),MONTH('Project basic information'!$E$15),1),'Project basic information'!$A$15,D89&lt;=DATE(YEAR('Project basic information'!$E$16),MONTH('Project basic information'!$E$16),1),'Project basic information'!$A$16),""),"")</f>
        <v/>
      </c>
      <c r="C89" s="508">
        <f>IF(C88&gt;0,C88+1,IF(DATE(YEAR('Project basic information'!$C$5),MONTH('Project basic information'!$C$5),1)=D89,1,0))</f>
        <v>0</v>
      </c>
      <c r="D89" s="509">
        <f t="shared" si="24"/>
        <v>1067</v>
      </c>
      <c r="E89" s="510"/>
      <c r="F89" s="458">
        <f t="shared" si="21"/>
        <v>0</v>
      </c>
      <c r="G89" s="511"/>
      <c r="H89" s="510"/>
      <c r="I89" s="458">
        <f t="shared" si="22"/>
        <v>0</v>
      </c>
      <c r="J89" s="512"/>
      <c r="M89" s="509">
        <f t="shared" si="11"/>
        <v>1067</v>
      </c>
      <c r="N89" s="513"/>
      <c r="O89" s="514"/>
      <c r="P89" s="514"/>
      <c r="Q89" s="514"/>
      <c r="R89" s="514"/>
      <c r="S89" s="513"/>
      <c r="T89" s="513"/>
      <c r="U89" s="513"/>
      <c r="V89" s="513"/>
      <c r="W89" s="513"/>
      <c r="X89" s="513"/>
      <c r="Y89" s="513"/>
      <c r="Z89" s="513"/>
      <c r="AA89" s="513"/>
      <c r="AB89" s="513"/>
      <c r="AC89" s="515">
        <f t="shared" si="23"/>
        <v>0</v>
      </c>
      <c r="AD89" s="516"/>
    </row>
    <row r="90" spans="2:30" ht="15" thickBot="1">
      <c r="B90" s="518"/>
      <c r="C90" s="519"/>
      <c r="D90" s="520">
        <f>D89</f>
        <v>1067</v>
      </c>
      <c r="E90" s="521"/>
      <c r="F90" s="522">
        <f>SUM(F78:F89)</f>
        <v>0</v>
      </c>
      <c r="G90" s="523">
        <f>SUM(G78:G89)</f>
        <v>0</v>
      </c>
      <c r="H90" s="538"/>
      <c r="I90" s="522">
        <f>SUM(I78:I89)</f>
        <v>0</v>
      </c>
      <c r="J90" s="523">
        <f>SUM(J78:J89)</f>
        <v>0</v>
      </c>
      <c r="M90" s="520">
        <f t="shared" si="11"/>
        <v>1067</v>
      </c>
      <c r="N90" s="526">
        <f>SUM(N78:N89)</f>
        <v>0</v>
      </c>
      <c r="O90" s="526">
        <f>SUM(O78:O89)</f>
        <v>0</v>
      </c>
      <c r="P90" s="526">
        <f>SUM(P78:P89)</f>
        <v>0</v>
      </c>
      <c r="Q90" s="526">
        <f>SUM(Q78:Q89)</f>
        <v>0</v>
      </c>
      <c r="R90" s="526">
        <f>SUM(R78:R89)</f>
        <v>0</v>
      </c>
      <c r="S90" s="528">
        <f t="shared" ref="S90:AB90" si="25">SUM(S78:S89)</f>
        <v>0</v>
      </c>
      <c r="T90" s="528">
        <f t="shared" si="25"/>
        <v>0</v>
      </c>
      <c r="U90" s="528">
        <f t="shared" si="25"/>
        <v>0</v>
      </c>
      <c r="V90" s="528">
        <f t="shared" si="25"/>
        <v>0</v>
      </c>
      <c r="W90" s="528">
        <f t="shared" si="25"/>
        <v>0</v>
      </c>
      <c r="X90" s="528">
        <f t="shared" si="25"/>
        <v>0</v>
      </c>
      <c r="Y90" s="528">
        <f t="shared" si="25"/>
        <v>0</v>
      </c>
      <c r="Z90" s="528">
        <f t="shared" si="25"/>
        <v>0</v>
      </c>
      <c r="AA90" s="528">
        <f t="shared" si="25"/>
        <v>0</v>
      </c>
      <c r="AB90" s="528">
        <f t="shared" si="25"/>
        <v>0</v>
      </c>
      <c r="AC90" s="528">
        <f>SUM(AC78:AC89)</f>
        <v>0</v>
      </c>
      <c r="AD90" s="516"/>
    </row>
    <row r="91" spans="2:30" ht="28.55" customHeight="1">
      <c r="B91" s="448"/>
      <c r="C91" s="448"/>
      <c r="N91" s="527">
        <f>IFERROR(N90/$H$6,0)</f>
        <v>0</v>
      </c>
      <c r="O91" s="527">
        <f>IFERROR(O90/$H$6,0)</f>
        <v>0</v>
      </c>
      <c r="P91" s="527">
        <f>IFERROR(P90/$H$6,0)</f>
        <v>0</v>
      </c>
      <c r="Q91" s="527">
        <f>IFERROR(Q90/$H$6,0)</f>
        <v>0</v>
      </c>
      <c r="R91" s="527">
        <f>IFERROR(R90/$H$6,0)</f>
        <v>0</v>
      </c>
      <c r="S91" s="527">
        <f t="shared" ref="S91:AB91" si="26">IFERROR(S90/$H$6,0)</f>
        <v>0</v>
      </c>
      <c r="T91" s="527">
        <f t="shared" si="26"/>
        <v>0</v>
      </c>
      <c r="U91" s="527">
        <f t="shared" si="26"/>
        <v>0</v>
      </c>
      <c r="V91" s="527">
        <f t="shared" si="26"/>
        <v>0</v>
      </c>
      <c r="W91" s="527">
        <f t="shared" si="26"/>
        <v>0</v>
      </c>
      <c r="X91" s="527">
        <f t="shared" si="26"/>
        <v>0</v>
      </c>
      <c r="Y91" s="527">
        <f t="shared" si="26"/>
        <v>0</v>
      </c>
      <c r="Z91" s="527">
        <f t="shared" si="26"/>
        <v>0</v>
      </c>
      <c r="AA91" s="527">
        <f t="shared" si="26"/>
        <v>0</v>
      </c>
      <c r="AB91" s="527">
        <f t="shared" si="26"/>
        <v>0</v>
      </c>
      <c r="AC91" s="525">
        <f>IFERROR(AC90/$H$6,0)</f>
        <v>0</v>
      </c>
      <c r="AD91" s="529" t="s">
        <v>579</v>
      </c>
    </row>
    <row r="92" spans="2:30" ht="15" thickBot="1">
      <c r="B92" s="448"/>
      <c r="C92" s="448"/>
      <c r="N92" s="530"/>
      <c r="O92" s="530"/>
      <c r="P92" s="530"/>
      <c r="Q92" s="530"/>
      <c r="R92" s="530"/>
      <c r="S92" s="531"/>
      <c r="T92" s="532"/>
      <c r="U92" s="533"/>
      <c r="V92" s="533"/>
      <c r="W92" s="533"/>
      <c r="X92" s="533"/>
      <c r="Y92" s="533"/>
      <c r="Z92" s="533"/>
      <c r="AA92" s="533"/>
      <c r="AB92" s="534"/>
      <c r="AC92" s="535"/>
      <c r="AD92" s="536"/>
    </row>
    <row r="93" spans="2:30" outlineLevel="1">
      <c r="B93" s="508" t="str">
        <f>IF(C93&gt;0,IFERROR(_xlfn.IFS(D93&lt;=DATE(YEAR('Project basic information'!$E$12),MONTH('Project basic information'!$E$12),1),'Project basic information'!$A$12,D93&lt;=DATE(YEAR('Project basic information'!$E$13),MONTH('Project basic information'!$E$13),1),'Project basic information'!$A$13,D93&lt;=DATE(YEAR('Project basic information'!$E$14),MONTH('Project basic information'!$E$14),1),'Project basic information'!$A$14,D93&lt;=DATE(YEAR('Project basic information'!$E$15),MONTH('Project basic information'!$E$15),1),'Project basic information'!$A$15,D93&lt;=DATE(YEAR('Project basic information'!$E$16),MONTH('Project basic information'!$E$16),1),'Project basic information'!$A$16),""),"")</f>
        <v/>
      </c>
      <c r="C93" s="508">
        <f>IF(C89&gt;0,C89+1,IF(DATE(YEAR('Project basic information'!$C$5),MONTH('Project basic information'!$C$5),1)=D93,1,0))</f>
        <v>0</v>
      </c>
      <c r="D93" s="509">
        <f>DATE(YEAR(D89),MONTH(D89)+1,DAY(D89))</f>
        <v>1098</v>
      </c>
      <c r="E93" s="539"/>
      <c r="F93" s="537">
        <f t="shared" ref="F93:F104" si="27">215/12*E93</f>
        <v>0</v>
      </c>
      <c r="G93" s="540"/>
      <c r="H93" s="539"/>
      <c r="I93" s="537">
        <f t="shared" ref="I93:I104" si="28">215/12*H93</f>
        <v>0</v>
      </c>
      <c r="J93" s="541"/>
      <c r="M93" s="509">
        <f t="shared" si="11"/>
        <v>1098</v>
      </c>
      <c r="N93" s="514"/>
      <c r="O93" s="514"/>
      <c r="P93" s="514"/>
      <c r="Q93" s="514"/>
      <c r="R93" s="514"/>
      <c r="S93" s="513"/>
      <c r="T93" s="513"/>
      <c r="U93" s="513"/>
      <c r="V93" s="513"/>
      <c r="W93" s="513"/>
      <c r="X93" s="513"/>
      <c r="Y93" s="513"/>
      <c r="Z93" s="513"/>
      <c r="AA93" s="513"/>
      <c r="AB93" s="513"/>
      <c r="AC93" s="515">
        <f t="shared" ref="AC93:AC104" si="29">SUM(N93:AB93)</f>
        <v>0</v>
      </c>
      <c r="AD93" s="516"/>
    </row>
    <row r="94" spans="2:30" outlineLevel="1">
      <c r="B94" s="508" t="str">
        <f>IF(C94&gt;0,IFERROR(_xlfn.IFS(D94&lt;=DATE(YEAR('Project basic information'!$E$12),MONTH('Project basic information'!$E$12),1),'Project basic information'!$A$12,D94&lt;=DATE(YEAR('Project basic information'!$E$13),MONTH('Project basic information'!$E$13),1),'Project basic information'!$A$13,D94&lt;=DATE(YEAR('Project basic information'!$E$14),MONTH('Project basic information'!$E$14),1),'Project basic information'!$A$14,D94&lt;=DATE(YEAR('Project basic information'!$E$15),MONTH('Project basic information'!$E$15),1),'Project basic information'!$A$15,D94&lt;=DATE(YEAR('Project basic information'!$E$16),MONTH('Project basic information'!$E$16),1),'Project basic information'!$A$16),""),"")</f>
        <v/>
      </c>
      <c r="C94" s="508">
        <f>IF(C93&gt;0,C93+1,IF(DATE(YEAR('Project basic information'!$C$5),MONTH('Project basic information'!$C$5),1)=D94,1,0))</f>
        <v>0</v>
      </c>
      <c r="D94" s="509">
        <f t="shared" ref="D94:D104" si="30">DATE(YEAR(D93),MONTH(D93)+1,DAY(D93))</f>
        <v>1129</v>
      </c>
      <c r="E94" s="510"/>
      <c r="F94" s="458">
        <f t="shared" si="27"/>
        <v>0</v>
      </c>
      <c r="G94" s="511"/>
      <c r="H94" s="510"/>
      <c r="I94" s="458">
        <f t="shared" si="28"/>
        <v>0</v>
      </c>
      <c r="J94" s="512"/>
      <c r="M94" s="509">
        <f t="shared" si="11"/>
        <v>1129</v>
      </c>
      <c r="N94" s="514"/>
      <c r="O94" s="514"/>
      <c r="P94" s="514"/>
      <c r="Q94" s="514"/>
      <c r="R94" s="514"/>
      <c r="S94" s="513"/>
      <c r="T94" s="513"/>
      <c r="U94" s="513"/>
      <c r="V94" s="513"/>
      <c r="W94" s="513"/>
      <c r="X94" s="513"/>
      <c r="Y94" s="513"/>
      <c r="Z94" s="513"/>
      <c r="AA94" s="513"/>
      <c r="AB94" s="513"/>
      <c r="AC94" s="515">
        <f t="shared" si="29"/>
        <v>0</v>
      </c>
      <c r="AD94" s="516"/>
    </row>
    <row r="95" spans="2:30" outlineLevel="1">
      <c r="B95" s="508" t="str">
        <f>IF(C95&gt;0,IFERROR(_xlfn.IFS(D95&lt;=DATE(YEAR('Project basic information'!$E$12),MONTH('Project basic information'!$E$12),1),'Project basic information'!$A$12,D95&lt;=DATE(YEAR('Project basic information'!$E$13),MONTH('Project basic information'!$E$13),1),'Project basic information'!$A$13,D95&lt;=DATE(YEAR('Project basic information'!$E$14),MONTH('Project basic information'!$E$14),1),'Project basic information'!$A$14,D95&lt;=DATE(YEAR('Project basic information'!$E$15),MONTH('Project basic information'!$E$15),1),'Project basic information'!$A$15,D95&lt;=DATE(YEAR('Project basic information'!$E$16),MONTH('Project basic information'!$E$16),1),'Project basic information'!$A$16),""),"")</f>
        <v/>
      </c>
      <c r="C95" s="508">
        <f>IF(C94&gt;0,C94+1,IF(DATE(YEAR('Project basic information'!$C$5),MONTH('Project basic information'!$C$5),1)=D95,1,0))</f>
        <v>0</v>
      </c>
      <c r="D95" s="509">
        <f t="shared" si="30"/>
        <v>1157</v>
      </c>
      <c r="E95" s="510"/>
      <c r="F95" s="458">
        <f t="shared" si="27"/>
        <v>0</v>
      </c>
      <c r="G95" s="511"/>
      <c r="H95" s="510"/>
      <c r="I95" s="458">
        <f t="shared" si="28"/>
        <v>0</v>
      </c>
      <c r="J95" s="512"/>
      <c r="M95" s="509">
        <f t="shared" si="11"/>
        <v>1157</v>
      </c>
      <c r="N95" s="514"/>
      <c r="O95" s="514"/>
      <c r="P95" s="514"/>
      <c r="Q95" s="514"/>
      <c r="R95" s="514"/>
      <c r="S95" s="513"/>
      <c r="T95" s="513"/>
      <c r="U95" s="513"/>
      <c r="V95" s="513"/>
      <c r="W95" s="513"/>
      <c r="X95" s="513"/>
      <c r="Y95" s="513"/>
      <c r="Z95" s="513"/>
      <c r="AA95" s="513"/>
      <c r="AB95" s="513"/>
      <c r="AC95" s="515">
        <f t="shared" si="29"/>
        <v>0</v>
      </c>
      <c r="AD95" s="516"/>
    </row>
    <row r="96" spans="2:30" outlineLevel="1">
      <c r="B96" s="508" t="str">
        <f>IF(C96&gt;0,IFERROR(_xlfn.IFS(D96&lt;=DATE(YEAR('Project basic information'!$E$12),MONTH('Project basic information'!$E$12),1),'Project basic information'!$A$12,D96&lt;=DATE(YEAR('Project basic information'!$E$13),MONTH('Project basic information'!$E$13),1),'Project basic information'!$A$13,D96&lt;=DATE(YEAR('Project basic information'!$E$14),MONTH('Project basic information'!$E$14),1),'Project basic information'!$A$14,D96&lt;=DATE(YEAR('Project basic information'!$E$15),MONTH('Project basic information'!$E$15),1),'Project basic information'!$A$15,D96&lt;=DATE(YEAR('Project basic information'!$E$16),MONTH('Project basic information'!$E$16),1),'Project basic information'!$A$16),""),"")</f>
        <v/>
      </c>
      <c r="C96" s="508">
        <f>IF(C95&gt;0,C95+1,IF(DATE(YEAR('Project basic information'!$C$5),MONTH('Project basic information'!$C$5),1)=D96,1,0))</f>
        <v>0</v>
      </c>
      <c r="D96" s="509">
        <f t="shared" si="30"/>
        <v>1188</v>
      </c>
      <c r="E96" s="510"/>
      <c r="F96" s="458">
        <f t="shared" si="27"/>
        <v>0</v>
      </c>
      <c r="G96" s="511"/>
      <c r="H96" s="510"/>
      <c r="I96" s="458">
        <f t="shared" si="28"/>
        <v>0</v>
      </c>
      <c r="J96" s="512"/>
      <c r="M96" s="509">
        <f t="shared" si="11"/>
        <v>1188</v>
      </c>
      <c r="N96" s="514"/>
      <c r="O96" s="514"/>
      <c r="P96" s="514"/>
      <c r="Q96" s="514"/>
      <c r="R96" s="514"/>
      <c r="S96" s="513"/>
      <c r="T96" s="513"/>
      <c r="U96" s="513"/>
      <c r="V96" s="513"/>
      <c r="W96" s="513"/>
      <c r="X96" s="513"/>
      <c r="Y96" s="513"/>
      <c r="Z96" s="513"/>
      <c r="AA96" s="513"/>
      <c r="AB96" s="513"/>
      <c r="AC96" s="515">
        <f t="shared" si="29"/>
        <v>0</v>
      </c>
      <c r="AD96" s="516"/>
    </row>
    <row r="97" spans="2:30" outlineLevel="1">
      <c r="B97" s="508" t="str">
        <f>IF(C97&gt;0,IFERROR(_xlfn.IFS(D97&lt;=DATE(YEAR('Project basic information'!$E$12),MONTH('Project basic information'!$E$12),1),'Project basic information'!$A$12,D97&lt;=DATE(YEAR('Project basic information'!$E$13),MONTH('Project basic information'!$E$13),1),'Project basic information'!$A$13,D97&lt;=DATE(YEAR('Project basic information'!$E$14),MONTH('Project basic information'!$E$14),1),'Project basic information'!$A$14,D97&lt;=DATE(YEAR('Project basic information'!$E$15),MONTH('Project basic information'!$E$15),1),'Project basic information'!$A$15,D97&lt;=DATE(YEAR('Project basic information'!$E$16),MONTH('Project basic information'!$E$16),1),'Project basic information'!$A$16),""),"")</f>
        <v/>
      </c>
      <c r="C97" s="508">
        <f>IF(C96&gt;0,C96+1,IF(DATE(YEAR('Project basic information'!$C$5),MONTH('Project basic information'!$C$5),1)=D97,1,0))</f>
        <v>0</v>
      </c>
      <c r="D97" s="509">
        <f t="shared" si="30"/>
        <v>1218</v>
      </c>
      <c r="E97" s="510"/>
      <c r="F97" s="458">
        <f t="shared" si="27"/>
        <v>0</v>
      </c>
      <c r="G97" s="511"/>
      <c r="H97" s="510"/>
      <c r="I97" s="458">
        <f t="shared" si="28"/>
        <v>0</v>
      </c>
      <c r="J97" s="512"/>
      <c r="M97" s="509">
        <f t="shared" si="11"/>
        <v>1218</v>
      </c>
      <c r="N97" s="514"/>
      <c r="O97" s="514"/>
      <c r="P97" s="514"/>
      <c r="Q97" s="514"/>
      <c r="R97" s="514"/>
      <c r="S97" s="513"/>
      <c r="T97" s="513"/>
      <c r="U97" s="513"/>
      <c r="V97" s="513"/>
      <c r="W97" s="513"/>
      <c r="X97" s="513"/>
      <c r="Y97" s="513"/>
      <c r="Z97" s="513"/>
      <c r="AA97" s="513"/>
      <c r="AB97" s="513"/>
      <c r="AC97" s="515">
        <f t="shared" si="29"/>
        <v>0</v>
      </c>
      <c r="AD97" s="516"/>
    </row>
    <row r="98" spans="2:30" outlineLevel="1">
      <c r="B98" s="508" t="str">
        <f>IF(C98&gt;0,IFERROR(_xlfn.IFS(D98&lt;=DATE(YEAR('Project basic information'!$E$12),MONTH('Project basic information'!$E$12),1),'Project basic information'!$A$12,D98&lt;=DATE(YEAR('Project basic information'!$E$13),MONTH('Project basic information'!$E$13),1),'Project basic information'!$A$13,D98&lt;=DATE(YEAR('Project basic information'!$E$14),MONTH('Project basic information'!$E$14),1),'Project basic information'!$A$14,D98&lt;=DATE(YEAR('Project basic information'!$E$15),MONTH('Project basic information'!$E$15),1),'Project basic information'!$A$15,D98&lt;=DATE(YEAR('Project basic information'!$E$16),MONTH('Project basic information'!$E$16),1),'Project basic information'!$A$16),""),"")</f>
        <v/>
      </c>
      <c r="C98" s="508">
        <f>IF(C97&gt;0,C97+1,IF(DATE(YEAR('Project basic information'!$C$5),MONTH('Project basic information'!$C$5),1)=D98,1,0))</f>
        <v>0</v>
      </c>
      <c r="D98" s="509">
        <f t="shared" si="30"/>
        <v>1249</v>
      </c>
      <c r="E98" s="510"/>
      <c r="F98" s="458">
        <f t="shared" si="27"/>
        <v>0</v>
      </c>
      <c r="G98" s="511"/>
      <c r="H98" s="510"/>
      <c r="I98" s="458">
        <f t="shared" si="28"/>
        <v>0</v>
      </c>
      <c r="J98" s="512"/>
      <c r="M98" s="509">
        <f t="shared" si="11"/>
        <v>1249</v>
      </c>
      <c r="N98" s="514"/>
      <c r="O98" s="514"/>
      <c r="P98" s="514"/>
      <c r="Q98" s="514"/>
      <c r="R98" s="514"/>
      <c r="S98" s="513"/>
      <c r="T98" s="513"/>
      <c r="U98" s="513"/>
      <c r="V98" s="513"/>
      <c r="W98" s="513"/>
      <c r="X98" s="513"/>
      <c r="Y98" s="513"/>
      <c r="Z98" s="513"/>
      <c r="AA98" s="513"/>
      <c r="AB98" s="513"/>
      <c r="AC98" s="515">
        <f t="shared" si="29"/>
        <v>0</v>
      </c>
      <c r="AD98" s="516"/>
    </row>
    <row r="99" spans="2:30" outlineLevel="1">
      <c r="B99" s="508" t="str">
        <f>IF(C99&gt;0,IFERROR(_xlfn.IFS(D99&lt;=DATE(YEAR('Project basic information'!$E$12),MONTH('Project basic information'!$E$12),1),'Project basic information'!$A$12,D99&lt;=DATE(YEAR('Project basic information'!$E$13),MONTH('Project basic information'!$E$13),1),'Project basic information'!$A$13,D99&lt;=DATE(YEAR('Project basic information'!$E$14),MONTH('Project basic information'!$E$14),1),'Project basic information'!$A$14,D99&lt;=DATE(YEAR('Project basic information'!$E$15),MONTH('Project basic information'!$E$15),1),'Project basic information'!$A$15,D99&lt;=DATE(YEAR('Project basic information'!$E$16),MONTH('Project basic information'!$E$16),1),'Project basic information'!$A$16),""),"")</f>
        <v/>
      </c>
      <c r="C99" s="508">
        <f>IF(C98&gt;0,C98+1,IF(DATE(YEAR('Project basic information'!$C$5),MONTH('Project basic information'!$C$5),1)=D99,1,0))</f>
        <v>0</v>
      </c>
      <c r="D99" s="509">
        <f t="shared" si="30"/>
        <v>1279</v>
      </c>
      <c r="E99" s="510"/>
      <c r="F99" s="458">
        <f t="shared" si="27"/>
        <v>0</v>
      </c>
      <c r="G99" s="511"/>
      <c r="H99" s="510"/>
      <c r="I99" s="458">
        <f t="shared" si="28"/>
        <v>0</v>
      </c>
      <c r="J99" s="512"/>
      <c r="M99" s="509">
        <f t="shared" si="11"/>
        <v>1279</v>
      </c>
      <c r="N99" s="514"/>
      <c r="O99" s="514"/>
      <c r="P99" s="514"/>
      <c r="Q99" s="514"/>
      <c r="R99" s="514"/>
      <c r="S99" s="513"/>
      <c r="T99" s="513"/>
      <c r="U99" s="513"/>
      <c r="V99" s="513"/>
      <c r="W99" s="513"/>
      <c r="X99" s="513"/>
      <c r="Y99" s="513"/>
      <c r="Z99" s="513"/>
      <c r="AA99" s="513"/>
      <c r="AB99" s="513"/>
      <c r="AC99" s="515">
        <f t="shared" si="29"/>
        <v>0</v>
      </c>
      <c r="AD99" s="516"/>
    </row>
    <row r="100" spans="2:30" outlineLevel="1">
      <c r="B100" s="508" t="str">
        <f>IF(C100&gt;0,IFERROR(_xlfn.IFS(D100&lt;=DATE(YEAR('Project basic information'!$E$12),MONTH('Project basic information'!$E$12),1),'Project basic information'!$A$12,D100&lt;=DATE(YEAR('Project basic information'!$E$13),MONTH('Project basic information'!$E$13),1),'Project basic information'!$A$13,D100&lt;=DATE(YEAR('Project basic information'!$E$14),MONTH('Project basic information'!$E$14),1),'Project basic information'!$A$14,D100&lt;=DATE(YEAR('Project basic information'!$E$15),MONTH('Project basic information'!$E$15),1),'Project basic information'!$A$15,D100&lt;=DATE(YEAR('Project basic information'!$E$16),MONTH('Project basic information'!$E$16),1),'Project basic information'!$A$16),""),"")</f>
        <v/>
      </c>
      <c r="C100" s="508">
        <f>IF(C99&gt;0,C99+1,IF(DATE(YEAR('Project basic information'!$C$5),MONTH('Project basic information'!$C$5),1)=D100,1,0))</f>
        <v>0</v>
      </c>
      <c r="D100" s="509">
        <f t="shared" si="30"/>
        <v>1310</v>
      </c>
      <c r="E100" s="510"/>
      <c r="F100" s="458">
        <f t="shared" si="27"/>
        <v>0</v>
      </c>
      <c r="G100" s="511"/>
      <c r="H100" s="510"/>
      <c r="I100" s="458">
        <f t="shared" si="28"/>
        <v>0</v>
      </c>
      <c r="J100" s="512"/>
      <c r="M100" s="509">
        <f t="shared" si="11"/>
        <v>1310</v>
      </c>
      <c r="N100" s="514"/>
      <c r="O100" s="514"/>
      <c r="P100" s="514"/>
      <c r="Q100" s="514"/>
      <c r="R100" s="514"/>
      <c r="S100" s="513"/>
      <c r="T100" s="513"/>
      <c r="U100" s="513"/>
      <c r="V100" s="513"/>
      <c r="W100" s="513"/>
      <c r="X100" s="513"/>
      <c r="Y100" s="513"/>
      <c r="Z100" s="513"/>
      <c r="AA100" s="513"/>
      <c r="AB100" s="513"/>
      <c r="AC100" s="515">
        <f t="shared" si="29"/>
        <v>0</v>
      </c>
      <c r="AD100" s="516"/>
    </row>
    <row r="101" spans="2:30" outlineLevel="1">
      <c r="B101" s="508" t="str">
        <f>IF(C101&gt;0,IFERROR(_xlfn.IFS(D101&lt;=DATE(YEAR('Project basic information'!$E$12),MONTH('Project basic information'!$E$12),1),'Project basic information'!$A$12,D101&lt;=DATE(YEAR('Project basic information'!$E$13),MONTH('Project basic information'!$E$13),1),'Project basic information'!$A$13,D101&lt;=DATE(YEAR('Project basic information'!$E$14),MONTH('Project basic information'!$E$14),1),'Project basic information'!$A$14,D101&lt;=DATE(YEAR('Project basic information'!$E$15),MONTH('Project basic information'!$E$15),1),'Project basic information'!$A$15,D101&lt;=DATE(YEAR('Project basic information'!$E$16),MONTH('Project basic information'!$E$16),1),'Project basic information'!$A$16),""),"")</f>
        <v/>
      </c>
      <c r="C101" s="508">
        <f>IF(C100&gt;0,C100+1,IF(DATE(YEAR('Project basic information'!$C$5),MONTH('Project basic information'!$C$5),1)=D101,1,0))</f>
        <v>0</v>
      </c>
      <c r="D101" s="509">
        <f t="shared" si="30"/>
        <v>1341</v>
      </c>
      <c r="E101" s="510"/>
      <c r="F101" s="458">
        <f t="shared" si="27"/>
        <v>0</v>
      </c>
      <c r="G101" s="511"/>
      <c r="H101" s="510"/>
      <c r="I101" s="458">
        <f t="shared" si="28"/>
        <v>0</v>
      </c>
      <c r="J101" s="512"/>
      <c r="M101" s="509">
        <f t="shared" si="11"/>
        <v>1341</v>
      </c>
      <c r="N101" s="514"/>
      <c r="O101" s="514"/>
      <c r="P101" s="514"/>
      <c r="Q101" s="514"/>
      <c r="R101" s="514"/>
      <c r="S101" s="513"/>
      <c r="T101" s="513"/>
      <c r="U101" s="513"/>
      <c r="V101" s="513"/>
      <c r="W101" s="513"/>
      <c r="X101" s="513"/>
      <c r="Y101" s="513"/>
      <c r="Z101" s="513"/>
      <c r="AA101" s="513"/>
      <c r="AB101" s="513"/>
      <c r="AC101" s="515">
        <f t="shared" si="29"/>
        <v>0</v>
      </c>
      <c r="AD101" s="516"/>
    </row>
    <row r="102" spans="2:30" outlineLevel="1">
      <c r="B102" s="508" t="str">
        <f>IF(C102&gt;0,IFERROR(_xlfn.IFS(D102&lt;=DATE(YEAR('Project basic information'!$E$12),MONTH('Project basic information'!$E$12),1),'Project basic information'!$A$12,D102&lt;=DATE(YEAR('Project basic information'!$E$13),MONTH('Project basic information'!$E$13),1),'Project basic information'!$A$13,D102&lt;=DATE(YEAR('Project basic information'!$E$14),MONTH('Project basic information'!$E$14),1),'Project basic information'!$A$14,D102&lt;=DATE(YEAR('Project basic information'!$E$15),MONTH('Project basic information'!$E$15),1),'Project basic information'!$A$15,D102&lt;=DATE(YEAR('Project basic information'!$E$16),MONTH('Project basic information'!$E$16),1),'Project basic information'!$A$16),""),"")</f>
        <v/>
      </c>
      <c r="C102" s="508">
        <f>IF(C101&gt;0,C101+1,IF(DATE(YEAR('Project basic information'!$C$5),MONTH('Project basic information'!$C$5),1)=D102,1,0))</f>
        <v>0</v>
      </c>
      <c r="D102" s="509">
        <f t="shared" si="30"/>
        <v>1371</v>
      </c>
      <c r="E102" s="510"/>
      <c r="F102" s="458">
        <f t="shared" si="27"/>
        <v>0</v>
      </c>
      <c r="G102" s="511"/>
      <c r="H102" s="510"/>
      <c r="I102" s="458">
        <f t="shared" si="28"/>
        <v>0</v>
      </c>
      <c r="J102" s="512"/>
      <c r="M102" s="509">
        <f t="shared" si="11"/>
        <v>1371</v>
      </c>
      <c r="N102" s="514"/>
      <c r="O102" s="514"/>
      <c r="P102" s="514"/>
      <c r="Q102" s="514"/>
      <c r="R102" s="514"/>
      <c r="S102" s="513"/>
      <c r="T102" s="513"/>
      <c r="U102" s="513"/>
      <c r="V102" s="513"/>
      <c r="W102" s="513"/>
      <c r="X102" s="513"/>
      <c r="Y102" s="513"/>
      <c r="Z102" s="513"/>
      <c r="AA102" s="513"/>
      <c r="AB102" s="513"/>
      <c r="AC102" s="515">
        <f t="shared" si="29"/>
        <v>0</v>
      </c>
      <c r="AD102" s="516"/>
    </row>
    <row r="103" spans="2:30" outlineLevel="1">
      <c r="B103" s="508" t="str">
        <f>IF(C103&gt;0,IFERROR(_xlfn.IFS(D103&lt;=DATE(YEAR('Project basic information'!$E$12),MONTH('Project basic information'!$E$12),1),'Project basic information'!$A$12,D103&lt;=DATE(YEAR('Project basic information'!$E$13),MONTH('Project basic information'!$E$13),1),'Project basic information'!$A$13,D103&lt;=DATE(YEAR('Project basic information'!$E$14),MONTH('Project basic information'!$E$14),1),'Project basic information'!$A$14,D103&lt;=DATE(YEAR('Project basic information'!$E$15),MONTH('Project basic information'!$E$15),1),'Project basic information'!$A$15,D103&lt;=DATE(YEAR('Project basic information'!$E$16),MONTH('Project basic information'!$E$16),1),'Project basic information'!$A$16),""),"")</f>
        <v/>
      </c>
      <c r="C103" s="508">
        <f>IF(C102&gt;0,C102+1,IF(DATE(YEAR('Project basic information'!$C$5),MONTH('Project basic information'!$C$5),1)=D103,1,0))</f>
        <v>0</v>
      </c>
      <c r="D103" s="509">
        <f t="shared" si="30"/>
        <v>1402</v>
      </c>
      <c r="E103" s="510"/>
      <c r="F103" s="458">
        <f t="shared" si="27"/>
        <v>0</v>
      </c>
      <c r="G103" s="511"/>
      <c r="H103" s="510"/>
      <c r="I103" s="458">
        <f t="shared" si="28"/>
        <v>0</v>
      </c>
      <c r="J103" s="512"/>
      <c r="M103" s="509">
        <f t="shared" si="11"/>
        <v>1402</v>
      </c>
      <c r="N103" s="514"/>
      <c r="O103" s="514"/>
      <c r="P103" s="514"/>
      <c r="Q103" s="514"/>
      <c r="R103" s="514"/>
      <c r="S103" s="513"/>
      <c r="T103" s="513"/>
      <c r="U103" s="513"/>
      <c r="V103" s="513"/>
      <c r="W103" s="513"/>
      <c r="X103" s="513"/>
      <c r="Y103" s="513"/>
      <c r="Z103" s="513"/>
      <c r="AA103" s="513"/>
      <c r="AB103" s="513"/>
      <c r="AC103" s="515">
        <f t="shared" si="29"/>
        <v>0</v>
      </c>
      <c r="AD103" s="516"/>
    </row>
    <row r="104" spans="2:30" outlineLevel="1">
      <c r="B104" s="508" t="str">
        <f>IF(C104&gt;0,IFERROR(_xlfn.IFS(D104&lt;=DATE(YEAR('Project basic information'!$E$12),MONTH('Project basic information'!$E$12),1),'Project basic information'!$A$12,D104&lt;=DATE(YEAR('Project basic information'!$E$13),MONTH('Project basic information'!$E$13),1),'Project basic information'!$A$13,D104&lt;=DATE(YEAR('Project basic information'!$E$14),MONTH('Project basic information'!$E$14),1),'Project basic information'!$A$14,D104&lt;=DATE(YEAR('Project basic information'!$E$15),MONTH('Project basic information'!$E$15),1),'Project basic information'!$A$15,D104&lt;=DATE(YEAR('Project basic information'!$E$16),MONTH('Project basic information'!$E$16),1),'Project basic information'!$A$16),""),"")</f>
        <v/>
      </c>
      <c r="C104" s="508">
        <f>IF(C103&gt;0,C103+1,IF(DATE(YEAR('Project basic information'!$C$5),MONTH('Project basic information'!$C$5),1)=D104,1,0))</f>
        <v>0</v>
      </c>
      <c r="D104" s="509">
        <f t="shared" si="30"/>
        <v>1432</v>
      </c>
      <c r="E104" s="510"/>
      <c r="F104" s="458">
        <f t="shared" si="27"/>
        <v>0</v>
      </c>
      <c r="G104" s="511"/>
      <c r="H104" s="510"/>
      <c r="I104" s="458">
        <f t="shared" si="28"/>
        <v>0</v>
      </c>
      <c r="J104" s="512"/>
      <c r="M104" s="509">
        <f t="shared" si="11"/>
        <v>1432</v>
      </c>
      <c r="N104" s="514"/>
      <c r="O104" s="514"/>
      <c r="P104" s="514"/>
      <c r="Q104" s="514"/>
      <c r="R104" s="514"/>
      <c r="S104" s="513"/>
      <c r="T104" s="513"/>
      <c r="U104" s="513"/>
      <c r="V104" s="513"/>
      <c r="W104" s="513"/>
      <c r="X104" s="513"/>
      <c r="Y104" s="513"/>
      <c r="Z104" s="513"/>
      <c r="AA104" s="513"/>
      <c r="AB104" s="513"/>
      <c r="AC104" s="515">
        <f t="shared" si="29"/>
        <v>0</v>
      </c>
      <c r="AD104" s="516"/>
    </row>
    <row r="105" spans="2:30" ht="15" thickBot="1">
      <c r="B105" s="518"/>
      <c r="C105" s="519"/>
      <c r="D105" s="520">
        <f>D104</f>
        <v>1432</v>
      </c>
      <c r="E105" s="521"/>
      <c r="F105" s="522">
        <f>SUM(F93:F104)</f>
        <v>0</v>
      </c>
      <c r="G105" s="523">
        <f>SUM(G93:G104)</f>
        <v>0</v>
      </c>
      <c r="H105" s="524"/>
      <c r="I105" s="522">
        <f>SUM(I93:I104)</f>
        <v>0</v>
      </c>
      <c r="J105" s="523">
        <f>SUM(J93:J104)</f>
        <v>0</v>
      </c>
      <c r="M105" s="520">
        <f t="shared" si="11"/>
        <v>1432</v>
      </c>
      <c r="N105" s="526">
        <f>SUM(N93:N104)</f>
        <v>0</v>
      </c>
      <c r="O105" s="526">
        <f>SUM(O93:O104)</f>
        <v>0</v>
      </c>
      <c r="P105" s="526">
        <f>SUM(P93:P104)</f>
        <v>0</v>
      </c>
      <c r="Q105" s="526">
        <f>SUM(Q93:Q104)</f>
        <v>0</v>
      </c>
      <c r="R105" s="526">
        <f>SUM(R93:R104)</f>
        <v>0</v>
      </c>
      <c r="S105" s="528">
        <f t="shared" ref="S105:AB105" si="31">SUM(S93:S104)</f>
        <v>0</v>
      </c>
      <c r="T105" s="528">
        <f t="shared" si="31"/>
        <v>0</v>
      </c>
      <c r="U105" s="528">
        <f t="shared" si="31"/>
        <v>0</v>
      </c>
      <c r="V105" s="528">
        <f t="shared" si="31"/>
        <v>0</v>
      </c>
      <c r="W105" s="528">
        <f t="shared" si="31"/>
        <v>0</v>
      </c>
      <c r="X105" s="528">
        <f t="shared" si="31"/>
        <v>0</v>
      </c>
      <c r="Y105" s="528">
        <f t="shared" si="31"/>
        <v>0</v>
      </c>
      <c r="Z105" s="528">
        <f t="shared" si="31"/>
        <v>0</v>
      </c>
      <c r="AA105" s="528">
        <f t="shared" si="31"/>
        <v>0</v>
      </c>
      <c r="AB105" s="528">
        <f t="shared" si="31"/>
        <v>0</v>
      </c>
      <c r="AC105" s="528">
        <f>SUM(AC93:AC104)</f>
        <v>0</v>
      </c>
      <c r="AD105" s="516"/>
    </row>
    <row r="106" spans="2:30" ht="28.55" customHeight="1">
      <c r="B106" s="448"/>
      <c r="C106" s="448"/>
      <c r="N106" s="527">
        <f>IFERROR(N105/$H$6,0)</f>
        <v>0</v>
      </c>
      <c r="O106" s="527">
        <f>IFERROR(O105/$H$6,0)</f>
        <v>0</v>
      </c>
      <c r="P106" s="527">
        <f>IFERROR(P105/$H$6,0)</f>
        <v>0</v>
      </c>
      <c r="Q106" s="527">
        <f>IFERROR(Q105/$H$6,0)</f>
        <v>0</v>
      </c>
      <c r="R106" s="527">
        <f>IFERROR(R105/$H$6,0)</f>
        <v>0</v>
      </c>
      <c r="S106" s="527">
        <f t="shared" ref="S106:AB106" si="32">IFERROR(S105/$H$6,0)</f>
        <v>0</v>
      </c>
      <c r="T106" s="527">
        <f t="shared" si="32"/>
        <v>0</v>
      </c>
      <c r="U106" s="527">
        <f t="shared" si="32"/>
        <v>0</v>
      </c>
      <c r="V106" s="527">
        <f t="shared" si="32"/>
        <v>0</v>
      </c>
      <c r="W106" s="527">
        <f t="shared" si="32"/>
        <v>0</v>
      </c>
      <c r="X106" s="527">
        <f t="shared" si="32"/>
        <v>0</v>
      </c>
      <c r="Y106" s="527">
        <f t="shared" si="32"/>
        <v>0</v>
      </c>
      <c r="Z106" s="527">
        <f t="shared" si="32"/>
        <v>0</v>
      </c>
      <c r="AA106" s="527">
        <f t="shared" si="32"/>
        <v>0</v>
      </c>
      <c r="AB106" s="527">
        <f t="shared" si="32"/>
        <v>0</v>
      </c>
      <c r="AC106" s="525">
        <f>IFERROR(AC105/$H$6,0)</f>
        <v>0</v>
      </c>
      <c r="AD106" s="529" t="s">
        <v>579</v>
      </c>
    </row>
    <row r="107" spans="2:30">
      <c r="B107" s="448"/>
      <c r="C107" s="448"/>
      <c r="N107" s="530"/>
      <c r="O107" s="530"/>
      <c r="P107" s="530"/>
      <c r="Q107" s="530"/>
      <c r="R107" s="530"/>
      <c r="S107" s="531"/>
      <c r="T107" s="532"/>
      <c r="U107" s="533"/>
      <c r="V107" s="533"/>
      <c r="W107" s="533"/>
      <c r="X107" s="533"/>
      <c r="Y107" s="533"/>
      <c r="Z107" s="533"/>
      <c r="AA107" s="533"/>
      <c r="AB107" s="534"/>
      <c r="AC107" s="535"/>
      <c r="AD107" s="536"/>
    </row>
    <row r="108" spans="2:30" outlineLevel="1">
      <c r="B108" s="508" t="str">
        <f>IF(C108&gt;0,IFERROR(_xlfn.IFS(D108&lt;=DATE(YEAR('Project basic information'!$E$12),MONTH('Project basic information'!$E$12),1),'Project basic information'!$A$12,D108&lt;=DATE(YEAR('Project basic information'!$E$13),MONTH('Project basic information'!$E$13),1),'Project basic information'!$A$13,D108&lt;=DATE(YEAR('Project basic information'!$E$14),MONTH('Project basic information'!$E$14),1),'Project basic information'!$A$14,D108&lt;=DATE(YEAR('Project basic information'!$E$15),MONTH('Project basic information'!$E$15),1),'Project basic information'!$A$15,D108&lt;=DATE(YEAR('Project basic information'!$E$16),MONTH('Project basic information'!$E$16),1),'Project basic information'!$A$16),""),"")</f>
        <v/>
      </c>
      <c r="C108" s="508">
        <f>IF(C104&gt;0,C104+1,IF(DATE(YEAR('Project basic information'!$C$5),MONTH('Project basic information'!$C$5),1)=D108,1,0))</f>
        <v>0</v>
      </c>
      <c r="D108" s="509">
        <f>DATE(YEAR(D104),MONTH(D104)+1,DAY(D104))</f>
        <v>1463</v>
      </c>
      <c r="E108" s="510"/>
      <c r="F108" s="458">
        <f t="shared" ref="F108:F119" si="33">215/12*E108</f>
        <v>0</v>
      </c>
      <c r="G108" s="511"/>
      <c r="H108" s="510"/>
      <c r="I108" s="458">
        <f t="shared" ref="I108:I119" si="34">215/12*H108</f>
        <v>0</v>
      </c>
      <c r="J108" s="512"/>
      <c r="M108" s="509">
        <f t="shared" ref="M108:M150" si="35">D108</f>
        <v>1463</v>
      </c>
      <c r="N108" s="514"/>
      <c r="O108" s="514"/>
      <c r="P108" s="514"/>
      <c r="Q108" s="514"/>
      <c r="R108" s="514"/>
      <c r="S108" s="513"/>
      <c r="T108" s="513"/>
      <c r="U108" s="513"/>
      <c r="V108" s="513"/>
      <c r="W108" s="513"/>
      <c r="X108" s="513"/>
      <c r="Y108" s="513"/>
      <c r="Z108" s="513"/>
      <c r="AA108" s="513"/>
      <c r="AB108" s="513"/>
      <c r="AC108" s="515">
        <f t="shared" ref="AC108:AC119" si="36">SUM(N108:AB108)</f>
        <v>0</v>
      </c>
      <c r="AD108" s="516"/>
    </row>
    <row r="109" spans="2:30" outlineLevel="1">
      <c r="B109" s="508" t="str">
        <f>IF(C109&gt;0,IFERROR(_xlfn.IFS(D109&lt;=DATE(YEAR('Project basic information'!$E$12),MONTH('Project basic information'!$E$12),1),'Project basic information'!$A$12,D109&lt;=DATE(YEAR('Project basic information'!$E$13),MONTH('Project basic information'!$E$13),1),'Project basic information'!$A$13,D109&lt;=DATE(YEAR('Project basic information'!$E$14),MONTH('Project basic information'!$E$14),1),'Project basic information'!$A$14,D109&lt;=DATE(YEAR('Project basic information'!$E$15),MONTH('Project basic information'!$E$15),1),'Project basic information'!$A$15,D109&lt;=DATE(YEAR('Project basic information'!$E$16),MONTH('Project basic information'!$E$16),1),'Project basic information'!$A$16),""),"")</f>
        <v/>
      </c>
      <c r="C109" s="508">
        <f>IF(C108&gt;0,C108+1,IF(DATE(YEAR('Project basic information'!$C$5),MONTH('Project basic information'!$C$5),1)=D109,1,0))</f>
        <v>0</v>
      </c>
      <c r="D109" s="509">
        <f t="shared" ref="D109:D119" si="37">DATE(YEAR(D108),MONTH(D108)+1,DAY(D108))</f>
        <v>1494</v>
      </c>
      <c r="E109" s="510"/>
      <c r="F109" s="458">
        <f t="shared" si="33"/>
        <v>0</v>
      </c>
      <c r="G109" s="511"/>
      <c r="H109" s="510"/>
      <c r="I109" s="458">
        <f t="shared" si="34"/>
        <v>0</v>
      </c>
      <c r="J109" s="512"/>
      <c r="M109" s="509">
        <f t="shared" si="35"/>
        <v>1494</v>
      </c>
      <c r="N109" s="514"/>
      <c r="O109" s="514"/>
      <c r="P109" s="514"/>
      <c r="Q109" s="514"/>
      <c r="R109" s="514"/>
      <c r="S109" s="513"/>
      <c r="T109" s="513"/>
      <c r="U109" s="513"/>
      <c r="V109" s="513"/>
      <c r="W109" s="513"/>
      <c r="X109" s="513"/>
      <c r="Y109" s="513"/>
      <c r="Z109" s="513"/>
      <c r="AA109" s="513"/>
      <c r="AB109" s="513"/>
      <c r="AC109" s="515">
        <f t="shared" si="36"/>
        <v>0</v>
      </c>
      <c r="AD109" s="516"/>
    </row>
    <row r="110" spans="2:30" outlineLevel="1">
      <c r="B110" s="508" t="str">
        <f>IF(C110&gt;0,IFERROR(_xlfn.IFS(D110&lt;=DATE(YEAR('Project basic information'!$E$12),MONTH('Project basic information'!$E$12),1),'Project basic information'!$A$12,D110&lt;=DATE(YEAR('Project basic information'!$E$13),MONTH('Project basic information'!$E$13),1),'Project basic information'!$A$13,D110&lt;=DATE(YEAR('Project basic information'!$E$14),MONTH('Project basic information'!$E$14),1),'Project basic information'!$A$14,D110&lt;=DATE(YEAR('Project basic information'!$E$15),MONTH('Project basic information'!$E$15),1),'Project basic information'!$A$15,D110&lt;=DATE(YEAR('Project basic information'!$E$16),MONTH('Project basic information'!$E$16),1),'Project basic information'!$A$16),""),"")</f>
        <v/>
      </c>
      <c r="C110" s="508">
        <f>IF(C109&gt;0,C109+1,IF(DATE(YEAR('Project basic information'!$C$5),MONTH('Project basic information'!$C$5),1)=D110,1,0))</f>
        <v>0</v>
      </c>
      <c r="D110" s="509">
        <f t="shared" si="37"/>
        <v>1523</v>
      </c>
      <c r="E110" s="510"/>
      <c r="F110" s="458">
        <f t="shared" si="33"/>
        <v>0</v>
      </c>
      <c r="G110" s="511"/>
      <c r="H110" s="510"/>
      <c r="I110" s="458">
        <f t="shared" si="34"/>
        <v>0</v>
      </c>
      <c r="J110" s="512"/>
      <c r="M110" s="509">
        <f t="shared" si="35"/>
        <v>1523</v>
      </c>
      <c r="N110" s="514"/>
      <c r="O110" s="514"/>
      <c r="P110" s="514"/>
      <c r="Q110" s="514"/>
      <c r="R110" s="514"/>
      <c r="S110" s="513"/>
      <c r="T110" s="513"/>
      <c r="U110" s="513"/>
      <c r="V110" s="513"/>
      <c r="W110" s="513"/>
      <c r="X110" s="513"/>
      <c r="Y110" s="513"/>
      <c r="Z110" s="513"/>
      <c r="AA110" s="513"/>
      <c r="AB110" s="513"/>
      <c r="AC110" s="515">
        <f t="shared" si="36"/>
        <v>0</v>
      </c>
      <c r="AD110" s="516"/>
    </row>
    <row r="111" spans="2:30" outlineLevel="1">
      <c r="B111" s="508" t="str">
        <f>IF(C111&gt;0,IFERROR(_xlfn.IFS(D111&lt;=DATE(YEAR('Project basic information'!$E$12),MONTH('Project basic information'!$E$12),1),'Project basic information'!$A$12,D111&lt;=DATE(YEAR('Project basic information'!$E$13),MONTH('Project basic information'!$E$13),1),'Project basic information'!$A$13,D111&lt;=DATE(YEAR('Project basic information'!$E$14),MONTH('Project basic information'!$E$14),1),'Project basic information'!$A$14,D111&lt;=DATE(YEAR('Project basic information'!$E$15),MONTH('Project basic information'!$E$15),1),'Project basic information'!$A$15,D111&lt;=DATE(YEAR('Project basic information'!$E$16),MONTH('Project basic information'!$E$16),1),'Project basic information'!$A$16),""),"")</f>
        <v/>
      </c>
      <c r="C111" s="508">
        <f>IF(C110&gt;0,C110+1,IF(DATE(YEAR('Project basic information'!$C$5),MONTH('Project basic information'!$C$5),1)=D111,1,0))</f>
        <v>0</v>
      </c>
      <c r="D111" s="509">
        <f t="shared" si="37"/>
        <v>1554</v>
      </c>
      <c r="E111" s="510"/>
      <c r="F111" s="458">
        <f t="shared" si="33"/>
        <v>0</v>
      </c>
      <c r="G111" s="511"/>
      <c r="H111" s="510"/>
      <c r="I111" s="458">
        <f t="shared" si="34"/>
        <v>0</v>
      </c>
      <c r="J111" s="512"/>
      <c r="M111" s="509">
        <f t="shared" si="35"/>
        <v>1554</v>
      </c>
      <c r="N111" s="514"/>
      <c r="O111" s="514"/>
      <c r="P111" s="514"/>
      <c r="Q111" s="514"/>
      <c r="R111" s="514"/>
      <c r="S111" s="513"/>
      <c r="T111" s="513"/>
      <c r="U111" s="513"/>
      <c r="V111" s="513"/>
      <c r="W111" s="513"/>
      <c r="X111" s="513"/>
      <c r="Y111" s="513"/>
      <c r="Z111" s="513"/>
      <c r="AA111" s="513"/>
      <c r="AB111" s="513"/>
      <c r="AC111" s="515">
        <f t="shared" si="36"/>
        <v>0</v>
      </c>
      <c r="AD111" s="516"/>
    </row>
    <row r="112" spans="2:30" outlineLevel="1">
      <c r="B112" s="508" t="str">
        <f>IF(C112&gt;0,IFERROR(_xlfn.IFS(D112&lt;=DATE(YEAR('Project basic information'!$E$12),MONTH('Project basic information'!$E$12),1),'Project basic information'!$A$12,D112&lt;=DATE(YEAR('Project basic information'!$E$13),MONTH('Project basic information'!$E$13),1),'Project basic information'!$A$13,D112&lt;=DATE(YEAR('Project basic information'!$E$14),MONTH('Project basic information'!$E$14),1),'Project basic information'!$A$14,D112&lt;=DATE(YEAR('Project basic information'!$E$15),MONTH('Project basic information'!$E$15),1),'Project basic information'!$A$15,D112&lt;=DATE(YEAR('Project basic information'!$E$16),MONTH('Project basic information'!$E$16),1),'Project basic information'!$A$16),""),"")</f>
        <v/>
      </c>
      <c r="C112" s="508">
        <f>IF(C111&gt;0,C111+1,IF(DATE(YEAR('Project basic information'!$C$5),MONTH('Project basic information'!$C$5),1)=D112,1,0))</f>
        <v>0</v>
      </c>
      <c r="D112" s="509">
        <f t="shared" si="37"/>
        <v>1584</v>
      </c>
      <c r="E112" s="510"/>
      <c r="F112" s="458">
        <f t="shared" si="33"/>
        <v>0</v>
      </c>
      <c r="G112" s="511"/>
      <c r="H112" s="510"/>
      <c r="I112" s="458">
        <f t="shared" si="34"/>
        <v>0</v>
      </c>
      <c r="J112" s="512"/>
      <c r="M112" s="509">
        <f t="shared" si="35"/>
        <v>1584</v>
      </c>
      <c r="N112" s="514"/>
      <c r="O112" s="514"/>
      <c r="P112" s="514"/>
      <c r="Q112" s="514"/>
      <c r="R112" s="514"/>
      <c r="S112" s="513"/>
      <c r="T112" s="513"/>
      <c r="U112" s="513"/>
      <c r="V112" s="513"/>
      <c r="W112" s="513"/>
      <c r="X112" s="513"/>
      <c r="Y112" s="513"/>
      <c r="Z112" s="513"/>
      <c r="AA112" s="513"/>
      <c r="AB112" s="513"/>
      <c r="AC112" s="515">
        <f t="shared" si="36"/>
        <v>0</v>
      </c>
      <c r="AD112" s="516"/>
    </row>
    <row r="113" spans="2:30" outlineLevel="1">
      <c r="B113" s="508" t="str">
        <f>IF(C113&gt;0,IFERROR(_xlfn.IFS(D113&lt;=DATE(YEAR('Project basic information'!$E$12),MONTH('Project basic information'!$E$12),1),'Project basic information'!$A$12,D113&lt;=DATE(YEAR('Project basic information'!$E$13),MONTH('Project basic information'!$E$13),1),'Project basic information'!$A$13,D113&lt;=DATE(YEAR('Project basic information'!$E$14),MONTH('Project basic information'!$E$14),1),'Project basic information'!$A$14,D113&lt;=DATE(YEAR('Project basic information'!$E$15),MONTH('Project basic information'!$E$15),1),'Project basic information'!$A$15,D113&lt;=DATE(YEAR('Project basic information'!$E$16),MONTH('Project basic information'!$E$16),1),'Project basic information'!$A$16),""),"")</f>
        <v/>
      </c>
      <c r="C113" s="508">
        <f>IF(C112&gt;0,C112+1,IF(DATE(YEAR('Project basic information'!$C$5),MONTH('Project basic information'!$C$5),1)=D113,1,0))</f>
        <v>0</v>
      </c>
      <c r="D113" s="509">
        <f t="shared" si="37"/>
        <v>1615</v>
      </c>
      <c r="E113" s="510"/>
      <c r="F113" s="458">
        <f t="shared" si="33"/>
        <v>0</v>
      </c>
      <c r="G113" s="511"/>
      <c r="H113" s="510"/>
      <c r="I113" s="458">
        <f t="shared" si="34"/>
        <v>0</v>
      </c>
      <c r="J113" s="512"/>
      <c r="M113" s="509">
        <f t="shared" si="35"/>
        <v>1615</v>
      </c>
      <c r="N113" s="514"/>
      <c r="O113" s="514"/>
      <c r="P113" s="514"/>
      <c r="Q113" s="514"/>
      <c r="R113" s="514"/>
      <c r="S113" s="513"/>
      <c r="T113" s="513"/>
      <c r="U113" s="513"/>
      <c r="V113" s="513"/>
      <c r="W113" s="513"/>
      <c r="X113" s="513"/>
      <c r="Y113" s="513"/>
      <c r="Z113" s="513"/>
      <c r="AA113" s="513"/>
      <c r="AB113" s="513"/>
      <c r="AC113" s="515">
        <f t="shared" si="36"/>
        <v>0</v>
      </c>
      <c r="AD113" s="516"/>
    </row>
    <row r="114" spans="2:30" outlineLevel="1">
      <c r="B114" s="508" t="str">
        <f>IF(C114&gt;0,IFERROR(_xlfn.IFS(D114&lt;=DATE(YEAR('Project basic information'!$E$12),MONTH('Project basic information'!$E$12),1),'Project basic information'!$A$12,D114&lt;=DATE(YEAR('Project basic information'!$E$13),MONTH('Project basic information'!$E$13),1),'Project basic information'!$A$13,D114&lt;=DATE(YEAR('Project basic information'!$E$14),MONTH('Project basic information'!$E$14),1),'Project basic information'!$A$14,D114&lt;=DATE(YEAR('Project basic information'!$E$15),MONTH('Project basic information'!$E$15),1),'Project basic information'!$A$15,D114&lt;=DATE(YEAR('Project basic information'!$E$16),MONTH('Project basic information'!$E$16),1),'Project basic information'!$A$16),""),"")</f>
        <v/>
      </c>
      <c r="C114" s="508">
        <f>IF(C113&gt;0,C113+1,IF(DATE(YEAR('Project basic information'!$C$5),MONTH('Project basic information'!$C$5),1)=D114,1,0))</f>
        <v>0</v>
      </c>
      <c r="D114" s="509">
        <f t="shared" si="37"/>
        <v>1645</v>
      </c>
      <c r="E114" s="510"/>
      <c r="F114" s="458">
        <f t="shared" si="33"/>
        <v>0</v>
      </c>
      <c r="G114" s="511"/>
      <c r="H114" s="510"/>
      <c r="I114" s="458">
        <f t="shared" si="34"/>
        <v>0</v>
      </c>
      <c r="J114" s="512"/>
      <c r="M114" s="509">
        <f t="shared" si="35"/>
        <v>1645</v>
      </c>
      <c r="N114" s="514"/>
      <c r="O114" s="514"/>
      <c r="P114" s="514"/>
      <c r="Q114" s="514"/>
      <c r="R114" s="514"/>
      <c r="S114" s="513"/>
      <c r="T114" s="513"/>
      <c r="U114" s="513"/>
      <c r="V114" s="513"/>
      <c r="W114" s="513"/>
      <c r="X114" s="513"/>
      <c r="Y114" s="513"/>
      <c r="Z114" s="513"/>
      <c r="AA114" s="513"/>
      <c r="AB114" s="513"/>
      <c r="AC114" s="515">
        <f t="shared" si="36"/>
        <v>0</v>
      </c>
      <c r="AD114" s="516"/>
    </row>
    <row r="115" spans="2:30" outlineLevel="1">
      <c r="B115" s="508" t="str">
        <f>IF(C115&gt;0,IFERROR(_xlfn.IFS(D115&lt;=DATE(YEAR('Project basic information'!$E$12),MONTH('Project basic information'!$E$12),1),'Project basic information'!$A$12,D115&lt;=DATE(YEAR('Project basic information'!$E$13),MONTH('Project basic information'!$E$13),1),'Project basic information'!$A$13,D115&lt;=DATE(YEAR('Project basic information'!$E$14),MONTH('Project basic information'!$E$14),1),'Project basic information'!$A$14,D115&lt;=DATE(YEAR('Project basic information'!$E$15),MONTH('Project basic information'!$E$15),1),'Project basic information'!$A$15,D115&lt;=DATE(YEAR('Project basic information'!$E$16),MONTH('Project basic information'!$E$16),1),'Project basic information'!$A$16),""),"")</f>
        <v/>
      </c>
      <c r="C115" s="508">
        <f>IF(C114&gt;0,C114+1,IF(DATE(YEAR('Project basic information'!$C$5),MONTH('Project basic information'!$C$5),1)=D115,1,0))</f>
        <v>0</v>
      </c>
      <c r="D115" s="509">
        <f t="shared" si="37"/>
        <v>1676</v>
      </c>
      <c r="E115" s="510"/>
      <c r="F115" s="458">
        <f t="shared" si="33"/>
        <v>0</v>
      </c>
      <c r="G115" s="511"/>
      <c r="H115" s="510"/>
      <c r="I115" s="458">
        <f t="shared" si="34"/>
        <v>0</v>
      </c>
      <c r="J115" s="512"/>
      <c r="M115" s="509">
        <f t="shared" si="35"/>
        <v>1676</v>
      </c>
      <c r="N115" s="514"/>
      <c r="O115" s="514"/>
      <c r="P115" s="514"/>
      <c r="Q115" s="514"/>
      <c r="R115" s="514"/>
      <c r="S115" s="513"/>
      <c r="T115" s="513"/>
      <c r="U115" s="513"/>
      <c r="V115" s="513"/>
      <c r="W115" s="513"/>
      <c r="X115" s="513"/>
      <c r="Y115" s="513"/>
      <c r="Z115" s="513"/>
      <c r="AA115" s="513"/>
      <c r="AB115" s="513"/>
      <c r="AC115" s="515">
        <f t="shared" si="36"/>
        <v>0</v>
      </c>
      <c r="AD115" s="516"/>
    </row>
    <row r="116" spans="2:30" outlineLevel="1">
      <c r="B116" s="508" t="str">
        <f>IF(C116&gt;0,IFERROR(_xlfn.IFS(D116&lt;=DATE(YEAR('Project basic information'!$E$12),MONTH('Project basic information'!$E$12),1),'Project basic information'!$A$12,D116&lt;=DATE(YEAR('Project basic information'!$E$13),MONTH('Project basic information'!$E$13),1),'Project basic information'!$A$13,D116&lt;=DATE(YEAR('Project basic information'!$E$14),MONTH('Project basic information'!$E$14),1),'Project basic information'!$A$14,D116&lt;=DATE(YEAR('Project basic information'!$E$15),MONTH('Project basic information'!$E$15),1),'Project basic information'!$A$15,D116&lt;=DATE(YEAR('Project basic information'!$E$16),MONTH('Project basic information'!$E$16),1),'Project basic information'!$A$16),""),"")</f>
        <v/>
      </c>
      <c r="C116" s="508">
        <f>IF(C115&gt;0,C115+1,IF(DATE(YEAR('Project basic information'!$C$5),MONTH('Project basic information'!$C$5),1)=D116,1,0))</f>
        <v>0</v>
      </c>
      <c r="D116" s="509">
        <f t="shared" si="37"/>
        <v>1707</v>
      </c>
      <c r="E116" s="510"/>
      <c r="F116" s="458">
        <f t="shared" si="33"/>
        <v>0</v>
      </c>
      <c r="G116" s="511"/>
      <c r="H116" s="510"/>
      <c r="I116" s="458">
        <f t="shared" si="34"/>
        <v>0</v>
      </c>
      <c r="J116" s="512"/>
      <c r="M116" s="509">
        <f t="shared" si="35"/>
        <v>1707</v>
      </c>
      <c r="N116" s="514"/>
      <c r="O116" s="514"/>
      <c r="P116" s="514"/>
      <c r="Q116" s="514"/>
      <c r="R116" s="514"/>
      <c r="S116" s="513"/>
      <c r="T116" s="513"/>
      <c r="U116" s="513"/>
      <c r="V116" s="513"/>
      <c r="W116" s="513"/>
      <c r="X116" s="513"/>
      <c r="Y116" s="513"/>
      <c r="Z116" s="513"/>
      <c r="AA116" s="513"/>
      <c r="AB116" s="513"/>
      <c r="AC116" s="515">
        <f t="shared" si="36"/>
        <v>0</v>
      </c>
      <c r="AD116" s="516"/>
    </row>
    <row r="117" spans="2:30" outlineLevel="1">
      <c r="B117" s="508" t="str">
        <f>IF(C117&gt;0,IFERROR(_xlfn.IFS(D117&lt;=DATE(YEAR('Project basic information'!$E$12),MONTH('Project basic information'!$E$12),1),'Project basic information'!$A$12,D117&lt;=DATE(YEAR('Project basic information'!$E$13),MONTH('Project basic information'!$E$13),1),'Project basic information'!$A$13,D117&lt;=DATE(YEAR('Project basic information'!$E$14),MONTH('Project basic information'!$E$14),1),'Project basic information'!$A$14,D117&lt;=DATE(YEAR('Project basic information'!$E$15),MONTH('Project basic information'!$E$15),1),'Project basic information'!$A$15,D117&lt;=DATE(YEAR('Project basic information'!$E$16),MONTH('Project basic information'!$E$16),1),'Project basic information'!$A$16),""),"")</f>
        <v/>
      </c>
      <c r="C117" s="508">
        <f>IF(C116&gt;0,C116+1,IF(DATE(YEAR('Project basic information'!$C$5),MONTH('Project basic information'!$C$5),1)=D117,1,0))</f>
        <v>0</v>
      </c>
      <c r="D117" s="509">
        <f t="shared" si="37"/>
        <v>1737</v>
      </c>
      <c r="E117" s="510"/>
      <c r="F117" s="458">
        <f t="shared" si="33"/>
        <v>0</v>
      </c>
      <c r="G117" s="511"/>
      <c r="H117" s="510"/>
      <c r="I117" s="458">
        <f t="shared" si="34"/>
        <v>0</v>
      </c>
      <c r="J117" s="512"/>
      <c r="M117" s="509">
        <f t="shared" si="35"/>
        <v>1737</v>
      </c>
      <c r="N117" s="514"/>
      <c r="O117" s="514"/>
      <c r="P117" s="514"/>
      <c r="Q117" s="514"/>
      <c r="R117" s="514"/>
      <c r="S117" s="513"/>
      <c r="T117" s="513"/>
      <c r="U117" s="513"/>
      <c r="V117" s="513"/>
      <c r="W117" s="513"/>
      <c r="X117" s="513"/>
      <c r="Y117" s="513"/>
      <c r="Z117" s="513"/>
      <c r="AA117" s="513"/>
      <c r="AB117" s="513"/>
      <c r="AC117" s="515">
        <f t="shared" si="36"/>
        <v>0</v>
      </c>
      <c r="AD117" s="516"/>
    </row>
    <row r="118" spans="2:30" outlineLevel="1">
      <c r="B118" s="508" t="str">
        <f>IF(C118&gt;0,IFERROR(_xlfn.IFS(D118&lt;=DATE(YEAR('Project basic information'!$E$12),MONTH('Project basic information'!$E$12),1),'Project basic information'!$A$12,D118&lt;=DATE(YEAR('Project basic information'!$E$13),MONTH('Project basic information'!$E$13),1),'Project basic information'!$A$13,D118&lt;=DATE(YEAR('Project basic information'!$E$14),MONTH('Project basic information'!$E$14),1),'Project basic information'!$A$14,D118&lt;=DATE(YEAR('Project basic information'!$E$15),MONTH('Project basic information'!$E$15),1),'Project basic information'!$A$15,D118&lt;=DATE(YEAR('Project basic information'!$E$16),MONTH('Project basic information'!$E$16),1),'Project basic information'!$A$16),""),"")</f>
        <v/>
      </c>
      <c r="C118" s="508">
        <f>IF(C117&gt;0,C117+1,IF(DATE(YEAR('Project basic information'!$C$5),MONTH('Project basic information'!$C$5),1)=D118,1,0))</f>
        <v>0</v>
      </c>
      <c r="D118" s="509">
        <f t="shared" si="37"/>
        <v>1768</v>
      </c>
      <c r="E118" s="510"/>
      <c r="F118" s="458">
        <f t="shared" si="33"/>
        <v>0</v>
      </c>
      <c r="G118" s="511"/>
      <c r="H118" s="510"/>
      <c r="I118" s="458">
        <f t="shared" si="34"/>
        <v>0</v>
      </c>
      <c r="J118" s="512"/>
      <c r="M118" s="509">
        <f t="shared" si="35"/>
        <v>1768</v>
      </c>
      <c r="N118" s="514"/>
      <c r="O118" s="514"/>
      <c r="P118" s="514"/>
      <c r="Q118" s="514"/>
      <c r="R118" s="514"/>
      <c r="S118" s="513"/>
      <c r="T118" s="513"/>
      <c r="U118" s="513"/>
      <c r="V118" s="513"/>
      <c r="W118" s="513"/>
      <c r="X118" s="513"/>
      <c r="Y118" s="513"/>
      <c r="Z118" s="513"/>
      <c r="AA118" s="513"/>
      <c r="AB118" s="513"/>
      <c r="AC118" s="515">
        <f t="shared" si="36"/>
        <v>0</v>
      </c>
      <c r="AD118" s="516"/>
    </row>
    <row r="119" spans="2:30" outlineLevel="1">
      <c r="B119" s="508" t="str">
        <f>IF(C119&gt;0,IFERROR(_xlfn.IFS(D119&lt;=DATE(YEAR('Project basic information'!$E$12),MONTH('Project basic information'!$E$12),1),'Project basic information'!$A$12,D119&lt;=DATE(YEAR('Project basic information'!$E$13),MONTH('Project basic information'!$E$13),1),'Project basic information'!$A$13,D119&lt;=DATE(YEAR('Project basic information'!$E$14),MONTH('Project basic information'!$E$14),1),'Project basic information'!$A$14,D119&lt;=DATE(YEAR('Project basic information'!$E$15),MONTH('Project basic information'!$E$15),1),'Project basic information'!$A$15,D119&lt;=DATE(YEAR('Project basic information'!$E$16),MONTH('Project basic information'!$E$16),1),'Project basic information'!$A$16),""),"")</f>
        <v/>
      </c>
      <c r="C119" s="508">
        <f>IF(C118&gt;0,C118+1,IF(DATE(YEAR('Project basic information'!$C$5),MONTH('Project basic information'!$C$5),1)=D119,1,0))</f>
        <v>0</v>
      </c>
      <c r="D119" s="509">
        <f t="shared" si="37"/>
        <v>1798</v>
      </c>
      <c r="E119" s="510"/>
      <c r="F119" s="458">
        <f t="shared" si="33"/>
        <v>0</v>
      </c>
      <c r="G119" s="511"/>
      <c r="H119" s="510"/>
      <c r="I119" s="458">
        <f t="shared" si="34"/>
        <v>0</v>
      </c>
      <c r="J119" s="512"/>
      <c r="M119" s="509">
        <f t="shared" si="35"/>
        <v>1798</v>
      </c>
      <c r="N119" s="514"/>
      <c r="O119" s="514"/>
      <c r="P119" s="514"/>
      <c r="Q119" s="514"/>
      <c r="R119" s="514"/>
      <c r="S119" s="513"/>
      <c r="T119" s="513"/>
      <c r="U119" s="513"/>
      <c r="V119" s="513"/>
      <c r="W119" s="513"/>
      <c r="X119" s="513"/>
      <c r="Y119" s="513"/>
      <c r="Z119" s="513"/>
      <c r="AA119" s="513"/>
      <c r="AB119" s="513"/>
      <c r="AC119" s="515">
        <f t="shared" si="36"/>
        <v>0</v>
      </c>
      <c r="AD119" s="516"/>
    </row>
    <row r="120" spans="2:30" ht="15" thickBot="1">
      <c r="B120" s="518"/>
      <c r="C120" s="519"/>
      <c r="D120" s="520">
        <f>D119</f>
        <v>1798</v>
      </c>
      <c r="E120" s="521"/>
      <c r="F120" s="522">
        <f>SUM(F108:F119)</f>
        <v>0</v>
      </c>
      <c r="G120" s="523">
        <f>SUM(G108:G119)</f>
        <v>0</v>
      </c>
      <c r="H120" s="524"/>
      <c r="I120" s="522">
        <f>SUM(I108:I119)</f>
        <v>0</v>
      </c>
      <c r="J120" s="523">
        <f>SUM(J108:J119)</f>
        <v>0</v>
      </c>
      <c r="M120" s="520">
        <f t="shared" si="35"/>
        <v>1798</v>
      </c>
      <c r="N120" s="526">
        <f>SUM(N108:N119)</f>
        <v>0</v>
      </c>
      <c r="O120" s="526">
        <f>SUM(O108:O119)</f>
        <v>0</v>
      </c>
      <c r="P120" s="526">
        <f>SUM(P108:P119)</f>
        <v>0</v>
      </c>
      <c r="Q120" s="526">
        <f>SUM(Q108:Q119)</f>
        <v>0</v>
      </c>
      <c r="R120" s="526">
        <f>SUM(R108:R119)</f>
        <v>0</v>
      </c>
      <c r="S120" s="528">
        <f t="shared" ref="S120:AB120" si="38">SUM(S108:S119)</f>
        <v>0</v>
      </c>
      <c r="T120" s="528">
        <f t="shared" si="38"/>
        <v>0</v>
      </c>
      <c r="U120" s="528">
        <f t="shared" si="38"/>
        <v>0</v>
      </c>
      <c r="V120" s="528">
        <f t="shared" si="38"/>
        <v>0</v>
      </c>
      <c r="W120" s="528">
        <f t="shared" si="38"/>
        <v>0</v>
      </c>
      <c r="X120" s="528">
        <f t="shared" si="38"/>
        <v>0</v>
      </c>
      <c r="Y120" s="528">
        <f t="shared" si="38"/>
        <v>0</v>
      </c>
      <c r="Z120" s="528">
        <f t="shared" si="38"/>
        <v>0</v>
      </c>
      <c r="AA120" s="528">
        <f t="shared" si="38"/>
        <v>0</v>
      </c>
      <c r="AB120" s="528">
        <f t="shared" si="38"/>
        <v>0</v>
      </c>
      <c r="AC120" s="528">
        <f>SUM(AC108:AC119)</f>
        <v>0</v>
      </c>
      <c r="AD120" s="516"/>
    </row>
    <row r="121" spans="2:30" ht="28.55" customHeight="1">
      <c r="B121" s="448"/>
      <c r="C121" s="448"/>
      <c r="N121" s="527">
        <f>IFERROR(N120/$H$6,0)</f>
        <v>0</v>
      </c>
      <c r="O121" s="527">
        <f>IFERROR(O120/$H$6,0)</f>
        <v>0</v>
      </c>
      <c r="P121" s="527">
        <f>IFERROR(P120/$H$6,0)</f>
        <v>0</v>
      </c>
      <c r="Q121" s="527">
        <f>IFERROR(Q120/$H$6,0)</f>
        <v>0</v>
      </c>
      <c r="R121" s="527">
        <f>IFERROR(R120/$H$6,0)</f>
        <v>0</v>
      </c>
      <c r="S121" s="527">
        <f t="shared" ref="S121:AB121" si="39">IFERROR(S120/$H$6,0)</f>
        <v>0</v>
      </c>
      <c r="T121" s="527">
        <f t="shared" si="39"/>
        <v>0</v>
      </c>
      <c r="U121" s="527">
        <f t="shared" si="39"/>
        <v>0</v>
      </c>
      <c r="V121" s="527">
        <f t="shared" si="39"/>
        <v>0</v>
      </c>
      <c r="W121" s="527">
        <f t="shared" si="39"/>
        <v>0</v>
      </c>
      <c r="X121" s="527">
        <f t="shared" si="39"/>
        <v>0</v>
      </c>
      <c r="Y121" s="527">
        <f t="shared" si="39"/>
        <v>0</v>
      </c>
      <c r="Z121" s="527">
        <f t="shared" si="39"/>
        <v>0</v>
      </c>
      <c r="AA121" s="527">
        <f t="shared" si="39"/>
        <v>0</v>
      </c>
      <c r="AB121" s="527">
        <f t="shared" si="39"/>
        <v>0</v>
      </c>
      <c r="AC121" s="525">
        <f>IFERROR(AC120/$H$6,0)</f>
        <v>0</v>
      </c>
      <c r="AD121" s="529" t="s">
        <v>579</v>
      </c>
    </row>
    <row r="122" spans="2:30" ht="15" thickBot="1">
      <c r="B122" s="448"/>
      <c r="C122" s="448"/>
      <c r="N122" s="530"/>
      <c r="O122" s="530"/>
      <c r="P122" s="530"/>
      <c r="Q122" s="530"/>
      <c r="R122" s="530"/>
      <c r="S122" s="531"/>
      <c r="T122" s="532"/>
      <c r="U122" s="533"/>
      <c r="V122" s="533"/>
      <c r="W122" s="533"/>
      <c r="X122" s="533"/>
      <c r="Y122" s="533"/>
      <c r="Z122" s="533"/>
      <c r="AA122" s="533"/>
      <c r="AB122" s="534"/>
      <c r="AC122" s="535"/>
      <c r="AD122" s="542"/>
    </row>
    <row r="123" spans="2:30" outlineLevel="1">
      <c r="B123" s="508" t="str">
        <f>IF(C123&gt;0,IFERROR(_xlfn.IFS(D123&lt;=DATE(YEAR('Project basic information'!$E$12),MONTH('Project basic information'!$E$12),1),'Project basic information'!$A$12,D123&lt;=DATE(YEAR('Project basic information'!$E$13),MONTH('Project basic information'!$E$13),1),'Project basic information'!$A$13,D123&lt;=DATE(YEAR('Project basic information'!$E$14),MONTH('Project basic information'!$E$14),1),'Project basic information'!$A$14,D123&lt;=DATE(YEAR('Project basic information'!$E$15),MONTH('Project basic information'!$E$15),1),'Project basic information'!$A$15,D123&lt;=DATE(YEAR('Project basic information'!$E$16),MONTH('Project basic information'!$E$16),1),'Project basic information'!$A$16),""),"")</f>
        <v/>
      </c>
      <c r="C123" s="508">
        <f>IF(C119&gt;0,C119+1,IF(DATE(YEAR('Project basic information'!$C$5),MONTH('Project basic information'!$C$5),1)=D123,1,0))</f>
        <v>0</v>
      </c>
      <c r="D123" s="509">
        <f>DATE(YEAR(D119),MONTH(D119)+1,DAY(D119))</f>
        <v>1829</v>
      </c>
      <c r="E123" s="539"/>
      <c r="F123" s="537">
        <f t="shared" ref="F123:F134" si="40">215/12*E123</f>
        <v>0</v>
      </c>
      <c r="G123" s="540"/>
      <c r="H123" s="539"/>
      <c r="I123" s="537">
        <f t="shared" ref="I123:I134" si="41">215/12*H123</f>
        <v>0</v>
      </c>
      <c r="J123" s="541"/>
      <c r="M123" s="509">
        <f t="shared" si="35"/>
        <v>1829</v>
      </c>
      <c r="N123" s="514"/>
      <c r="O123" s="514"/>
      <c r="P123" s="514"/>
      <c r="Q123" s="514"/>
      <c r="R123" s="514"/>
      <c r="S123" s="513"/>
      <c r="T123" s="513"/>
      <c r="U123" s="513"/>
      <c r="V123" s="513"/>
      <c r="W123" s="513"/>
      <c r="X123" s="513"/>
      <c r="Y123" s="513"/>
      <c r="Z123" s="513"/>
      <c r="AA123" s="513"/>
      <c r="AB123" s="513"/>
      <c r="AC123" s="515">
        <f t="shared" ref="AC123:AC134" si="42">SUM(N123:AB123)</f>
        <v>0</v>
      </c>
      <c r="AD123" s="516"/>
    </row>
    <row r="124" spans="2:30" outlineLevel="1">
      <c r="B124" s="508" t="str">
        <f>IF(C124&gt;0,IFERROR(_xlfn.IFS(D124&lt;=DATE(YEAR('Project basic information'!$E$12),MONTH('Project basic information'!$E$12),1),'Project basic information'!$A$12,D124&lt;=DATE(YEAR('Project basic information'!$E$13),MONTH('Project basic information'!$E$13),1),'Project basic information'!$A$13,D124&lt;=DATE(YEAR('Project basic information'!$E$14),MONTH('Project basic information'!$E$14),1),'Project basic information'!$A$14,D124&lt;=DATE(YEAR('Project basic information'!$E$15),MONTH('Project basic information'!$E$15),1),'Project basic information'!$A$15,D124&lt;=DATE(YEAR('Project basic information'!$E$16),MONTH('Project basic information'!$E$16),1),'Project basic information'!$A$16),""),"")</f>
        <v/>
      </c>
      <c r="C124" s="508">
        <f>IF(C123&gt;0,C123+1,IF(DATE(YEAR('Project basic information'!$C$5),MONTH('Project basic information'!$C$5),1)=D124,1,0))</f>
        <v>0</v>
      </c>
      <c r="D124" s="509">
        <f t="shared" ref="D124:D134" si="43">DATE(YEAR(D123),MONTH(D123)+1,DAY(D123))</f>
        <v>1860</v>
      </c>
      <c r="E124" s="510"/>
      <c r="F124" s="458">
        <f t="shared" si="40"/>
        <v>0</v>
      </c>
      <c r="G124" s="511"/>
      <c r="H124" s="510"/>
      <c r="I124" s="458">
        <f t="shared" si="41"/>
        <v>0</v>
      </c>
      <c r="J124" s="512"/>
      <c r="M124" s="509">
        <f t="shared" si="35"/>
        <v>1860</v>
      </c>
      <c r="N124" s="514"/>
      <c r="O124" s="514"/>
      <c r="P124" s="514"/>
      <c r="Q124" s="514"/>
      <c r="R124" s="514"/>
      <c r="S124" s="513"/>
      <c r="T124" s="513"/>
      <c r="U124" s="513"/>
      <c r="V124" s="513"/>
      <c r="W124" s="513"/>
      <c r="X124" s="513"/>
      <c r="Y124" s="513"/>
      <c r="Z124" s="513"/>
      <c r="AA124" s="513"/>
      <c r="AB124" s="513"/>
      <c r="AC124" s="515">
        <f t="shared" si="42"/>
        <v>0</v>
      </c>
      <c r="AD124" s="516"/>
    </row>
    <row r="125" spans="2:30" outlineLevel="1">
      <c r="B125" s="508" t="str">
        <f>IF(C125&gt;0,IFERROR(_xlfn.IFS(D125&lt;=DATE(YEAR('Project basic information'!$E$12),MONTH('Project basic information'!$E$12),1),'Project basic information'!$A$12,D125&lt;=DATE(YEAR('Project basic information'!$E$13),MONTH('Project basic information'!$E$13),1),'Project basic information'!$A$13,D125&lt;=DATE(YEAR('Project basic information'!$E$14),MONTH('Project basic information'!$E$14),1),'Project basic information'!$A$14,D125&lt;=DATE(YEAR('Project basic information'!$E$15),MONTH('Project basic information'!$E$15),1),'Project basic information'!$A$15,D125&lt;=DATE(YEAR('Project basic information'!$E$16),MONTH('Project basic information'!$E$16),1),'Project basic information'!$A$16),""),"")</f>
        <v/>
      </c>
      <c r="C125" s="508">
        <f>IF(C124&gt;0,C124+1,IF(DATE(YEAR('Project basic information'!$C$5),MONTH('Project basic information'!$C$5),1)=D125,1,0))</f>
        <v>0</v>
      </c>
      <c r="D125" s="509">
        <f t="shared" si="43"/>
        <v>1888</v>
      </c>
      <c r="E125" s="510"/>
      <c r="F125" s="458">
        <f t="shared" si="40"/>
        <v>0</v>
      </c>
      <c r="G125" s="511"/>
      <c r="H125" s="510"/>
      <c r="I125" s="458">
        <f t="shared" si="41"/>
        <v>0</v>
      </c>
      <c r="J125" s="512"/>
      <c r="M125" s="509">
        <f t="shared" si="35"/>
        <v>1888</v>
      </c>
      <c r="N125" s="514"/>
      <c r="O125" s="514"/>
      <c r="P125" s="514"/>
      <c r="Q125" s="514"/>
      <c r="R125" s="514"/>
      <c r="S125" s="513"/>
      <c r="T125" s="513"/>
      <c r="U125" s="513"/>
      <c r="V125" s="513"/>
      <c r="W125" s="513"/>
      <c r="X125" s="513"/>
      <c r="Y125" s="513"/>
      <c r="Z125" s="513"/>
      <c r="AA125" s="513"/>
      <c r="AB125" s="513"/>
      <c r="AC125" s="515">
        <f t="shared" si="42"/>
        <v>0</v>
      </c>
      <c r="AD125" s="516"/>
    </row>
    <row r="126" spans="2:30" outlineLevel="1">
      <c r="B126" s="508" t="str">
        <f>IF(C126&gt;0,IFERROR(_xlfn.IFS(D126&lt;=DATE(YEAR('Project basic information'!$E$12),MONTH('Project basic information'!$E$12),1),'Project basic information'!$A$12,D126&lt;=DATE(YEAR('Project basic information'!$E$13),MONTH('Project basic information'!$E$13),1),'Project basic information'!$A$13,D126&lt;=DATE(YEAR('Project basic information'!$E$14),MONTH('Project basic information'!$E$14),1),'Project basic information'!$A$14,D126&lt;=DATE(YEAR('Project basic information'!$E$15),MONTH('Project basic information'!$E$15),1),'Project basic information'!$A$15,D126&lt;=DATE(YEAR('Project basic information'!$E$16),MONTH('Project basic information'!$E$16),1),'Project basic information'!$A$16),""),"")</f>
        <v/>
      </c>
      <c r="C126" s="508">
        <f>IF(C125&gt;0,C125+1,IF(DATE(YEAR('Project basic information'!$C$5),MONTH('Project basic information'!$C$5),1)=D126,1,0))</f>
        <v>0</v>
      </c>
      <c r="D126" s="509">
        <f t="shared" si="43"/>
        <v>1919</v>
      </c>
      <c r="E126" s="510"/>
      <c r="F126" s="458">
        <f t="shared" si="40"/>
        <v>0</v>
      </c>
      <c r="G126" s="511"/>
      <c r="H126" s="510"/>
      <c r="I126" s="458">
        <f t="shared" si="41"/>
        <v>0</v>
      </c>
      <c r="J126" s="512"/>
      <c r="M126" s="509">
        <f t="shared" si="35"/>
        <v>1919</v>
      </c>
      <c r="N126" s="514"/>
      <c r="O126" s="514"/>
      <c r="P126" s="514"/>
      <c r="Q126" s="514"/>
      <c r="R126" s="514"/>
      <c r="S126" s="513"/>
      <c r="T126" s="513"/>
      <c r="U126" s="513"/>
      <c r="V126" s="513"/>
      <c r="W126" s="513"/>
      <c r="X126" s="513"/>
      <c r="Y126" s="513"/>
      <c r="Z126" s="513"/>
      <c r="AA126" s="513"/>
      <c r="AB126" s="513"/>
      <c r="AC126" s="515">
        <f t="shared" si="42"/>
        <v>0</v>
      </c>
      <c r="AD126" s="516"/>
    </row>
    <row r="127" spans="2:30" outlineLevel="1">
      <c r="B127" s="508" t="str">
        <f>IF(C127&gt;0,IFERROR(_xlfn.IFS(D127&lt;=DATE(YEAR('Project basic information'!$E$12),MONTH('Project basic information'!$E$12),1),'Project basic information'!$A$12,D127&lt;=DATE(YEAR('Project basic information'!$E$13),MONTH('Project basic information'!$E$13),1),'Project basic information'!$A$13,D127&lt;=DATE(YEAR('Project basic information'!$E$14),MONTH('Project basic information'!$E$14),1),'Project basic information'!$A$14,D127&lt;=DATE(YEAR('Project basic information'!$E$15),MONTH('Project basic information'!$E$15),1),'Project basic information'!$A$15,D127&lt;=DATE(YEAR('Project basic information'!$E$16),MONTH('Project basic information'!$E$16),1),'Project basic information'!$A$16),""),"")</f>
        <v/>
      </c>
      <c r="C127" s="508">
        <f>IF(C126&gt;0,C126+1,IF(DATE(YEAR('Project basic information'!$C$5),MONTH('Project basic information'!$C$5),1)=D127,1,0))</f>
        <v>0</v>
      </c>
      <c r="D127" s="509">
        <f t="shared" si="43"/>
        <v>1949</v>
      </c>
      <c r="E127" s="510"/>
      <c r="F127" s="458">
        <f t="shared" si="40"/>
        <v>0</v>
      </c>
      <c r="G127" s="511"/>
      <c r="H127" s="510"/>
      <c r="I127" s="458">
        <f t="shared" si="41"/>
        <v>0</v>
      </c>
      <c r="J127" s="512"/>
      <c r="M127" s="509">
        <f t="shared" si="35"/>
        <v>1949</v>
      </c>
      <c r="N127" s="514"/>
      <c r="O127" s="514"/>
      <c r="P127" s="514"/>
      <c r="Q127" s="514"/>
      <c r="R127" s="514"/>
      <c r="S127" s="513"/>
      <c r="T127" s="513"/>
      <c r="U127" s="513"/>
      <c r="V127" s="513"/>
      <c r="W127" s="513"/>
      <c r="X127" s="513"/>
      <c r="Y127" s="513"/>
      <c r="Z127" s="513"/>
      <c r="AA127" s="513"/>
      <c r="AB127" s="513"/>
      <c r="AC127" s="515">
        <f t="shared" si="42"/>
        <v>0</v>
      </c>
      <c r="AD127" s="516"/>
    </row>
    <row r="128" spans="2:30" outlineLevel="1">
      <c r="B128" s="508" t="str">
        <f>IF(C128&gt;0,IFERROR(_xlfn.IFS(D128&lt;=DATE(YEAR('Project basic information'!$E$12),MONTH('Project basic information'!$E$12),1),'Project basic information'!$A$12,D128&lt;=DATE(YEAR('Project basic information'!$E$13),MONTH('Project basic information'!$E$13),1),'Project basic information'!$A$13,D128&lt;=DATE(YEAR('Project basic information'!$E$14),MONTH('Project basic information'!$E$14),1),'Project basic information'!$A$14,D128&lt;=DATE(YEAR('Project basic information'!$E$15),MONTH('Project basic information'!$E$15),1),'Project basic information'!$A$15,D128&lt;=DATE(YEAR('Project basic information'!$E$16),MONTH('Project basic information'!$E$16),1),'Project basic information'!$A$16),""),"")</f>
        <v/>
      </c>
      <c r="C128" s="508">
        <f>IF(C127&gt;0,C127+1,IF(DATE(YEAR('Project basic information'!$C$5),MONTH('Project basic information'!$C$5),1)=D128,1,0))</f>
        <v>0</v>
      </c>
      <c r="D128" s="509">
        <f t="shared" si="43"/>
        <v>1980</v>
      </c>
      <c r="E128" s="510"/>
      <c r="F128" s="458">
        <f t="shared" si="40"/>
        <v>0</v>
      </c>
      <c r="G128" s="511"/>
      <c r="H128" s="510"/>
      <c r="I128" s="458">
        <f t="shared" si="41"/>
        <v>0</v>
      </c>
      <c r="J128" s="512"/>
      <c r="M128" s="509">
        <f t="shared" si="35"/>
        <v>1980</v>
      </c>
      <c r="N128" s="514"/>
      <c r="O128" s="514"/>
      <c r="P128" s="514"/>
      <c r="Q128" s="514"/>
      <c r="R128" s="514"/>
      <c r="S128" s="513"/>
      <c r="T128" s="513"/>
      <c r="U128" s="513"/>
      <c r="V128" s="513"/>
      <c r="W128" s="513"/>
      <c r="X128" s="513"/>
      <c r="Y128" s="513"/>
      <c r="Z128" s="513"/>
      <c r="AA128" s="513"/>
      <c r="AB128" s="513"/>
      <c r="AC128" s="515">
        <f t="shared" si="42"/>
        <v>0</v>
      </c>
      <c r="AD128" s="516"/>
    </row>
    <row r="129" spans="2:30" outlineLevel="1">
      <c r="B129" s="508" t="str">
        <f>IF(C129&gt;0,IFERROR(_xlfn.IFS(D129&lt;=DATE(YEAR('Project basic information'!$E$12),MONTH('Project basic information'!$E$12),1),'Project basic information'!$A$12,D129&lt;=DATE(YEAR('Project basic information'!$E$13),MONTH('Project basic information'!$E$13),1),'Project basic information'!$A$13,D129&lt;=DATE(YEAR('Project basic information'!$E$14),MONTH('Project basic information'!$E$14),1),'Project basic information'!$A$14,D129&lt;=DATE(YEAR('Project basic information'!$E$15),MONTH('Project basic information'!$E$15),1),'Project basic information'!$A$15,D129&lt;=DATE(YEAR('Project basic information'!$E$16),MONTH('Project basic information'!$E$16),1),'Project basic information'!$A$16),""),"")</f>
        <v/>
      </c>
      <c r="C129" s="508">
        <f>IF(C128&gt;0,C128+1,IF(DATE(YEAR('Project basic information'!$C$5),MONTH('Project basic information'!$C$5),1)=D129,1,0))</f>
        <v>0</v>
      </c>
      <c r="D129" s="509">
        <f t="shared" si="43"/>
        <v>2010</v>
      </c>
      <c r="E129" s="510"/>
      <c r="F129" s="458">
        <f t="shared" si="40"/>
        <v>0</v>
      </c>
      <c r="G129" s="511"/>
      <c r="H129" s="510"/>
      <c r="I129" s="458">
        <f t="shared" si="41"/>
        <v>0</v>
      </c>
      <c r="J129" s="512"/>
      <c r="M129" s="509">
        <f t="shared" si="35"/>
        <v>2010</v>
      </c>
      <c r="N129" s="514"/>
      <c r="O129" s="514"/>
      <c r="P129" s="514"/>
      <c r="Q129" s="514"/>
      <c r="R129" s="514"/>
      <c r="S129" s="513"/>
      <c r="T129" s="513"/>
      <c r="U129" s="513"/>
      <c r="V129" s="513"/>
      <c r="W129" s="513"/>
      <c r="X129" s="513"/>
      <c r="Y129" s="513"/>
      <c r="Z129" s="513"/>
      <c r="AA129" s="513"/>
      <c r="AB129" s="513"/>
      <c r="AC129" s="515">
        <f t="shared" si="42"/>
        <v>0</v>
      </c>
      <c r="AD129" s="516"/>
    </row>
    <row r="130" spans="2:30" outlineLevel="1">
      <c r="B130" s="508" t="str">
        <f>IF(C130&gt;0,IFERROR(_xlfn.IFS(D130&lt;=DATE(YEAR('Project basic information'!$E$12),MONTH('Project basic information'!$E$12),1),'Project basic information'!$A$12,D130&lt;=DATE(YEAR('Project basic information'!$E$13),MONTH('Project basic information'!$E$13),1),'Project basic information'!$A$13,D130&lt;=DATE(YEAR('Project basic information'!$E$14),MONTH('Project basic information'!$E$14),1),'Project basic information'!$A$14,D130&lt;=DATE(YEAR('Project basic information'!$E$15),MONTH('Project basic information'!$E$15),1),'Project basic information'!$A$15,D130&lt;=DATE(YEAR('Project basic information'!$E$16),MONTH('Project basic information'!$E$16),1),'Project basic information'!$A$16),""),"")</f>
        <v/>
      </c>
      <c r="C130" s="508">
        <f>IF(C129&gt;0,C129+1,IF(DATE(YEAR('Project basic information'!$C$5),MONTH('Project basic information'!$C$5),1)=D130,1,0))</f>
        <v>0</v>
      </c>
      <c r="D130" s="509">
        <f t="shared" si="43"/>
        <v>2041</v>
      </c>
      <c r="E130" s="510"/>
      <c r="F130" s="458">
        <f t="shared" si="40"/>
        <v>0</v>
      </c>
      <c r="G130" s="511"/>
      <c r="H130" s="510"/>
      <c r="I130" s="458">
        <f t="shared" si="41"/>
        <v>0</v>
      </c>
      <c r="J130" s="512"/>
      <c r="M130" s="509">
        <f t="shared" si="35"/>
        <v>2041</v>
      </c>
      <c r="N130" s="514"/>
      <c r="O130" s="514"/>
      <c r="P130" s="514"/>
      <c r="Q130" s="514"/>
      <c r="R130" s="514"/>
      <c r="S130" s="513"/>
      <c r="T130" s="513"/>
      <c r="U130" s="513"/>
      <c r="V130" s="513"/>
      <c r="W130" s="513"/>
      <c r="X130" s="513"/>
      <c r="Y130" s="513"/>
      <c r="Z130" s="513"/>
      <c r="AA130" s="513"/>
      <c r="AB130" s="513"/>
      <c r="AC130" s="515">
        <f t="shared" si="42"/>
        <v>0</v>
      </c>
      <c r="AD130" s="516"/>
    </row>
    <row r="131" spans="2:30" outlineLevel="1">
      <c r="B131" s="508" t="str">
        <f>IF(C131&gt;0,IFERROR(_xlfn.IFS(D131&lt;=DATE(YEAR('Project basic information'!$E$12),MONTH('Project basic information'!$E$12),1),'Project basic information'!$A$12,D131&lt;=DATE(YEAR('Project basic information'!$E$13),MONTH('Project basic information'!$E$13),1),'Project basic information'!$A$13,D131&lt;=DATE(YEAR('Project basic information'!$E$14),MONTH('Project basic information'!$E$14),1),'Project basic information'!$A$14,D131&lt;=DATE(YEAR('Project basic information'!$E$15),MONTH('Project basic information'!$E$15),1),'Project basic information'!$A$15,D131&lt;=DATE(YEAR('Project basic information'!$E$16),MONTH('Project basic information'!$E$16),1),'Project basic information'!$A$16),""),"")</f>
        <v/>
      </c>
      <c r="C131" s="508">
        <f>IF(C130&gt;0,C130+1,IF(DATE(YEAR('Project basic information'!$C$5),MONTH('Project basic information'!$C$5),1)=D131,1,0))</f>
        <v>0</v>
      </c>
      <c r="D131" s="509">
        <f t="shared" si="43"/>
        <v>2072</v>
      </c>
      <c r="E131" s="510"/>
      <c r="F131" s="458">
        <f t="shared" si="40"/>
        <v>0</v>
      </c>
      <c r="G131" s="511"/>
      <c r="H131" s="510"/>
      <c r="I131" s="458">
        <f t="shared" si="41"/>
        <v>0</v>
      </c>
      <c r="J131" s="512"/>
      <c r="M131" s="509">
        <f t="shared" si="35"/>
        <v>2072</v>
      </c>
      <c r="N131" s="514"/>
      <c r="O131" s="514"/>
      <c r="P131" s="514"/>
      <c r="Q131" s="514"/>
      <c r="R131" s="514"/>
      <c r="S131" s="513"/>
      <c r="T131" s="513"/>
      <c r="U131" s="513"/>
      <c r="V131" s="513"/>
      <c r="W131" s="513"/>
      <c r="X131" s="513"/>
      <c r="Y131" s="513"/>
      <c r="Z131" s="513"/>
      <c r="AA131" s="513"/>
      <c r="AB131" s="513"/>
      <c r="AC131" s="515">
        <f t="shared" si="42"/>
        <v>0</v>
      </c>
      <c r="AD131" s="516"/>
    </row>
    <row r="132" spans="2:30" outlineLevel="1">
      <c r="B132" s="508" t="str">
        <f>IF(C132&gt;0,IFERROR(_xlfn.IFS(D132&lt;=DATE(YEAR('Project basic information'!$E$12),MONTH('Project basic information'!$E$12),1),'Project basic information'!$A$12,D132&lt;=DATE(YEAR('Project basic information'!$E$13),MONTH('Project basic information'!$E$13),1),'Project basic information'!$A$13,D132&lt;=DATE(YEAR('Project basic information'!$E$14),MONTH('Project basic information'!$E$14),1),'Project basic information'!$A$14,D132&lt;=DATE(YEAR('Project basic information'!$E$15),MONTH('Project basic information'!$E$15),1),'Project basic information'!$A$15,D132&lt;=DATE(YEAR('Project basic information'!$E$16),MONTH('Project basic information'!$E$16),1),'Project basic information'!$A$16),""),"")</f>
        <v/>
      </c>
      <c r="C132" s="508">
        <f>IF(C131&gt;0,C131+1,IF(DATE(YEAR('Project basic information'!$C$5),MONTH('Project basic information'!$C$5),1)=D132,1,0))</f>
        <v>0</v>
      </c>
      <c r="D132" s="509">
        <f t="shared" si="43"/>
        <v>2102</v>
      </c>
      <c r="E132" s="510"/>
      <c r="F132" s="458">
        <f t="shared" si="40"/>
        <v>0</v>
      </c>
      <c r="G132" s="511"/>
      <c r="H132" s="510"/>
      <c r="I132" s="458">
        <f t="shared" si="41"/>
        <v>0</v>
      </c>
      <c r="J132" s="512"/>
      <c r="M132" s="509">
        <f t="shared" si="35"/>
        <v>2102</v>
      </c>
      <c r="N132" s="514"/>
      <c r="O132" s="514"/>
      <c r="P132" s="514"/>
      <c r="Q132" s="514"/>
      <c r="R132" s="514"/>
      <c r="S132" s="513"/>
      <c r="T132" s="513"/>
      <c r="U132" s="513"/>
      <c r="V132" s="513"/>
      <c r="W132" s="513"/>
      <c r="X132" s="513"/>
      <c r="Y132" s="513"/>
      <c r="Z132" s="513"/>
      <c r="AA132" s="513"/>
      <c r="AB132" s="513"/>
      <c r="AC132" s="515">
        <f t="shared" si="42"/>
        <v>0</v>
      </c>
      <c r="AD132" s="516"/>
    </row>
    <row r="133" spans="2:30" outlineLevel="1">
      <c r="B133" s="508" t="str">
        <f>IF(C133&gt;0,IFERROR(_xlfn.IFS(D133&lt;=DATE(YEAR('Project basic information'!$E$12),MONTH('Project basic information'!$E$12),1),'Project basic information'!$A$12,D133&lt;=DATE(YEAR('Project basic information'!$E$13),MONTH('Project basic information'!$E$13),1),'Project basic information'!$A$13,D133&lt;=DATE(YEAR('Project basic information'!$E$14),MONTH('Project basic information'!$E$14),1),'Project basic information'!$A$14,D133&lt;=DATE(YEAR('Project basic information'!$E$15),MONTH('Project basic information'!$E$15),1),'Project basic information'!$A$15,D133&lt;=DATE(YEAR('Project basic information'!$E$16),MONTH('Project basic information'!$E$16),1),'Project basic information'!$A$16),""),"")</f>
        <v/>
      </c>
      <c r="C133" s="508">
        <f>IF(C132&gt;0,C132+1,IF(DATE(YEAR('Project basic information'!$C$5),MONTH('Project basic information'!$C$5),1)=D133,1,0))</f>
        <v>0</v>
      </c>
      <c r="D133" s="509">
        <f t="shared" si="43"/>
        <v>2133</v>
      </c>
      <c r="E133" s="510"/>
      <c r="F133" s="458">
        <f t="shared" si="40"/>
        <v>0</v>
      </c>
      <c r="G133" s="511"/>
      <c r="H133" s="510"/>
      <c r="I133" s="458">
        <f t="shared" si="41"/>
        <v>0</v>
      </c>
      <c r="J133" s="512"/>
      <c r="M133" s="509">
        <f t="shared" si="35"/>
        <v>2133</v>
      </c>
      <c r="N133" s="514"/>
      <c r="O133" s="514"/>
      <c r="P133" s="514"/>
      <c r="Q133" s="514"/>
      <c r="R133" s="514"/>
      <c r="S133" s="513"/>
      <c r="T133" s="513"/>
      <c r="U133" s="513"/>
      <c r="V133" s="513"/>
      <c r="W133" s="513"/>
      <c r="X133" s="513"/>
      <c r="Y133" s="513"/>
      <c r="Z133" s="513"/>
      <c r="AA133" s="513"/>
      <c r="AB133" s="513"/>
      <c r="AC133" s="515">
        <f t="shared" si="42"/>
        <v>0</v>
      </c>
      <c r="AD133" s="516"/>
    </row>
    <row r="134" spans="2:30" outlineLevel="1">
      <c r="B134" s="508" t="str">
        <f>IF(C134&gt;0,IFERROR(_xlfn.IFS(D134&lt;=DATE(YEAR('Project basic information'!$E$12),MONTH('Project basic information'!$E$12),1),'Project basic information'!$A$12,D134&lt;=DATE(YEAR('Project basic information'!$E$13),MONTH('Project basic information'!$E$13),1),'Project basic information'!$A$13,D134&lt;=DATE(YEAR('Project basic information'!$E$14),MONTH('Project basic information'!$E$14),1),'Project basic information'!$A$14,D134&lt;=DATE(YEAR('Project basic information'!$E$15),MONTH('Project basic information'!$E$15),1),'Project basic information'!$A$15,D134&lt;=DATE(YEAR('Project basic information'!$E$16),MONTH('Project basic information'!$E$16),1),'Project basic information'!$A$16),""),"")</f>
        <v/>
      </c>
      <c r="C134" s="508">
        <f>IF(C133&gt;0,C133+1,IF(DATE(YEAR('Project basic information'!$C$5),MONTH('Project basic information'!$C$5),1)=D134,1,0))</f>
        <v>0</v>
      </c>
      <c r="D134" s="509">
        <f t="shared" si="43"/>
        <v>2163</v>
      </c>
      <c r="E134" s="510"/>
      <c r="F134" s="458">
        <f t="shared" si="40"/>
        <v>0</v>
      </c>
      <c r="G134" s="511"/>
      <c r="H134" s="510"/>
      <c r="I134" s="458">
        <f t="shared" si="41"/>
        <v>0</v>
      </c>
      <c r="J134" s="512"/>
      <c r="M134" s="509">
        <f t="shared" si="35"/>
        <v>2163</v>
      </c>
      <c r="N134" s="514"/>
      <c r="O134" s="514"/>
      <c r="P134" s="514"/>
      <c r="Q134" s="514"/>
      <c r="R134" s="514"/>
      <c r="S134" s="513"/>
      <c r="T134" s="513"/>
      <c r="U134" s="513"/>
      <c r="V134" s="513"/>
      <c r="W134" s="513"/>
      <c r="X134" s="513"/>
      <c r="Y134" s="513"/>
      <c r="Z134" s="513"/>
      <c r="AA134" s="513"/>
      <c r="AB134" s="513"/>
      <c r="AC134" s="515">
        <f t="shared" si="42"/>
        <v>0</v>
      </c>
      <c r="AD134" s="516"/>
    </row>
    <row r="135" spans="2:30" ht="15" thickBot="1">
      <c r="B135" s="518"/>
      <c r="C135" s="519"/>
      <c r="D135" s="520">
        <f>D134</f>
        <v>2163</v>
      </c>
      <c r="E135" s="521"/>
      <c r="F135" s="522">
        <f>SUM(F123:F134)</f>
        <v>0</v>
      </c>
      <c r="G135" s="523">
        <f>SUM(G123:G134)</f>
        <v>0</v>
      </c>
      <c r="H135" s="524"/>
      <c r="I135" s="522">
        <f>SUM(I123:I134)</f>
        <v>0</v>
      </c>
      <c r="J135" s="523">
        <f>SUM(J123:J134)</f>
        <v>0</v>
      </c>
      <c r="M135" s="520">
        <f t="shared" si="35"/>
        <v>2163</v>
      </c>
      <c r="N135" s="526">
        <f>SUM(N123:N134)</f>
        <v>0</v>
      </c>
      <c r="O135" s="526">
        <f>SUM(O123:O134)</f>
        <v>0</v>
      </c>
      <c r="P135" s="526">
        <f>SUM(P123:P134)</f>
        <v>0</v>
      </c>
      <c r="Q135" s="526">
        <f>SUM(Q123:Q134)</f>
        <v>0</v>
      </c>
      <c r="R135" s="526">
        <f>SUM(R123:R134)</f>
        <v>0</v>
      </c>
      <c r="S135" s="528">
        <f t="shared" ref="S135:AB135" si="44">SUM(S123:S134)</f>
        <v>0</v>
      </c>
      <c r="T135" s="528">
        <f t="shared" si="44"/>
        <v>0</v>
      </c>
      <c r="U135" s="528">
        <f t="shared" si="44"/>
        <v>0</v>
      </c>
      <c r="V135" s="528">
        <f t="shared" si="44"/>
        <v>0</v>
      </c>
      <c r="W135" s="528">
        <f t="shared" si="44"/>
        <v>0</v>
      </c>
      <c r="X135" s="528">
        <f t="shared" si="44"/>
        <v>0</v>
      </c>
      <c r="Y135" s="528">
        <f t="shared" si="44"/>
        <v>0</v>
      </c>
      <c r="Z135" s="528">
        <f t="shared" si="44"/>
        <v>0</v>
      </c>
      <c r="AA135" s="528">
        <f t="shared" si="44"/>
        <v>0</v>
      </c>
      <c r="AB135" s="528">
        <f t="shared" si="44"/>
        <v>0</v>
      </c>
      <c r="AC135" s="528">
        <f>SUM(AC123:AC134)</f>
        <v>0</v>
      </c>
      <c r="AD135" s="516"/>
    </row>
    <row r="136" spans="2:30" ht="28.55" customHeight="1">
      <c r="B136" s="448"/>
      <c r="C136" s="448"/>
      <c r="N136" s="527">
        <f>IFERROR(N135/$H$6,0)</f>
        <v>0</v>
      </c>
      <c r="O136" s="527">
        <f>IFERROR(O135/$H$6,0)</f>
        <v>0</v>
      </c>
      <c r="P136" s="527">
        <f>IFERROR(P135/$H$6,0)</f>
        <v>0</v>
      </c>
      <c r="Q136" s="527">
        <f>IFERROR(Q135/$H$6,0)</f>
        <v>0</v>
      </c>
      <c r="R136" s="527">
        <f>IFERROR(R135/$H$6,0)</f>
        <v>0</v>
      </c>
      <c r="S136" s="527">
        <f t="shared" ref="S136:AB136" si="45">IFERROR(S135/$H$6,0)</f>
        <v>0</v>
      </c>
      <c r="T136" s="527">
        <f t="shared" si="45"/>
        <v>0</v>
      </c>
      <c r="U136" s="527">
        <f t="shared" si="45"/>
        <v>0</v>
      </c>
      <c r="V136" s="527">
        <f t="shared" si="45"/>
        <v>0</v>
      </c>
      <c r="W136" s="527">
        <f t="shared" si="45"/>
        <v>0</v>
      </c>
      <c r="X136" s="527">
        <f t="shared" si="45"/>
        <v>0</v>
      </c>
      <c r="Y136" s="527">
        <f t="shared" si="45"/>
        <v>0</v>
      </c>
      <c r="Z136" s="527">
        <f t="shared" si="45"/>
        <v>0</v>
      </c>
      <c r="AA136" s="527">
        <f t="shared" si="45"/>
        <v>0</v>
      </c>
      <c r="AB136" s="527">
        <f t="shared" si="45"/>
        <v>0</v>
      </c>
      <c r="AC136" s="525">
        <f>IFERROR(AC135/$H$6,0)</f>
        <v>0</v>
      </c>
      <c r="AD136" s="529" t="s">
        <v>579</v>
      </c>
    </row>
    <row r="137" spans="2:30" ht="15" thickBot="1">
      <c r="B137" s="448"/>
      <c r="C137" s="448"/>
      <c r="N137" s="530"/>
      <c r="O137" s="530"/>
      <c r="P137" s="530"/>
      <c r="Q137" s="530"/>
      <c r="R137" s="530"/>
      <c r="S137" s="531"/>
      <c r="T137" s="532"/>
      <c r="U137" s="533"/>
      <c r="V137" s="533"/>
      <c r="W137" s="533"/>
      <c r="X137" s="533"/>
      <c r="Y137" s="533"/>
      <c r="Z137" s="533"/>
      <c r="AA137" s="533"/>
      <c r="AB137" s="534"/>
      <c r="AC137" s="535"/>
      <c r="AD137" s="542"/>
    </row>
    <row r="138" spans="2:30" outlineLevel="1">
      <c r="B138" s="508" t="str">
        <f>IF(C138&gt;0,IFERROR(_xlfn.IFS(D138&lt;=DATE(YEAR('Project basic information'!$E$12),MONTH('Project basic information'!$E$12),1),'Project basic information'!$A$12,D138&lt;=DATE(YEAR('Project basic information'!$E$13),MONTH('Project basic information'!$E$13),1),'Project basic information'!$A$13,D138&lt;=DATE(YEAR('Project basic information'!$E$14),MONTH('Project basic information'!$E$14),1),'Project basic information'!$A$14,D138&lt;=DATE(YEAR('Project basic information'!$E$15),MONTH('Project basic information'!$E$15),1),'Project basic information'!$A$15,D138&lt;=DATE(YEAR('Project basic information'!$E$16),MONTH('Project basic information'!$E$16),1),'Project basic information'!$A$16),""),"")</f>
        <v/>
      </c>
      <c r="C138" s="508">
        <f>IF(C134&gt;0,C134+1,IF(DATE(YEAR('Project basic information'!$C$5),MONTH('Project basic information'!$C$5),1)=D138,1,0))</f>
        <v>0</v>
      </c>
      <c r="D138" s="509">
        <f>DATE(YEAR(D134),MONTH(D134)+1,DAY(D134))</f>
        <v>2194</v>
      </c>
      <c r="E138" s="539"/>
      <c r="F138" s="537">
        <f t="shared" ref="F138:F149" si="46">215/12*E138</f>
        <v>0</v>
      </c>
      <c r="G138" s="540"/>
      <c r="H138" s="539"/>
      <c r="I138" s="537">
        <f t="shared" ref="I138:I149" si="47">215/12*H138</f>
        <v>0</v>
      </c>
      <c r="J138" s="541"/>
      <c r="M138" s="509">
        <f t="shared" si="35"/>
        <v>2194</v>
      </c>
      <c r="N138" s="514"/>
      <c r="O138" s="514"/>
      <c r="P138" s="514"/>
      <c r="Q138" s="514"/>
      <c r="R138" s="514"/>
      <c r="S138" s="513"/>
      <c r="T138" s="513"/>
      <c r="U138" s="513"/>
      <c r="V138" s="513"/>
      <c r="W138" s="513"/>
      <c r="X138" s="513"/>
      <c r="Y138" s="513"/>
      <c r="Z138" s="513"/>
      <c r="AA138" s="513"/>
      <c r="AB138" s="513"/>
      <c r="AC138" s="515">
        <f t="shared" ref="AC138:AC149" si="48">SUM(N138:AB138)</f>
        <v>0</v>
      </c>
      <c r="AD138" s="516"/>
    </row>
    <row r="139" spans="2:30" outlineLevel="1">
      <c r="B139" s="508" t="str">
        <f>IF(C139&gt;0,IFERROR(_xlfn.IFS(D139&lt;=DATE(YEAR('Project basic information'!$E$12),MONTH('Project basic information'!$E$12),1),'Project basic information'!$A$12,D139&lt;=DATE(YEAR('Project basic information'!$E$13),MONTH('Project basic information'!$E$13),1),'Project basic information'!$A$13,D139&lt;=DATE(YEAR('Project basic information'!$E$14),MONTH('Project basic information'!$E$14),1),'Project basic information'!$A$14,D139&lt;=DATE(YEAR('Project basic information'!$E$15),MONTH('Project basic information'!$E$15),1),'Project basic information'!$A$15,D139&lt;=DATE(YEAR('Project basic information'!$E$16),MONTH('Project basic information'!$E$16),1),'Project basic information'!$A$16),""),"")</f>
        <v/>
      </c>
      <c r="C139" s="508">
        <f>IF(C138&gt;0,C138+1,IF(DATE(YEAR('Project basic information'!$C$5),MONTH('Project basic information'!$C$5),1)=D139,1,0))</f>
        <v>0</v>
      </c>
      <c r="D139" s="509">
        <f t="shared" ref="D139:D149" si="49">DATE(YEAR(D138),MONTH(D138)+1,DAY(D138))</f>
        <v>2225</v>
      </c>
      <c r="E139" s="510"/>
      <c r="F139" s="458">
        <f t="shared" si="46"/>
        <v>0</v>
      </c>
      <c r="G139" s="511"/>
      <c r="H139" s="510"/>
      <c r="I139" s="458">
        <f t="shared" si="47"/>
        <v>0</v>
      </c>
      <c r="J139" s="512"/>
      <c r="M139" s="509">
        <f t="shared" si="35"/>
        <v>2225</v>
      </c>
      <c r="N139" s="514"/>
      <c r="O139" s="514"/>
      <c r="P139" s="514"/>
      <c r="Q139" s="514"/>
      <c r="R139" s="514"/>
      <c r="S139" s="513"/>
      <c r="T139" s="513"/>
      <c r="U139" s="513"/>
      <c r="V139" s="513"/>
      <c r="W139" s="513"/>
      <c r="X139" s="513"/>
      <c r="Y139" s="513"/>
      <c r="Z139" s="513"/>
      <c r="AA139" s="513"/>
      <c r="AB139" s="513"/>
      <c r="AC139" s="515">
        <f t="shared" si="48"/>
        <v>0</v>
      </c>
      <c r="AD139" s="516"/>
    </row>
    <row r="140" spans="2:30" outlineLevel="1">
      <c r="B140" s="508" t="str">
        <f>IF(C140&gt;0,IFERROR(_xlfn.IFS(D140&lt;=DATE(YEAR('Project basic information'!$E$12),MONTH('Project basic information'!$E$12),1),'Project basic information'!$A$12,D140&lt;=DATE(YEAR('Project basic information'!$E$13),MONTH('Project basic information'!$E$13),1),'Project basic information'!$A$13,D140&lt;=DATE(YEAR('Project basic information'!$E$14),MONTH('Project basic information'!$E$14),1),'Project basic information'!$A$14,D140&lt;=DATE(YEAR('Project basic information'!$E$15),MONTH('Project basic information'!$E$15),1),'Project basic information'!$A$15,D140&lt;=DATE(YEAR('Project basic information'!$E$16),MONTH('Project basic information'!$E$16),1),'Project basic information'!$A$16),""),"")</f>
        <v/>
      </c>
      <c r="C140" s="508">
        <f>IF(C139&gt;0,C139+1,IF(DATE(YEAR('Project basic information'!$C$5),MONTH('Project basic information'!$C$5),1)=D140,1,0))</f>
        <v>0</v>
      </c>
      <c r="D140" s="509">
        <f t="shared" si="49"/>
        <v>2253</v>
      </c>
      <c r="E140" s="510"/>
      <c r="F140" s="458">
        <f t="shared" si="46"/>
        <v>0</v>
      </c>
      <c r="G140" s="511"/>
      <c r="H140" s="510"/>
      <c r="I140" s="458">
        <f t="shared" si="47"/>
        <v>0</v>
      </c>
      <c r="J140" s="512"/>
      <c r="M140" s="509">
        <f t="shared" si="35"/>
        <v>2253</v>
      </c>
      <c r="N140" s="514"/>
      <c r="O140" s="514"/>
      <c r="P140" s="514"/>
      <c r="Q140" s="514"/>
      <c r="R140" s="514"/>
      <c r="S140" s="513"/>
      <c r="T140" s="513"/>
      <c r="U140" s="513"/>
      <c r="V140" s="513"/>
      <c r="W140" s="513"/>
      <c r="X140" s="513"/>
      <c r="Y140" s="513"/>
      <c r="Z140" s="513"/>
      <c r="AA140" s="513"/>
      <c r="AB140" s="513"/>
      <c r="AC140" s="515">
        <f t="shared" si="48"/>
        <v>0</v>
      </c>
      <c r="AD140" s="516"/>
    </row>
    <row r="141" spans="2:30" outlineLevel="1">
      <c r="B141" s="508" t="str">
        <f>IF(C141&gt;0,IFERROR(_xlfn.IFS(D141&lt;=DATE(YEAR('Project basic information'!$E$12),MONTH('Project basic information'!$E$12),1),'Project basic information'!$A$12,D141&lt;=DATE(YEAR('Project basic information'!$E$13),MONTH('Project basic information'!$E$13),1),'Project basic information'!$A$13,D141&lt;=DATE(YEAR('Project basic information'!$E$14),MONTH('Project basic information'!$E$14),1),'Project basic information'!$A$14,D141&lt;=DATE(YEAR('Project basic information'!$E$15),MONTH('Project basic information'!$E$15),1),'Project basic information'!$A$15,D141&lt;=DATE(YEAR('Project basic information'!$E$16),MONTH('Project basic information'!$E$16),1),'Project basic information'!$A$16),""),"")</f>
        <v/>
      </c>
      <c r="C141" s="508">
        <f>IF(C140&gt;0,C140+1,IF(DATE(YEAR('Project basic information'!$C$5),MONTH('Project basic information'!$C$5),1)=D141,1,0))</f>
        <v>0</v>
      </c>
      <c r="D141" s="509">
        <f t="shared" si="49"/>
        <v>2284</v>
      </c>
      <c r="E141" s="510"/>
      <c r="F141" s="458">
        <f t="shared" si="46"/>
        <v>0</v>
      </c>
      <c r="G141" s="511"/>
      <c r="H141" s="510"/>
      <c r="I141" s="458">
        <f t="shared" si="47"/>
        <v>0</v>
      </c>
      <c r="J141" s="512"/>
      <c r="M141" s="509">
        <f t="shared" si="35"/>
        <v>2284</v>
      </c>
      <c r="N141" s="514"/>
      <c r="O141" s="514"/>
      <c r="P141" s="514"/>
      <c r="Q141" s="514"/>
      <c r="R141" s="514"/>
      <c r="S141" s="513"/>
      <c r="T141" s="513"/>
      <c r="U141" s="513"/>
      <c r="V141" s="513"/>
      <c r="W141" s="513"/>
      <c r="X141" s="513"/>
      <c r="Y141" s="513"/>
      <c r="Z141" s="513"/>
      <c r="AA141" s="513"/>
      <c r="AB141" s="513"/>
      <c r="AC141" s="515">
        <f t="shared" si="48"/>
        <v>0</v>
      </c>
      <c r="AD141" s="516"/>
    </row>
    <row r="142" spans="2:30" outlineLevel="1">
      <c r="B142" s="508" t="str">
        <f>IF(C142&gt;0,IFERROR(_xlfn.IFS(D142&lt;=DATE(YEAR('Project basic information'!$E$12),MONTH('Project basic information'!$E$12),1),'Project basic information'!$A$12,D142&lt;=DATE(YEAR('Project basic information'!$E$13),MONTH('Project basic information'!$E$13),1),'Project basic information'!$A$13,D142&lt;=DATE(YEAR('Project basic information'!$E$14),MONTH('Project basic information'!$E$14),1),'Project basic information'!$A$14,D142&lt;=DATE(YEAR('Project basic information'!$E$15),MONTH('Project basic information'!$E$15),1),'Project basic information'!$A$15,D142&lt;=DATE(YEAR('Project basic information'!$E$16),MONTH('Project basic information'!$E$16),1),'Project basic information'!$A$16),""),"")</f>
        <v/>
      </c>
      <c r="C142" s="508">
        <f>IF(C141&gt;0,C141+1,IF(DATE(YEAR('Project basic information'!$C$5),MONTH('Project basic information'!$C$5),1)=D142,1,0))</f>
        <v>0</v>
      </c>
      <c r="D142" s="509">
        <f t="shared" si="49"/>
        <v>2314</v>
      </c>
      <c r="E142" s="510"/>
      <c r="F142" s="458">
        <f t="shared" si="46"/>
        <v>0</v>
      </c>
      <c r="G142" s="511"/>
      <c r="H142" s="510"/>
      <c r="I142" s="458">
        <f t="shared" si="47"/>
        <v>0</v>
      </c>
      <c r="J142" s="512"/>
      <c r="M142" s="509">
        <f t="shared" si="35"/>
        <v>2314</v>
      </c>
      <c r="N142" s="514"/>
      <c r="O142" s="514"/>
      <c r="P142" s="514"/>
      <c r="Q142" s="514"/>
      <c r="R142" s="514"/>
      <c r="S142" s="513"/>
      <c r="T142" s="513"/>
      <c r="U142" s="513"/>
      <c r="V142" s="513"/>
      <c r="W142" s="513"/>
      <c r="X142" s="513"/>
      <c r="Y142" s="513"/>
      <c r="Z142" s="513"/>
      <c r="AA142" s="513"/>
      <c r="AB142" s="513"/>
      <c r="AC142" s="515">
        <f t="shared" si="48"/>
        <v>0</v>
      </c>
      <c r="AD142" s="516"/>
    </row>
    <row r="143" spans="2:30" outlineLevel="1">
      <c r="B143" s="508" t="str">
        <f>IF(C143&gt;0,IFERROR(_xlfn.IFS(D143&lt;=DATE(YEAR('Project basic information'!$E$12),MONTH('Project basic information'!$E$12),1),'Project basic information'!$A$12,D143&lt;=DATE(YEAR('Project basic information'!$E$13),MONTH('Project basic information'!$E$13),1),'Project basic information'!$A$13,D143&lt;=DATE(YEAR('Project basic information'!$E$14),MONTH('Project basic information'!$E$14),1),'Project basic information'!$A$14,D143&lt;=DATE(YEAR('Project basic information'!$E$15),MONTH('Project basic information'!$E$15),1),'Project basic information'!$A$15,D143&lt;=DATE(YEAR('Project basic information'!$E$16),MONTH('Project basic information'!$E$16),1),'Project basic information'!$A$16),""),"")</f>
        <v/>
      </c>
      <c r="C143" s="508">
        <f>IF(C142&gt;0,C142+1,IF(DATE(YEAR('Project basic information'!$C$5),MONTH('Project basic information'!$C$5),1)=D143,1,0))</f>
        <v>0</v>
      </c>
      <c r="D143" s="509">
        <f t="shared" si="49"/>
        <v>2345</v>
      </c>
      <c r="E143" s="510"/>
      <c r="F143" s="458">
        <f t="shared" si="46"/>
        <v>0</v>
      </c>
      <c r="G143" s="511"/>
      <c r="H143" s="510"/>
      <c r="I143" s="458">
        <f t="shared" si="47"/>
        <v>0</v>
      </c>
      <c r="J143" s="512"/>
      <c r="M143" s="509">
        <f t="shared" si="35"/>
        <v>2345</v>
      </c>
      <c r="N143" s="514"/>
      <c r="O143" s="514"/>
      <c r="P143" s="514"/>
      <c r="Q143" s="514"/>
      <c r="R143" s="514"/>
      <c r="S143" s="513"/>
      <c r="T143" s="513"/>
      <c r="U143" s="513"/>
      <c r="V143" s="513"/>
      <c r="W143" s="513"/>
      <c r="X143" s="513"/>
      <c r="Y143" s="513"/>
      <c r="Z143" s="513"/>
      <c r="AA143" s="513"/>
      <c r="AB143" s="513"/>
      <c r="AC143" s="515">
        <f t="shared" si="48"/>
        <v>0</v>
      </c>
      <c r="AD143" s="516"/>
    </row>
    <row r="144" spans="2:30" outlineLevel="1">
      <c r="B144" s="508" t="str">
        <f>IF(C144&gt;0,IFERROR(_xlfn.IFS(D144&lt;=DATE(YEAR('Project basic information'!$E$12),MONTH('Project basic information'!$E$12),1),'Project basic information'!$A$12,D144&lt;=DATE(YEAR('Project basic information'!$E$13),MONTH('Project basic information'!$E$13),1),'Project basic information'!$A$13,D144&lt;=DATE(YEAR('Project basic information'!$E$14),MONTH('Project basic information'!$E$14),1),'Project basic information'!$A$14,D144&lt;=DATE(YEAR('Project basic information'!$E$15),MONTH('Project basic information'!$E$15),1),'Project basic information'!$A$15,D144&lt;=DATE(YEAR('Project basic information'!$E$16),MONTH('Project basic information'!$E$16),1),'Project basic information'!$A$16),""),"")</f>
        <v/>
      </c>
      <c r="C144" s="508">
        <f>IF(C143&gt;0,C143+1,IF(DATE(YEAR('Project basic information'!$C$5),MONTH('Project basic information'!$C$5),1)=D144,1,0))</f>
        <v>0</v>
      </c>
      <c r="D144" s="509">
        <f t="shared" si="49"/>
        <v>2375</v>
      </c>
      <c r="E144" s="510"/>
      <c r="F144" s="458">
        <f t="shared" si="46"/>
        <v>0</v>
      </c>
      <c r="G144" s="511"/>
      <c r="H144" s="510"/>
      <c r="I144" s="458">
        <f t="shared" si="47"/>
        <v>0</v>
      </c>
      <c r="J144" s="512"/>
      <c r="M144" s="509">
        <f t="shared" si="35"/>
        <v>2375</v>
      </c>
      <c r="N144" s="514"/>
      <c r="O144" s="514"/>
      <c r="P144" s="514"/>
      <c r="Q144" s="514"/>
      <c r="R144" s="514"/>
      <c r="S144" s="513"/>
      <c r="T144" s="513"/>
      <c r="U144" s="513"/>
      <c r="V144" s="513"/>
      <c r="W144" s="513"/>
      <c r="X144" s="513"/>
      <c r="Y144" s="513"/>
      <c r="Z144" s="513"/>
      <c r="AA144" s="513"/>
      <c r="AB144" s="513"/>
      <c r="AC144" s="515">
        <f t="shared" si="48"/>
        <v>0</v>
      </c>
      <c r="AD144" s="516"/>
    </row>
    <row r="145" spans="1:30" outlineLevel="1">
      <c r="B145" s="508" t="str">
        <f>IF(C145&gt;0,IFERROR(_xlfn.IFS(D145&lt;=DATE(YEAR('Project basic information'!$E$12),MONTH('Project basic information'!$E$12),1),'Project basic information'!$A$12,D145&lt;=DATE(YEAR('Project basic information'!$E$13),MONTH('Project basic information'!$E$13),1),'Project basic information'!$A$13,D145&lt;=DATE(YEAR('Project basic information'!$E$14),MONTH('Project basic information'!$E$14),1),'Project basic information'!$A$14,D145&lt;=DATE(YEAR('Project basic information'!$E$15),MONTH('Project basic information'!$E$15),1),'Project basic information'!$A$15,D145&lt;=DATE(YEAR('Project basic information'!$E$16),MONTH('Project basic information'!$E$16),1),'Project basic information'!$A$16),""),"")</f>
        <v/>
      </c>
      <c r="C145" s="508">
        <f>IF(C144&gt;0,C144+1,IF(DATE(YEAR('Project basic information'!$C$5),MONTH('Project basic information'!$C$5),1)=D145,1,0))</f>
        <v>0</v>
      </c>
      <c r="D145" s="509">
        <f t="shared" si="49"/>
        <v>2406</v>
      </c>
      <c r="E145" s="510"/>
      <c r="F145" s="458">
        <f t="shared" si="46"/>
        <v>0</v>
      </c>
      <c r="G145" s="511"/>
      <c r="H145" s="510"/>
      <c r="I145" s="458">
        <f t="shared" si="47"/>
        <v>0</v>
      </c>
      <c r="J145" s="512"/>
      <c r="M145" s="509">
        <f t="shared" si="35"/>
        <v>2406</v>
      </c>
      <c r="N145" s="514"/>
      <c r="O145" s="514"/>
      <c r="P145" s="514"/>
      <c r="Q145" s="514"/>
      <c r="R145" s="514"/>
      <c r="S145" s="513"/>
      <c r="T145" s="513"/>
      <c r="U145" s="513"/>
      <c r="V145" s="513"/>
      <c r="W145" s="513"/>
      <c r="X145" s="513"/>
      <c r="Y145" s="513"/>
      <c r="Z145" s="513"/>
      <c r="AA145" s="513"/>
      <c r="AB145" s="513"/>
      <c r="AC145" s="515">
        <f t="shared" si="48"/>
        <v>0</v>
      </c>
      <c r="AD145" s="516"/>
    </row>
    <row r="146" spans="1:30" outlineLevel="1">
      <c r="B146" s="508" t="str">
        <f>IF(C146&gt;0,IFERROR(_xlfn.IFS(D146&lt;=DATE(YEAR('Project basic information'!$E$12),MONTH('Project basic information'!$E$12),1),'Project basic information'!$A$12,D146&lt;=DATE(YEAR('Project basic information'!$E$13),MONTH('Project basic information'!$E$13),1),'Project basic information'!$A$13,D146&lt;=DATE(YEAR('Project basic information'!$E$14),MONTH('Project basic information'!$E$14),1),'Project basic information'!$A$14,D146&lt;=DATE(YEAR('Project basic information'!$E$15),MONTH('Project basic information'!$E$15),1),'Project basic information'!$A$15,D146&lt;=DATE(YEAR('Project basic information'!$E$16),MONTH('Project basic information'!$E$16),1),'Project basic information'!$A$16),""),"")</f>
        <v/>
      </c>
      <c r="C146" s="508">
        <f>IF(C145&gt;0,C145+1,IF(DATE(YEAR('Project basic information'!$C$5),MONTH('Project basic information'!$C$5),1)=D146,1,0))</f>
        <v>0</v>
      </c>
      <c r="D146" s="509">
        <f t="shared" si="49"/>
        <v>2437</v>
      </c>
      <c r="E146" s="510"/>
      <c r="F146" s="458">
        <f t="shared" si="46"/>
        <v>0</v>
      </c>
      <c r="G146" s="511"/>
      <c r="H146" s="510"/>
      <c r="I146" s="458">
        <f t="shared" si="47"/>
        <v>0</v>
      </c>
      <c r="J146" s="512"/>
      <c r="M146" s="509">
        <f t="shared" si="35"/>
        <v>2437</v>
      </c>
      <c r="N146" s="514"/>
      <c r="O146" s="514"/>
      <c r="P146" s="514"/>
      <c r="Q146" s="514"/>
      <c r="R146" s="514"/>
      <c r="S146" s="513"/>
      <c r="T146" s="513"/>
      <c r="U146" s="513"/>
      <c r="V146" s="513"/>
      <c r="W146" s="513"/>
      <c r="X146" s="513"/>
      <c r="Y146" s="513"/>
      <c r="Z146" s="513"/>
      <c r="AA146" s="513"/>
      <c r="AB146" s="513"/>
      <c r="AC146" s="515">
        <f t="shared" si="48"/>
        <v>0</v>
      </c>
      <c r="AD146" s="516"/>
    </row>
    <row r="147" spans="1:30" outlineLevel="1">
      <c r="B147" s="508" t="str">
        <f>IF(C147&gt;0,IFERROR(_xlfn.IFS(D147&lt;=DATE(YEAR('Project basic information'!$E$12),MONTH('Project basic information'!$E$12),1),'Project basic information'!$A$12,D147&lt;=DATE(YEAR('Project basic information'!$E$13),MONTH('Project basic information'!$E$13),1),'Project basic information'!$A$13,D147&lt;=DATE(YEAR('Project basic information'!$E$14),MONTH('Project basic information'!$E$14),1),'Project basic information'!$A$14,D147&lt;=DATE(YEAR('Project basic information'!$E$15),MONTH('Project basic information'!$E$15),1),'Project basic information'!$A$15,D147&lt;=DATE(YEAR('Project basic information'!$E$16),MONTH('Project basic information'!$E$16),1),'Project basic information'!$A$16),""),"")</f>
        <v/>
      </c>
      <c r="C147" s="508">
        <f>IF(C146&gt;0,C146+1,IF(DATE(YEAR('Project basic information'!$C$5),MONTH('Project basic information'!$C$5),1)=D147,1,0))</f>
        <v>0</v>
      </c>
      <c r="D147" s="509">
        <f t="shared" si="49"/>
        <v>2467</v>
      </c>
      <c r="E147" s="510"/>
      <c r="F147" s="458">
        <f t="shared" si="46"/>
        <v>0</v>
      </c>
      <c r="G147" s="511"/>
      <c r="H147" s="510"/>
      <c r="I147" s="458">
        <f t="shared" si="47"/>
        <v>0</v>
      </c>
      <c r="J147" s="512"/>
      <c r="M147" s="509">
        <f t="shared" si="35"/>
        <v>2467</v>
      </c>
      <c r="N147" s="514"/>
      <c r="O147" s="514"/>
      <c r="P147" s="514"/>
      <c r="Q147" s="514"/>
      <c r="R147" s="514"/>
      <c r="S147" s="513"/>
      <c r="T147" s="513"/>
      <c r="U147" s="513"/>
      <c r="V147" s="513"/>
      <c r="W147" s="513"/>
      <c r="X147" s="513"/>
      <c r="Y147" s="513"/>
      <c r="Z147" s="513"/>
      <c r="AA147" s="513"/>
      <c r="AB147" s="513"/>
      <c r="AC147" s="515">
        <f t="shared" si="48"/>
        <v>0</v>
      </c>
      <c r="AD147" s="516"/>
    </row>
    <row r="148" spans="1:30" outlineLevel="1">
      <c r="B148" s="508" t="str">
        <f>IF(C148&gt;0,IFERROR(_xlfn.IFS(D148&lt;=DATE(YEAR('Project basic information'!$E$12),MONTH('Project basic information'!$E$12),1),'Project basic information'!$A$12,D148&lt;=DATE(YEAR('Project basic information'!$E$13),MONTH('Project basic information'!$E$13),1),'Project basic information'!$A$13,D148&lt;=DATE(YEAR('Project basic information'!$E$14),MONTH('Project basic information'!$E$14),1),'Project basic information'!$A$14,D148&lt;=DATE(YEAR('Project basic information'!$E$15),MONTH('Project basic information'!$E$15),1),'Project basic information'!$A$15,D148&lt;=DATE(YEAR('Project basic information'!$E$16),MONTH('Project basic information'!$E$16),1),'Project basic information'!$A$16),""),"")</f>
        <v/>
      </c>
      <c r="C148" s="508">
        <f>IF(C147&gt;0,C147+1,IF(DATE(YEAR('Project basic information'!$C$5),MONTH('Project basic information'!$C$5),1)=D148,1,0))</f>
        <v>0</v>
      </c>
      <c r="D148" s="509">
        <f t="shared" si="49"/>
        <v>2498</v>
      </c>
      <c r="E148" s="510"/>
      <c r="F148" s="458">
        <f t="shared" si="46"/>
        <v>0</v>
      </c>
      <c r="G148" s="511"/>
      <c r="H148" s="510"/>
      <c r="I148" s="458">
        <f t="shared" si="47"/>
        <v>0</v>
      </c>
      <c r="J148" s="512"/>
      <c r="M148" s="509">
        <f t="shared" si="35"/>
        <v>2498</v>
      </c>
      <c r="N148" s="514"/>
      <c r="O148" s="514"/>
      <c r="P148" s="514"/>
      <c r="Q148" s="514"/>
      <c r="R148" s="514"/>
      <c r="S148" s="513"/>
      <c r="T148" s="513"/>
      <c r="U148" s="513"/>
      <c r="V148" s="513"/>
      <c r="W148" s="513"/>
      <c r="X148" s="513"/>
      <c r="Y148" s="513"/>
      <c r="Z148" s="513"/>
      <c r="AA148" s="513"/>
      <c r="AB148" s="513"/>
      <c r="AC148" s="515">
        <f t="shared" si="48"/>
        <v>0</v>
      </c>
      <c r="AD148" s="516"/>
    </row>
    <row r="149" spans="1:30" outlineLevel="1">
      <c r="B149" s="508" t="str">
        <f>IF(C149&gt;0,IFERROR(_xlfn.IFS(D149&lt;=DATE(YEAR('Project basic information'!$E$12),MONTH('Project basic information'!$E$12),1),'Project basic information'!$A$12,D149&lt;=DATE(YEAR('Project basic information'!$E$13),MONTH('Project basic information'!$E$13),1),'Project basic information'!$A$13,D149&lt;=DATE(YEAR('Project basic information'!$E$14),MONTH('Project basic information'!$E$14),1),'Project basic information'!$A$14,D149&lt;=DATE(YEAR('Project basic information'!$E$15),MONTH('Project basic information'!$E$15),1),'Project basic information'!$A$15,D149&lt;=DATE(YEAR('Project basic information'!$E$16),MONTH('Project basic information'!$E$16),1),'Project basic information'!$A$16),""),"")</f>
        <v/>
      </c>
      <c r="C149" s="508">
        <f>IF(C148&gt;0,C148+1,IF(DATE(YEAR('Project basic information'!$C$5),MONTH('Project basic information'!$C$5),1)=D149,1,0))</f>
        <v>0</v>
      </c>
      <c r="D149" s="509">
        <f t="shared" si="49"/>
        <v>2528</v>
      </c>
      <c r="E149" s="510"/>
      <c r="F149" s="458">
        <f t="shared" si="46"/>
        <v>0</v>
      </c>
      <c r="G149" s="511"/>
      <c r="H149" s="510"/>
      <c r="I149" s="458">
        <f t="shared" si="47"/>
        <v>0</v>
      </c>
      <c r="J149" s="512"/>
      <c r="M149" s="509">
        <f t="shared" si="35"/>
        <v>2528</v>
      </c>
      <c r="N149" s="514"/>
      <c r="O149" s="514"/>
      <c r="P149" s="514"/>
      <c r="Q149" s="514"/>
      <c r="R149" s="514"/>
      <c r="S149" s="513"/>
      <c r="T149" s="513"/>
      <c r="U149" s="513"/>
      <c r="V149" s="513"/>
      <c r="W149" s="513"/>
      <c r="X149" s="513"/>
      <c r="Y149" s="513"/>
      <c r="Z149" s="513"/>
      <c r="AA149" s="513"/>
      <c r="AB149" s="513"/>
      <c r="AC149" s="515">
        <f t="shared" si="48"/>
        <v>0</v>
      </c>
      <c r="AD149" s="516"/>
    </row>
    <row r="150" spans="1:30" ht="15" thickBot="1">
      <c r="B150" s="518"/>
      <c r="C150" s="519"/>
      <c r="D150" s="520">
        <f>D149</f>
        <v>2528</v>
      </c>
      <c r="E150" s="521"/>
      <c r="F150" s="522">
        <f>SUM(F138:F149)</f>
        <v>0</v>
      </c>
      <c r="G150" s="523">
        <f>SUM(G138:G149)</f>
        <v>0</v>
      </c>
      <c r="H150" s="524"/>
      <c r="I150" s="522">
        <f>SUM(I138:I149)</f>
        <v>0</v>
      </c>
      <c r="J150" s="523">
        <f>SUM(J138:J149)</f>
        <v>0</v>
      </c>
      <c r="M150" s="520">
        <f t="shared" si="35"/>
        <v>2528</v>
      </c>
      <c r="N150" s="526">
        <f>SUM(N138:N149)</f>
        <v>0</v>
      </c>
      <c r="O150" s="526">
        <f>SUM(O138:O149)</f>
        <v>0</v>
      </c>
      <c r="P150" s="526">
        <f>SUM(P138:P149)</f>
        <v>0</v>
      </c>
      <c r="Q150" s="526">
        <f>SUM(Q138:Q149)</f>
        <v>0</v>
      </c>
      <c r="R150" s="526">
        <f>SUM(R138:R149)</f>
        <v>0</v>
      </c>
      <c r="S150" s="528">
        <f t="shared" ref="S150:AB150" si="50">SUM(S138:S149)</f>
        <v>0</v>
      </c>
      <c r="T150" s="528">
        <f t="shared" si="50"/>
        <v>0</v>
      </c>
      <c r="U150" s="528">
        <f t="shared" si="50"/>
        <v>0</v>
      </c>
      <c r="V150" s="528">
        <f t="shared" si="50"/>
        <v>0</v>
      </c>
      <c r="W150" s="528">
        <f t="shared" si="50"/>
        <v>0</v>
      </c>
      <c r="X150" s="528">
        <f t="shared" si="50"/>
        <v>0</v>
      </c>
      <c r="Y150" s="528">
        <f t="shared" si="50"/>
        <v>0</v>
      </c>
      <c r="Z150" s="528">
        <f t="shared" si="50"/>
        <v>0</v>
      </c>
      <c r="AA150" s="528">
        <f t="shared" si="50"/>
        <v>0</v>
      </c>
      <c r="AB150" s="528">
        <f t="shared" si="50"/>
        <v>0</v>
      </c>
      <c r="AC150" s="528">
        <f>SUM(AC138:AC149)</f>
        <v>0</v>
      </c>
      <c r="AD150" s="516"/>
    </row>
    <row r="151" spans="1:30" ht="28.55" customHeight="1">
      <c r="A151" s="448"/>
      <c r="B151" s="448"/>
      <c r="C151" s="448"/>
      <c r="D151" s="448"/>
      <c r="N151" s="527">
        <f>IFERROR(N150/$H$6,0)</f>
        <v>0</v>
      </c>
      <c r="O151" s="527">
        <f>IFERROR(O150/$H$6,0)</f>
        <v>0</v>
      </c>
      <c r="P151" s="527">
        <f>IFERROR(P150/$H$6,0)</f>
        <v>0</v>
      </c>
      <c r="Q151" s="527">
        <f>IFERROR(Q150/$H$6,0)</f>
        <v>0</v>
      </c>
      <c r="R151" s="527">
        <f>IFERROR(R150/$H$6,0)</f>
        <v>0</v>
      </c>
      <c r="S151" s="527">
        <f t="shared" ref="S151:AB151" si="51">IFERROR(S150/$H$6,0)</f>
        <v>0</v>
      </c>
      <c r="T151" s="527">
        <f t="shared" si="51"/>
        <v>0</v>
      </c>
      <c r="U151" s="527">
        <f t="shared" si="51"/>
        <v>0</v>
      </c>
      <c r="V151" s="527">
        <f t="shared" si="51"/>
        <v>0</v>
      </c>
      <c r="W151" s="527">
        <f t="shared" si="51"/>
        <v>0</v>
      </c>
      <c r="X151" s="527">
        <f t="shared" si="51"/>
        <v>0</v>
      </c>
      <c r="Y151" s="527">
        <f t="shared" si="51"/>
        <v>0</v>
      </c>
      <c r="Z151" s="527">
        <f t="shared" si="51"/>
        <v>0</v>
      </c>
      <c r="AA151" s="527">
        <f t="shared" si="51"/>
        <v>0</v>
      </c>
      <c r="AB151" s="527">
        <f t="shared" si="51"/>
        <v>0</v>
      </c>
      <c r="AC151" s="525">
        <f>IFERROR(AC150/$H$6,0)</f>
        <v>0</v>
      </c>
      <c r="AD151" s="529" t="s">
        <v>579</v>
      </c>
    </row>
    <row r="152" spans="1:30">
      <c r="A152" s="448"/>
      <c r="B152" s="448"/>
      <c r="C152" s="448"/>
      <c r="D152" s="448"/>
      <c r="N152" s="543"/>
      <c r="O152" s="543"/>
      <c r="P152" s="543"/>
      <c r="Q152" s="543"/>
      <c r="R152" s="543"/>
      <c r="S152" s="544"/>
      <c r="T152" s="545"/>
      <c r="U152" s="545"/>
      <c r="V152" s="545"/>
      <c r="W152" s="545"/>
      <c r="X152" s="545"/>
      <c r="Y152" s="545"/>
      <c r="Z152" s="545"/>
      <c r="AA152" s="545"/>
      <c r="AB152" s="546"/>
      <c r="AC152" s="543"/>
      <c r="AD152" s="542"/>
    </row>
    <row r="153" spans="1:30">
      <c r="L153" s="517"/>
      <c r="N153" s="480"/>
      <c r="O153" s="480"/>
      <c r="P153" s="480"/>
      <c r="Q153" s="480"/>
      <c r="R153" s="480"/>
      <c r="AC153" s="480"/>
    </row>
    <row r="154" spans="1:30">
      <c r="L154" s="517"/>
      <c r="N154" s="480"/>
      <c r="O154" s="480"/>
      <c r="P154" s="480"/>
      <c r="Q154" s="480"/>
      <c r="R154" s="480"/>
      <c r="AC154" s="480"/>
    </row>
    <row r="155" spans="1:30">
      <c r="N155" s="480"/>
      <c r="O155" s="480"/>
      <c r="P155" s="480"/>
      <c r="Q155" s="480"/>
      <c r="R155" s="480"/>
      <c r="AC155" s="480"/>
    </row>
    <row r="156" spans="1:30">
      <c r="N156" s="480"/>
      <c r="O156" s="480"/>
      <c r="P156" s="480"/>
      <c r="Q156" s="480"/>
      <c r="R156" s="480"/>
      <c r="AC156" s="480"/>
    </row>
    <row r="157" spans="1:30">
      <c r="N157" s="480"/>
      <c r="O157" s="480"/>
      <c r="P157" s="480"/>
      <c r="Q157" s="480"/>
      <c r="R157" s="480"/>
      <c r="AC157" s="480"/>
    </row>
    <row r="158" spans="1:30">
      <c r="N158" s="480"/>
      <c r="O158" s="480"/>
      <c r="P158" s="480"/>
      <c r="Q158" s="480"/>
      <c r="R158" s="480"/>
      <c r="AC158" s="480"/>
    </row>
    <row r="159" spans="1:30">
      <c r="N159" s="480"/>
      <c r="O159" s="480"/>
      <c r="P159" s="480"/>
      <c r="Q159" s="480"/>
      <c r="R159" s="480"/>
      <c r="AC159" s="480"/>
    </row>
    <row r="160" spans="1:30">
      <c r="N160" s="480"/>
      <c r="O160" s="480"/>
      <c r="P160" s="480"/>
      <c r="Q160" s="480"/>
      <c r="R160" s="480"/>
      <c r="AC160" s="480"/>
    </row>
    <row r="161" spans="14:29">
      <c r="N161" s="480"/>
      <c r="O161" s="480"/>
      <c r="P161" s="480"/>
      <c r="Q161" s="480"/>
      <c r="R161" s="480"/>
      <c r="AC161" s="480"/>
    </row>
    <row r="162" spans="14:29">
      <c r="N162" s="480"/>
      <c r="O162" s="480"/>
      <c r="P162" s="480"/>
      <c r="Q162" s="480"/>
      <c r="R162" s="480"/>
      <c r="AC162" s="480"/>
    </row>
    <row r="163" spans="14:29">
      <c r="N163" s="480"/>
      <c r="O163" s="480"/>
      <c r="P163" s="480"/>
      <c r="Q163" s="480"/>
      <c r="R163" s="480"/>
      <c r="AC163" s="480"/>
    </row>
    <row r="164" spans="14:29">
      <c r="N164" s="480"/>
      <c r="O164" s="480"/>
      <c r="P164" s="480"/>
      <c r="Q164" s="480"/>
      <c r="R164" s="480"/>
      <c r="AC164" s="480"/>
    </row>
    <row r="165" spans="14:29">
      <c r="N165" s="480"/>
      <c r="O165" s="480"/>
      <c r="P165" s="480"/>
      <c r="Q165" s="480"/>
      <c r="R165" s="480"/>
      <c r="AC165" s="480"/>
    </row>
    <row r="166" spans="14:29">
      <c r="N166" s="480"/>
      <c r="O166" s="480"/>
      <c r="P166" s="480"/>
      <c r="Q166" s="480"/>
      <c r="R166" s="480"/>
      <c r="AC166" s="480"/>
    </row>
    <row r="167" spans="14:29">
      <c r="N167" s="480"/>
      <c r="O167" s="480"/>
      <c r="P167" s="480"/>
      <c r="Q167" s="480"/>
      <c r="R167" s="480"/>
      <c r="AC167" s="480"/>
    </row>
    <row r="168" spans="14:29">
      <c r="N168" s="480"/>
      <c r="O168" s="480"/>
      <c r="P168" s="480"/>
      <c r="Q168" s="480"/>
      <c r="R168" s="480"/>
      <c r="AC168" s="480"/>
    </row>
    <row r="169" spans="14:29">
      <c r="N169" s="480"/>
      <c r="O169" s="480"/>
      <c r="P169" s="480"/>
      <c r="Q169" s="480"/>
      <c r="R169" s="480"/>
      <c r="AC169" s="480"/>
    </row>
    <row r="170" spans="14:29">
      <c r="N170" s="480"/>
      <c r="O170" s="480"/>
      <c r="P170" s="480"/>
      <c r="Q170" s="480"/>
      <c r="R170" s="480"/>
      <c r="AC170" s="480"/>
    </row>
    <row r="171" spans="14:29">
      <c r="N171" s="480"/>
      <c r="O171" s="480"/>
      <c r="P171" s="480"/>
      <c r="Q171" s="480"/>
      <c r="R171" s="480"/>
      <c r="AC171" s="480"/>
    </row>
    <row r="172" spans="14:29">
      <c r="N172" s="480"/>
      <c r="O172" s="480"/>
      <c r="P172" s="480"/>
      <c r="Q172" s="480"/>
      <c r="R172" s="480"/>
      <c r="AC172" s="480"/>
    </row>
    <row r="173" spans="14:29">
      <c r="N173" s="480"/>
      <c r="O173" s="480"/>
      <c r="P173" s="480"/>
      <c r="Q173" s="480"/>
      <c r="R173" s="480"/>
      <c r="AC173" s="480"/>
    </row>
    <row r="174" spans="14:29">
      <c r="N174" s="480"/>
      <c r="O174" s="480"/>
      <c r="P174" s="480"/>
      <c r="Q174" s="480"/>
      <c r="R174" s="480"/>
      <c r="AC174" s="480"/>
    </row>
    <row r="175" spans="14:29">
      <c r="N175" s="480"/>
      <c r="O175" s="480"/>
      <c r="P175" s="480"/>
      <c r="Q175" s="480"/>
      <c r="R175" s="480"/>
      <c r="AC175" s="480"/>
    </row>
    <row r="176" spans="14:29">
      <c r="N176" s="480"/>
      <c r="O176" s="480"/>
      <c r="P176" s="480"/>
      <c r="Q176" s="480"/>
      <c r="R176" s="480"/>
      <c r="AC176" s="480"/>
    </row>
    <row r="177" spans="14:18">
      <c r="N177" s="480"/>
      <c r="O177" s="480"/>
      <c r="P177" s="480"/>
      <c r="Q177" s="480"/>
      <c r="R177" s="480"/>
    </row>
    <row r="178" spans="14:18">
      <c r="N178" s="480"/>
      <c r="O178" s="480"/>
      <c r="P178" s="480"/>
      <c r="Q178" s="480"/>
      <c r="R178" s="480"/>
    </row>
    <row r="179" spans="14:18">
      <c r="N179" s="480"/>
      <c r="O179" s="480"/>
      <c r="P179" s="480"/>
      <c r="Q179" s="480"/>
      <c r="R179" s="480"/>
    </row>
    <row r="180" spans="14:18">
      <c r="N180" s="480"/>
      <c r="O180" s="480"/>
      <c r="P180" s="480"/>
      <c r="Q180" s="480"/>
      <c r="R180" s="480"/>
    </row>
  </sheetData>
  <mergeCells count="62">
    <mergeCell ref="E46:G46"/>
    <mergeCell ref="H46:J46"/>
    <mergeCell ref="N46:AC46"/>
    <mergeCell ref="J27:J28"/>
    <mergeCell ref="K27:K28"/>
    <mergeCell ref="H35:H41"/>
    <mergeCell ref="B44:J44"/>
    <mergeCell ref="M44:AE44"/>
    <mergeCell ref="C32:I32"/>
    <mergeCell ref="A27:A28"/>
    <mergeCell ref="B27:B28"/>
    <mergeCell ref="C27:C28"/>
    <mergeCell ref="D27:D28"/>
    <mergeCell ref="E27:E28"/>
    <mergeCell ref="F27:F28"/>
    <mergeCell ref="G27:G28"/>
    <mergeCell ref="H27:H28"/>
    <mergeCell ref="I27:I28"/>
    <mergeCell ref="F25:F26"/>
    <mergeCell ref="G25:G26"/>
    <mergeCell ref="H25:H26"/>
    <mergeCell ref="I25:I26"/>
    <mergeCell ref="J25:J26"/>
    <mergeCell ref="K25:K26"/>
    <mergeCell ref="G23:G24"/>
    <mergeCell ref="H23:H24"/>
    <mergeCell ref="I23:I24"/>
    <mergeCell ref="J23:J24"/>
    <mergeCell ref="K23:K24"/>
    <mergeCell ref="A25:A26"/>
    <mergeCell ref="B25:B26"/>
    <mergeCell ref="C25:C26"/>
    <mergeCell ref="D25:D26"/>
    <mergeCell ref="E25:E26"/>
    <mergeCell ref="A23:A24"/>
    <mergeCell ref="B23:B24"/>
    <mergeCell ref="C23:C24"/>
    <mergeCell ref="D23:D24"/>
    <mergeCell ref="E23:E24"/>
    <mergeCell ref="F23:F24"/>
    <mergeCell ref="F21:F22"/>
    <mergeCell ref="G21:G22"/>
    <mergeCell ref="H21:H22"/>
    <mergeCell ref="I21:I22"/>
    <mergeCell ref="J21:J22"/>
    <mergeCell ref="K21:K22"/>
    <mergeCell ref="C17:K17"/>
    <mergeCell ref="M17:AE18"/>
    <mergeCell ref="C19:E19"/>
    <mergeCell ref="G19:I19"/>
    <mergeCell ref="E21:E22"/>
    <mergeCell ref="A20:B20"/>
    <mergeCell ref="A21:A22"/>
    <mergeCell ref="B21:B22"/>
    <mergeCell ref="C21:C22"/>
    <mergeCell ref="D21:D22"/>
    <mergeCell ref="C3:H3"/>
    <mergeCell ref="M3:AE3"/>
    <mergeCell ref="D6:E6"/>
    <mergeCell ref="C8:C13"/>
    <mergeCell ref="C14:C15"/>
    <mergeCell ref="D14:D15"/>
  </mergeCells>
  <conditionalFormatting sqref="B48:B59 B93:B104 B108:B119 B122:B134 B138:B149">
    <cfRule type="cellIs" dxfId="425" priority="118" operator="equal">
      <formula>"P4"</formula>
    </cfRule>
    <cfRule type="cellIs" dxfId="424" priority="119" operator="equal">
      <formula>"P3"</formula>
    </cfRule>
    <cfRule type="cellIs" dxfId="423" priority="120" operator="equal">
      <formula>"P2"</formula>
    </cfRule>
    <cfRule type="cellIs" dxfId="422" priority="121" operator="equal">
      <formula>"P1"</formula>
    </cfRule>
  </conditionalFormatting>
  <conditionalFormatting sqref="B48:B59 B93:B104 B108:B119 B123:B134 B138:B149">
    <cfRule type="cellIs" dxfId="421" priority="117" operator="equal">
      <formula>"P5"</formula>
    </cfRule>
  </conditionalFormatting>
  <conditionalFormatting sqref="B63:B74">
    <cfRule type="cellIs" dxfId="420" priority="68" operator="equal">
      <formula>"P5"</formula>
    </cfRule>
    <cfRule type="cellIs" dxfId="419" priority="69" operator="equal">
      <formula>"P4"</formula>
    </cfRule>
    <cfRule type="cellIs" dxfId="418" priority="70" operator="equal">
      <formula>"P3"</formula>
    </cfRule>
    <cfRule type="cellIs" dxfId="417" priority="71" operator="equal">
      <formula>"P2"</formula>
    </cfRule>
    <cfRule type="cellIs" dxfId="416" priority="72" operator="equal">
      <formula>"P1"</formula>
    </cfRule>
  </conditionalFormatting>
  <conditionalFormatting sqref="B78:B89">
    <cfRule type="cellIs" dxfId="415" priority="74" operator="equal">
      <formula>"P5"</formula>
    </cfRule>
    <cfRule type="cellIs" dxfId="414" priority="75" operator="equal">
      <formula>"P4"</formula>
    </cfRule>
    <cfRule type="cellIs" dxfId="413" priority="76" operator="equal">
      <formula>"P3"</formula>
    </cfRule>
    <cfRule type="cellIs" dxfId="412" priority="77" operator="equal">
      <formula>"P2"</formula>
    </cfRule>
    <cfRule type="cellIs" dxfId="411" priority="78" operator="equal">
      <formula>"P1"</formula>
    </cfRule>
  </conditionalFormatting>
  <conditionalFormatting sqref="C48:C59 C93:C104 C108:C119 C123:C134 C138:C149 G151:G186">
    <cfRule type="cellIs" dxfId="410" priority="126" operator="equal">
      <formula>0</formula>
    </cfRule>
  </conditionalFormatting>
  <conditionalFormatting sqref="C63:C74">
    <cfRule type="cellIs" dxfId="408" priority="81" operator="equal">
      <formula>0</formula>
    </cfRule>
  </conditionalFormatting>
  <conditionalFormatting sqref="C78:C89">
    <cfRule type="cellIs" dxfId="407" priority="80" operator="equal">
      <formula>0</formula>
    </cfRule>
  </conditionalFormatting>
  <conditionalFormatting sqref="C35:G41">
    <cfRule type="cellIs" dxfId="406" priority="21" operator="equal">
      <formula>0</formula>
    </cfRule>
  </conditionalFormatting>
  <conditionalFormatting sqref="D48:D60">
    <cfRule type="expression" dxfId="405" priority="67">
      <formula>$D$48=0</formula>
    </cfRule>
  </conditionalFormatting>
  <conditionalFormatting sqref="D49:D59">
    <cfRule type="cellIs" dxfId="404" priority="66" operator="equal">
      <formula>0</formula>
    </cfRule>
  </conditionalFormatting>
  <conditionalFormatting sqref="D63:D75">
    <cfRule type="expression" dxfId="403" priority="65">
      <formula>$D$48=0</formula>
    </cfRule>
  </conditionalFormatting>
  <conditionalFormatting sqref="D64:D74">
    <cfRule type="cellIs" dxfId="402" priority="64" operator="equal">
      <formula>0</formula>
    </cfRule>
  </conditionalFormatting>
  <conditionalFormatting sqref="D78:D90">
    <cfRule type="expression" dxfId="401" priority="63">
      <formula>$D$48=0</formula>
    </cfRule>
  </conditionalFormatting>
  <conditionalFormatting sqref="D79:D89">
    <cfRule type="cellIs" dxfId="400" priority="62" operator="equal">
      <formula>0</formula>
    </cfRule>
  </conditionalFormatting>
  <conditionalFormatting sqref="D93:D105">
    <cfRule type="expression" dxfId="399" priority="61">
      <formula>$D$48=0</formula>
    </cfRule>
  </conditionalFormatting>
  <conditionalFormatting sqref="D94:D104">
    <cfRule type="cellIs" dxfId="398" priority="60" operator="equal">
      <formula>0</formula>
    </cfRule>
  </conditionalFormatting>
  <conditionalFormatting sqref="D108:D120">
    <cfRule type="expression" dxfId="397" priority="59">
      <formula>$D$48=0</formula>
    </cfRule>
  </conditionalFormatting>
  <conditionalFormatting sqref="D109:D119">
    <cfRule type="cellIs" dxfId="396" priority="58" operator="equal">
      <formula>0</formula>
    </cfRule>
  </conditionalFormatting>
  <conditionalFormatting sqref="D123:D135">
    <cfRule type="expression" dxfId="395" priority="57">
      <formula>$D$48=0</formula>
    </cfRule>
  </conditionalFormatting>
  <conditionalFormatting sqref="D124:D134">
    <cfRule type="cellIs" dxfId="394" priority="56" operator="equal">
      <formula>0</formula>
    </cfRule>
  </conditionalFormatting>
  <conditionalFormatting sqref="D138:D150">
    <cfRule type="expression" dxfId="393" priority="55">
      <formula>$D$48=0</formula>
    </cfRule>
  </conditionalFormatting>
  <conditionalFormatting sqref="D139:D149">
    <cfRule type="cellIs" dxfId="392" priority="54" operator="equal">
      <formula>0</formula>
    </cfRule>
  </conditionalFormatting>
  <conditionalFormatting sqref="E48:E59">
    <cfRule type="expression" dxfId="391" priority="13">
      <formula>$B48=""</formula>
    </cfRule>
  </conditionalFormatting>
  <conditionalFormatting sqref="E63:E74">
    <cfRule type="expression" dxfId="390" priority="6">
      <formula>$B63=""</formula>
    </cfRule>
  </conditionalFormatting>
  <conditionalFormatting sqref="E78:E89">
    <cfRule type="expression" dxfId="389" priority="5">
      <formula>$B78=""</formula>
    </cfRule>
  </conditionalFormatting>
  <conditionalFormatting sqref="E93:E104">
    <cfRule type="expression" dxfId="388" priority="106">
      <formula>$B93=""</formula>
    </cfRule>
  </conditionalFormatting>
  <conditionalFormatting sqref="E108:E119">
    <cfRule type="expression" dxfId="387" priority="102">
      <formula>$B108=""</formula>
    </cfRule>
  </conditionalFormatting>
  <conditionalFormatting sqref="E123:E134">
    <cfRule type="expression" dxfId="386" priority="98">
      <formula>$B123=""</formula>
    </cfRule>
  </conditionalFormatting>
  <conditionalFormatting sqref="E138:E149">
    <cfRule type="expression" dxfId="385" priority="93">
      <formula>$B138=""</formula>
    </cfRule>
  </conditionalFormatting>
  <conditionalFormatting sqref="F35:F41">
    <cfRule type="cellIs" dxfId="384" priority="22" operator="notEqual">
      <formula>0</formula>
    </cfRule>
  </conditionalFormatting>
  <conditionalFormatting sqref="F48:F150">
    <cfRule type="cellIs" dxfId="383" priority="95" operator="equal">
      <formula>0</formula>
    </cfRule>
  </conditionalFormatting>
  <conditionalFormatting sqref="G48:H59">
    <cfRule type="expression" dxfId="382" priority="12">
      <formula>$B48=""</formula>
    </cfRule>
  </conditionalFormatting>
  <conditionalFormatting sqref="G63:H74">
    <cfRule type="expression" dxfId="381" priority="10">
      <formula>$B63=""</formula>
    </cfRule>
  </conditionalFormatting>
  <conditionalFormatting sqref="G78:H89">
    <cfRule type="expression" dxfId="380" priority="9">
      <formula>$B78=""</formula>
    </cfRule>
  </conditionalFormatting>
  <conditionalFormatting sqref="G93:H104">
    <cfRule type="expression" dxfId="379" priority="105">
      <formula>$B93=""</formula>
    </cfRule>
  </conditionalFormatting>
  <conditionalFormatting sqref="G108:H119">
    <cfRule type="expression" dxfId="378" priority="101">
      <formula>$B108=""</formula>
    </cfRule>
  </conditionalFormatting>
  <conditionalFormatting sqref="G123:H134">
    <cfRule type="expression" dxfId="377" priority="97">
      <formula>$B123=""</formula>
    </cfRule>
  </conditionalFormatting>
  <conditionalFormatting sqref="G138:H149">
    <cfRule type="expression" dxfId="376" priority="92">
      <formula>$B138=""</formula>
    </cfRule>
  </conditionalFormatting>
  <conditionalFormatting sqref="H21 K21 K23 K25 K27 H29">
    <cfRule type="cellIs" dxfId="375" priority="20" operator="notEqual">
      <formula>0</formula>
    </cfRule>
  </conditionalFormatting>
  <conditionalFormatting sqref="H23">
    <cfRule type="cellIs" dxfId="374" priority="18" operator="notEqual">
      <formula>0</formula>
    </cfRule>
  </conditionalFormatting>
  <conditionalFormatting sqref="H25">
    <cfRule type="cellIs" dxfId="373" priority="17" operator="notEqual">
      <formula>0</formula>
    </cfRule>
  </conditionalFormatting>
  <conditionalFormatting sqref="H27">
    <cfRule type="cellIs" dxfId="372" priority="16" operator="notEqual">
      <formula>0</formula>
    </cfRule>
  </conditionalFormatting>
  <conditionalFormatting sqref="H35:H41">
    <cfRule type="expression" dxfId="371" priority="73">
      <formula>$D14="yes"</formula>
    </cfRule>
  </conditionalFormatting>
  <conditionalFormatting sqref="H62">
    <cfRule type="cellIs" dxfId="370" priority="115" operator="equal">
      <formula>0</formula>
    </cfRule>
  </conditionalFormatting>
  <conditionalFormatting sqref="H77">
    <cfRule type="cellIs" dxfId="369" priority="114" operator="equal">
      <formula>0</formula>
    </cfRule>
  </conditionalFormatting>
  <conditionalFormatting sqref="H92">
    <cfRule type="cellIs" dxfId="368" priority="113" operator="equal">
      <formula>0</formula>
    </cfRule>
  </conditionalFormatting>
  <conditionalFormatting sqref="H107">
    <cfRule type="cellIs" dxfId="367" priority="112" operator="equal">
      <formula>0</formula>
    </cfRule>
  </conditionalFormatting>
  <conditionalFormatting sqref="H122">
    <cfRule type="cellIs" dxfId="366" priority="111" operator="equal">
      <formula>0</formula>
    </cfRule>
  </conditionalFormatting>
  <conditionalFormatting sqref="H137">
    <cfRule type="cellIs" dxfId="365" priority="110" operator="equal">
      <formula>0</formula>
    </cfRule>
  </conditionalFormatting>
  <conditionalFormatting sqref="I48:I60">
    <cfRule type="cellIs" dxfId="364" priority="116" operator="equal">
      <formula>0</formula>
    </cfRule>
  </conditionalFormatting>
  <conditionalFormatting sqref="I63:I75">
    <cfRule type="cellIs" dxfId="363" priority="109" operator="equal">
      <formula>0</formula>
    </cfRule>
  </conditionalFormatting>
  <conditionalFormatting sqref="I78:I90">
    <cfRule type="cellIs" dxfId="362" priority="108" operator="equal">
      <formula>0</formula>
    </cfRule>
  </conditionalFormatting>
  <conditionalFormatting sqref="I93:I105">
    <cfRule type="cellIs" dxfId="361" priority="107" operator="equal">
      <formula>0</formula>
    </cfRule>
  </conditionalFormatting>
  <conditionalFormatting sqref="I108:I120">
    <cfRule type="cellIs" dxfId="360" priority="103" operator="equal">
      <formula>0</formula>
    </cfRule>
  </conditionalFormatting>
  <conditionalFormatting sqref="I123:I135">
    <cfRule type="cellIs" dxfId="359" priority="99" operator="equal">
      <formula>0</formula>
    </cfRule>
  </conditionalFormatting>
  <conditionalFormatting sqref="I138:I150">
    <cfRule type="cellIs" dxfId="358" priority="94" operator="equal">
      <formula>0</formula>
    </cfRule>
  </conditionalFormatting>
  <conditionalFormatting sqref="I42:J42">
    <cfRule type="cellIs" dxfId="357" priority="122" operator="equal">
      <formula>0</formula>
    </cfRule>
  </conditionalFormatting>
  <conditionalFormatting sqref="I43:J43">
    <cfRule type="cellIs" dxfId="356" priority="123" operator="notEqual">
      <formula>0</formula>
    </cfRule>
  </conditionalFormatting>
  <conditionalFormatting sqref="J30">
    <cfRule type="cellIs" dxfId="355" priority="127" operator="notEqual">
      <formula>0</formula>
    </cfRule>
  </conditionalFormatting>
  <conditionalFormatting sqref="J48:J59">
    <cfRule type="expression" dxfId="354" priority="11">
      <formula>$B48=""</formula>
    </cfRule>
  </conditionalFormatting>
  <conditionalFormatting sqref="J63:J74">
    <cfRule type="expression" dxfId="353" priority="4">
      <formula>$B63=""</formula>
    </cfRule>
  </conditionalFormatting>
  <conditionalFormatting sqref="J78:J89">
    <cfRule type="expression" dxfId="352" priority="3">
      <formula>$B78=""</formula>
    </cfRule>
  </conditionalFormatting>
  <conditionalFormatting sqref="J93:J104">
    <cfRule type="expression" dxfId="351" priority="104">
      <formula>$B93=""</formula>
    </cfRule>
  </conditionalFormatting>
  <conditionalFormatting sqref="J108:J119">
    <cfRule type="expression" dxfId="350" priority="100">
      <formula>$B108=""</formula>
    </cfRule>
  </conditionalFormatting>
  <conditionalFormatting sqref="J123:J134">
    <cfRule type="expression" dxfId="349" priority="96">
      <formula>$B123=""</formula>
    </cfRule>
  </conditionalFormatting>
  <conditionalFormatting sqref="J138:J149">
    <cfRule type="expression" dxfId="348" priority="91">
      <formula>$B138=""</formula>
    </cfRule>
  </conditionalFormatting>
  <conditionalFormatting sqref="K29:K31">
    <cfRule type="cellIs" dxfId="347" priority="19" operator="notEqual">
      <formula>0</formula>
    </cfRule>
  </conditionalFormatting>
  <conditionalFormatting sqref="M48:M60">
    <cfRule type="expression" dxfId="346" priority="35">
      <formula>$D$48=0</formula>
    </cfRule>
  </conditionalFormatting>
  <conditionalFormatting sqref="M49:M59">
    <cfRule type="cellIs" dxfId="345" priority="53" operator="equal">
      <formula>0</formula>
    </cfRule>
  </conditionalFormatting>
  <conditionalFormatting sqref="M63:M75">
    <cfRule type="expression" dxfId="344" priority="34">
      <formula>$D$48=0</formula>
    </cfRule>
  </conditionalFormatting>
  <conditionalFormatting sqref="M64:M74">
    <cfRule type="cellIs" dxfId="343" priority="33" operator="equal">
      <formula>0</formula>
    </cfRule>
  </conditionalFormatting>
  <conditionalFormatting sqref="M78:M90">
    <cfRule type="expression" dxfId="342" priority="32">
      <formula>$D$48=0</formula>
    </cfRule>
  </conditionalFormatting>
  <conditionalFormatting sqref="M79:M89">
    <cfRule type="cellIs" dxfId="341" priority="31" operator="equal">
      <formula>0</formula>
    </cfRule>
  </conditionalFormatting>
  <conditionalFormatting sqref="M93:M105">
    <cfRule type="expression" dxfId="340" priority="30">
      <formula>$D$48=0</formula>
    </cfRule>
  </conditionalFormatting>
  <conditionalFormatting sqref="M94:M104">
    <cfRule type="cellIs" dxfId="339" priority="29" operator="equal">
      <formula>0</formula>
    </cfRule>
  </conditionalFormatting>
  <conditionalFormatting sqref="M108:M120">
    <cfRule type="expression" dxfId="338" priority="28">
      <formula>$D$48=0</formula>
    </cfRule>
  </conditionalFormatting>
  <conditionalFormatting sqref="M109:M119">
    <cfRule type="cellIs" dxfId="337" priority="27" operator="equal">
      <formula>0</formula>
    </cfRule>
  </conditionalFormatting>
  <conditionalFormatting sqref="M123:M135">
    <cfRule type="expression" dxfId="336" priority="26">
      <formula>$D$48=0</formula>
    </cfRule>
  </conditionalFormatting>
  <conditionalFormatting sqref="M124:M134">
    <cfRule type="cellIs" dxfId="335" priority="25" operator="equal">
      <formula>0</formula>
    </cfRule>
  </conditionalFormatting>
  <conditionalFormatting sqref="M138:M150">
    <cfRule type="expression" dxfId="334" priority="24">
      <formula>$D$48=0</formula>
    </cfRule>
  </conditionalFormatting>
  <conditionalFormatting sqref="M139:M149">
    <cfRule type="cellIs" dxfId="333" priority="23" operator="equal">
      <formula>0</formula>
    </cfRule>
  </conditionalFormatting>
  <conditionalFormatting sqref="N6">
    <cfRule type="cellIs" dxfId="332" priority="89" operator="equal">
      <formula>0</formula>
    </cfRule>
  </conditionalFormatting>
  <conditionalFormatting sqref="N11:R14 AD11:AD14">
    <cfRule type="cellIs" dxfId="327" priority="90" operator="equal">
      <formula>0</formula>
    </cfRule>
  </conditionalFormatting>
  <conditionalFormatting sqref="N6:AB14">
    <cfRule type="cellIs" dxfId="326" priority="88" operator="equal">
      <formula>0</formula>
    </cfRule>
  </conditionalFormatting>
  <conditionalFormatting sqref="N21:AC29">
    <cfRule type="cellIs" dxfId="325" priority="15" operator="equal">
      <formula>0</formula>
    </cfRule>
  </conditionalFormatting>
  <conditionalFormatting sqref="N60:AC61 N62:S62 N75:AC76 N77:S77 N90:AC91 N92:S92 N105:AC106 N107:S107 N120:AC121 N122:S122 N135:AC136 N137:S137 N150:AC151">
    <cfRule type="cellIs" dxfId="324" priority="37" operator="equal">
      <formula>0</formula>
    </cfRule>
  </conditionalFormatting>
  <conditionalFormatting sqref="U62:AC62 AC63:AC74 U77:AC77 AC78:AC89 U92:AC92 AC93:AC104 U107:AC107 AC108:AC119 U122:AC122 AC123:AC134 U137:AC137 AC138:AC149">
    <cfRule type="cellIs" dxfId="309" priority="36" operator="equal">
      <formula>0</formula>
    </cfRule>
  </conditionalFormatting>
  <conditionalFormatting sqref="AC6:AC14">
    <cfRule type="cellIs" dxfId="294" priority="14" operator="equal">
      <formula>0</formula>
    </cfRule>
  </conditionalFormatting>
  <conditionalFormatting sqref="AC15:AC16 E42:H43">
    <cfRule type="cellIs" dxfId="293" priority="124" operator="equal">
      <formula>0</formula>
    </cfRule>
  </conditionalFormatting>
  <conditionalFormatting sqref="AC48:AC59">
    <cfRule type="cellIs" dxfId="292" priority="125" operator="equal">
      <formula>0</formula>
    </cfRule>
  </conditionalFormatting>
  <conditionalFormatting sqref="AD21:AD29">
    <cfRule type="cellIs" dxfId="291" priority="82" operator="equal">
      <formula>0</formula>
    </cfRule>
  </conditionalFormatting>
  <conditionalFormatting sqref="AD22 AD24 AD26 AD28">
    <cfRule type="cellIs" dxfId="290" priority="87" operator="equal">
      <formula>0</formula>
    </cfRule>
  </conditionalFormatting>
  <conditionalFormatting sqref="AD6:AE14">
    <cfRule type="cellIs" dxfId="289" priority="1" operator="equal">
      <formula>0</formula>
    </cfRule>
  </conditionalFormatting>
  <conditionalFormatting sqref="AE6:AE14">
    <cfRule type="cellIs" dxfId="288" priority="2" operator="equal">
      <formula>0</formula>
    </cfRule>
  </conditionalFormatting>
  <conditionalFormatting sqref="AE22 AE24 AE26">
    <cfRule type="cellIs" dxfId="287" priority="85" operator="equal">
      <formula>"adjustment needed"</formula>
    </cfRule>
  </conditionalFormatting>
  <conditionalFormatting sqref="AE22:AE26">
    <cfRule type="cellIs" dxfId="286" priority="86" operator="equal">
      <formula>"""adjustment needed"""</formula>
    </cfRule>
  </conditionalFormatting>
  <conditionalFormatting sqref="AE28">
    <cfRule type="cellIs" dxfId="285" priority="83" operator="equal">
      <formula>"adjustment needed"</formula>
    </cfRule>
    <cfRule type="cellIs" dxfId="284" priority="84" operator="equal">
      <formula>"""adjustment needed"""</formula>
    </cfRule>
  </conditionalFormatting>
  <dataValidations count="1">
    <dataValidation type="list" allowBlank="1" showInputMessage="1" showErrorMessage="1" sqref="D14" xr:uid="{E5B18104-9B52-4CD1-97AB-FA3427F1E651}">
      <formula1>$AK$5:$AK$6</formula1>
    </dataValidation>
  </dataValidations>
  <pageMargins left="0.25" right="0.25" top="0.75" bottom="0.75" header="0.3" footer="0.3"/>
  <pageSetup paperSize="9" scale="30" orientation="landscape" r:id="rId1"/>
  <extLst>
    <ext xmlns:x14="http://schemas.microsoft.com/office/spreadsheetml/2009/9/main" uri="{78C0D931-6437-407d-A8EE-F0AAD7539E65}">
      <x14:conditionalFormattings>
        <x14:conditionalFormatting xmlns:xm="http://schemas.microsoft.com/office/excel/2006/main">
          <x14:cfRule type="cellIs" priority="79" operator="greaterThan" id="{6AEDA8EE-C549-4214-8DBA-E2C6D8FF4518}">
            <xm:f>'Project basic information'!$C$7</xm:f>
            <x14:dxf>
              <font>
                <color rgb="FFF2F2F2"/>
              </font>
            </x14:dxf>
          </x14:cfRule>
          <xm:sqref>C48:C149</xm:sqref>
        </x14:conditionalFormatting>
        <x14:conditionalFormatting xmlns:xm="http://schemas.microsoft.com/office/excel/2006/main">
          <x14:cfRule type="expression" priority="128" id="{07EC9FCF-5C4A-4DC8-A232-59B6FFD79A2D}">
            <xm:f>AND($D48&gt;='Project basic information'!$D$20,$D48&lt;='Project basic information'!$E$20,'Project basic information'!$F$20="x")</xm:f>
            <x14:dxf>
              <fill>
                <patternFill patternType="solid">
                  <fgColor indexed="26"/>
                  <bgColor indexed="26"/>
                </patternFill>
              </fill>
            </x14:dxf>
          </x14:cfRule>
          <xm:sqref>N48:N59 N108:N119 N123:N134 N138:N149</xm:sqref>
        </x14:conditionalFormatting>
        <x14:conditionalFormatting xmlns:xm="http://schemas.microsoft.com/office/excel/2006/main">
          <x14:cfRule type="expression" priority="8" id="{9120791A-DD17-46A7-92EA-CD4173679E54}">
            <xm:f>AND($D63&gt;='Project basic information'!$D$20,$D63&lt;='Project basic information'!$E$20,'Project basic information'!$F$20="x")</xm:f>
            <x14:dxf>
              <fill>
                <patternFill patternType="solid">
                  <fgColor indexed="26"/>
                  <bgColor indexed="26"/>
                </patternFill>
              </fill>
            </x14:dxf>
          </x14:cfRule>
          <xm:sqref>N63:N74</xm:sqref>
        </x14:conditionalFormatting>
        <x14:conditionalFormatting xmlns:xm="http://schemas.microsoft.com/office/excel/2006/main">
          <x14:cfRule type="expression" priority="7" id="{B58B1DD6-EEC4-4ABE-9C10-C903F4CDB4A1}">
            <xm:f>AND($D78&gt;='Project basic information'!$D$20,$D78&lt;='Project basic information'!$E$20,'Project basic information'!$F$20="x")</xm:f>
            <x14:dxf>
              <fill>
                <patternFill patternType="solid">
                  <fgColor indexed="26"/>
                  <bgColor indexed="26"/>
                </patternFill>
              </fill>
            </x14:dxf>
          </x14:cfRule>
          <xm:sqref>N78:N89</xm:sqref>
        </x14:conditionalFormatting>
        <x14:conditionalFormatting xmlns:xm="http://schemas.microsoft.com/office/excel/2006/main">
          <x14:cfRule type="expression" priority="38" id="{70BA41E3-7324-41D6-9213-0FC687BDD36C}">
            <xm:f>AND($D93&gt;='Project basic information'!$D$20,$D93&lt;='Project basic information'!$E$20,'Project basic information'!$F$20="x")</xm:f>
            <x14:dxf>
              <fill>
                <patternFill patternType="solid">
                  <fgColor indexed="26"/>
                  <bgColor indexed="26"/>
                </patternFill>
              </fill>
            </x14:dxf>
          </x14:cfRule>
          <xm:sqref>N93:N104</xm:sqref>
        </x14:conditionalFormatting>
        <x14:conditionalFormatting xmlns:xm="http://schemas.microsoft.com/office/excel/2006/main">
          <x14:cfRule type="expression" priority="129" id="{51C236C8-3131-4565-838D-815E0EABA516}">
            <xm:f>AND($D48&gt;='Project basic information'!$D$21,$D48&lt;='Project basic information'!$E$21,'Project basic information'!$F$21="x")</xm:f>
            <x14:dxf>
              <fill>
                <patternFill patternType="solid">
                  <fgColor indexed="26"/>
                  <bgColor indexed="26"/>
                </patternFill>
              </fill>
            </x14:dxf>
          </x14:cfRule>
          <xm:sqref>O48:O59 O78:O89 O93:O104 O108:O119 O123:O134 O138:O149</xm:sqref>
        </x14:conditionalFormatting>
        <x14:conditionalFormatting xmlns:xm="http://schemas.microsoft.com/office/excel/2006/main">
          <x14:cfRule type="expression" priority="39" id="{B6463D82-9623-4EDB-AFA3-8C59F6EB3857}">
            <xm:f>AND($D63&gt;='Project basic information'!$D$21,$D63&lt;='Project basic information'!$E$21,'Project basic information'!$F$21="x")</xm:f>
            <x14:dxf>
              <fill>
                <patternFill patternType="solid">
                  <fgColor indexed="26"/>
                  <bgColor indexed="26"/>
                </patternFill>
              </fill>
            </x14:dxf>
          </x14:cfRule>
          <xm:sqref>O63:O74</xm:sqref>
        </x14:conditionalFormatting>
        <x14:conditionalFormatting xmlns:xm="http://schemas.microsoft.com/office/excel/2006/main">
          <x14:cfRule type="expression" priority="130" id="{74B48771-C7B2-4762-8255-F2CB7569620B}">
            <xm:f>AND($D48&gt;='Project basic information'!$D$22,$D48&lt;='Project basic information'!$E$22,'Project basic information'!$F$22="x")</xm:f>
            <x14:dxf>
              <fill>
                <patternFill patternType="solid">
                  <fgColor indexed="26"/>
                  <bgColor indexed="26"/>
                </patternFill>
              </fill>
            </x14:dxf>
          </x14:cfRule>
          <xm:sqref>P48:P59 P78:P89 P93:P104 P108:P119 P123:P134 P138:P149</xm:sqref>
        </x14:conditionalFormatting>
        <x14:conditionalFormatting xmlns:xm="http://schemas.microsoft.com/office/excel/2006/main">
          <x14:cfRule type="expression" priority="40" id="{CF292C25-968B-4A8E-BA8B-EE5F794F51C4}">
            <xm:f>AND($D63&gt;='Project basic information'!$D$22,$D63&lt;='Project basic information'!$E$22,'Project basic information'!$F$22="x")</xm:f>
            <x14:dxf>
              <fill>
                <patternFill patternType="solid">
                  <fgColor indexed="26"/>
                  <bgColor indexed="26"/>
                </patternFill>
              </fill>
            </x14:dxf>
          </x14:cfRule>
          <xm:sqref>P63:P74</xm:sqref>
        </x14:conditionalFormatting>
        <x14:conditionalFormatting xmlns:xm="http://schemas.microsoft.com/office/excel/2006/main">
          <x14:cfRule type="expression" priority="131" id="{2B1194E0-C490-4AED-9738-1F16BA5A5B86}">
            <xm:f>AND($D48&gt;='Project basic information'!$D$23,$D48&lt;='Project basic information'!$E$23,'Project basic information'!$F$23="x")</xm:f>
            <x14:dxf>
              <fill>
                <patternFill patternType="solid">
                  <fgColor indexed="26"/>
                  <bgColor indexed="26"/>
                </patternFill>
              </fill>
            </x14:dxf>
          </x14:cfRule>
          <xm:sqref>Q48:Q59 Q78:Q89 Q93:Q104 Q108:Q119 Q123:Q134 Q138:Q149</xm:sqref>
        </x14:conditionalFormatting>
        <x14:conditionalFormatting xmlns:xm="http://schemas.microsoft.com/office/excel/2006/main">
          <x14:cfRule type="expression" priority="41" id="{DE644892-75BD-4986-ADC8-6DCE316AB5CA}">
            <xm:f>AND($D63&gt;='Project basic information'!$D$23,$D63&lt;='Project basic information'!$E$23,'Project basic information'!$F$23="x")</xm:f>
            <x14:dxf>
              <fill>
                <patternFill patternType="solid">
                  <fgColor indexed="26"/>
                  <bgColor indexed="26"/>
                </patternFill>
              </fill>
            </x14:dxf>
          </x14:cfRule>
          <xm:sqref>Q63:Q74</xm:sqref>
        </x14:conditionalFormatting>
        <x14:conditionalFormatting xmlns:xm="http://schemas.microsoft.com/office/excel/2006/main">
          <x14:cfRule type="expression" priority="132" id="{FDF1DEAB-D0A8-40DF-89C2-E5DB37FEC996}">
            <xm:f>AND($D48&gt;='Project basic information'!$D$24,$D48&lt;='Project basic information'!$E$24,'Project basic information'!$F$24="x")</xm:f>
            <x14:dxf>
              <fill>
                <patternFill patternType="solid">
                  <fgColor indexed="26"/>
                  <bgColor indexed="26"/>
                </patternFill>
              </fill>
            </x14:dxf>
          </x14:cfRule>
          <xm:sqref>R48:R59 R78:R89 R93:R104 R108:R119 R123:R134 R138:R149</xm:sqref>
        </x14:conditionalFormatting>
        <x14:conditionalFormatting xmlns:xm="http://schemas.microsoft.com/office/excel/2006/main">
          <x14:cfRule type="expression" priority="42" id="{717EA352-9F2C-433E-B62B-9E95231211A7}">
            <xm:f>AND($D63&gt;='Project basic information'!$D$24,$D63&lt;='Project basic information'!$E$24,'Project basic information'!$F$24="x")</xm:f>
            <x14:dxf>
              <fill>
                <patternFill patternType="solid">
                  <fgColor indexed="26"/>
                  <bgColor indexed="26"/>
                </patternFill>
              </fill>
            </x14:dxf>
          </x14:cfRule>
          <xm:sqref>R63:R74</xm:sqref>
        </x14:conditionalFormatting>
        <x14:conditionalFormatting xmlns:xm="http://schemas.microsoft.com/office/excel/2006/main">
          <x14:cfRule type="expression" priority="133" id="{96307BFE-FBEC-4955-998B-C413E915AFF1}">
            <xm:f>AND($D48&gt;='Project basic information'!$D$25,$D48&lt;='Project basic information'!$E$25,'Project basic information'!$F$25="x")</xm:f>
            <x14:dxf>
              <fill>
                <patternFill patternType="solid">
                  <fgColor indexed="26"/>
                  <bgColor indexed="26"/>
                </patternFill>
              </fill>
            </x14:dxf>
          </x14:cfRule>
          <xm:sqref>S48:S59 S78:S89 S93:S104 S108:S119 S123:S134 S138:S149</xm:sqref>
        </x14:conditionalFormatting>
        <x14:conditionalFormatting xmlns:xm="http://schemas.microsoft.com/office/excel/2006/main">
          <x14:cfRule type="expression" priority="43" id="{FF562290-06E4-4773-9FDD-59C612948DC0}">
            <xm:f>AND($D63&gt;='Project basic information'!$D$25,$D63&lt;='Project basic information'!$E$25,'Project basic information'!$F$25="x")</xm:f>
            <x14:dxf>
              <fill>
                <patternFill patternType="solid">
                  <fgColor indexed="26"/>
                  <bgColor indexed="26"/>
                </patternFill>
              </fill>
            </x14:dxf>
          </x14:cfRule>
          <xm:sqref>S63:S74</xm:sqref>
        </x14:conditionalFormatting>
        <x14:conditionalFormatting xmlns:xm="http://schemas.microsoft.com/office/excel/2006/main">
          <x14:cfRule type="expression" priority="134" id="{0E4F33C5-584B-4E15-BD5C-07E5C1B2CE5E}">
            <xm:f>AND($D48&gt;='Project basic information'!$D$26,$D48&lt;='Project basic information'!$E$26,'Project basic information'!$F$26="x")</xm:f>
            <x14:dxf>
              <fill>
                <patternFill patternType="solid">
                  <fgColor indexed="26"/>
                  <bgColor indexed="26"/>
                </patternFill>
              </fill>
            </x14:dxf>
          </x14:cfRule>
          <xm:sqref>T48:T59 T78:T89 T93:T104 T108:T119 T123:T134 T138:T149</xm:sqref>
        </x14:conditionalFormatting>
        <x14:conditionalFormatting xmlns:xm="http://schemas.microsoft.com/office/excel/2006/main">
          <x14:cfRule type="expression" priority="44" id="{BA474D25-A017-4498-94CA-AF5716E6F98F}">
            <xm:f>AND($D63&gt;='Project basic information'!$D$26,$D63&lt;='Project basic information'!$E$26,'Project basic information'!$F$26="x")</xm:f>
            <x14:dxf>
              <fill>
                <patternFill patternType="solid">
                  <fgColor indexed="26"/>
                  <bgColor indexed="26"/>
                </patternFill>
              </fill>
            </x14:dxf>
          </x14:cfRule>
          <xm:sqref>T63:T74</xm:sqref>
        </x14:conditionalFormatting>
        <x14:conditionalFormatting xmlns:xm="http://schemas.microsoft.com/office/excel/2006/main">
          <x14:cfRule type="expression" priority="135" id="{58778E9D-9CEF-41C3-9448-679DBB850401}">
            <xm:f>AND(D48&gt;='Project basic information'!$D$27,D48&lt;='Project basic information'!$E$27,'Project basic information'!$F$27="x")</xm:f>
            <x14:dxf>
              <fill>
                <patternFill patternType="solid">
                  <fgColor indexed="26"/>
                  <bgColor indexed="26"/>
                </patternFill>
              </fill>
            </x14:dxf>
          </x14:cfRule>
          <xm:sqref>U48:U59 U78:U89 U93:U104 U108:U119 U123:U134 U138:U149</xm:sqref>
        </x14:conditionalFormatting>
        <x14:conditionalFormatting xmlns:xm="http://schemas.microsoft.com/office/excel/2006/main">
          <x14:cfRule type="expression" priority="45" id="{4ABF5E7B-B019-4BF3-866C-D7AE63066C4C}">
            <xm:f>AND(D63&gt;='Project basic information'!$D$27,D63&lt;='Project basic information'!$E$27,'Project basic information'!$F$27="x")</xm:f>
            <x14:dxf>
              <fill>
                <patternFill patternType="solid">
                  <fgColor indexed="26"/>
                  <bgColor indexed="26"/>
                </patternFill>
              </fill>
            </x14:dxf>
          </x14:cfRule>
          <xm:sqref>U63:U74</xm:sqref>
        </x14:conditionalFormatting>
        <x14:conditionalFormatting xmlns:xm="http://schemas.microsoft.com/office/excel/2006/main">
          <x14:cfRule type="expression" priority="136" id="{2B551F38-6A57-4EB0-A3AB-79DA137CF828}">
            <xm:f>AND($D48&gt;='Project basic information'!$D$28,$D48&lt;='Project basic information'!$E$28,'Project basic information'!$F$28="x")</xm:f>
            <x14:dxf>
              <fill>
                <patternFill patternType="solid">
                  <fgColor indexed="26"/>
                  <bgColor indexed="26"/>
                </patternFill>
              </fill>
            </x14:dxf>
          </x14:cfRule>
          <xm:sqref>V48:V59 V78:V89 V93:V104 V108:V119 V123:V134 V138:V149</xm:sqref>
        </x14:conditionalFormatting>
        <x14:conditionalFormatting xmlns:xm="http://schemas.microsoft.com/office/excel/2006/main">
          <x14:cfRule type="expression" priority="46" id="{A7AB174A-036E-4AC2-8C93-AF7E340B0380}">
            <xm:f>AND($D63&gt;='Project basic information'!$D$28,$D63&lt;='Project basic information'!$E$28,'Project basic information'!$F$28="x")</xm:f>
            <x14:dxf>
              <fill>
                <patternFill patternType="solid">
                  <fgColor indexed="26"/>
                  <bgColor indexed="26"/>
                </patternFill>
              </fill>
            </x14:dxf>
          </x14:cfRule>
          <xm:sqref>V63:V74</xm:sqref>
        </x14:conditionalFormatting>
        <x14:conditionalFormatting xmlns:xm="http://schemas.microsoft.com/office/excel/2006/main">
          <x14:cfRule type="expression" priority="137" id="{C74E38FD-9529-406A-BD84-8A86B53508F6}">
            <xm:f>AND($D48&gt;='Project basic information'!$D$29,$D48&lt;='Project basic information'!$E$29,'Project basic information'!$F$29="x")</xm:f>
            <x14:dxf>
              <fill>
                <patternFill patternType="solid">
                  <fgColor indexed="26"/>
                  <bgColor indexed="26"/>
                </patternFill>
              </fill>
            </x14:dxf>
          </x14:cfRule>
          <xm:sqref>W48:W59 W78:W89 W93:W104 W108:W119 W123:W134 W138:W149</xm:sqref>
        </x14:conditionalFormatting>
        <x14:conditionalFormatting xmlns:xm="http://schemas.microsoft.com/office/excel/2006/main">
          <x14:cfRule type="expression" priority="47" id="{06195DFB-F019-4154-89B6-47BDCC913A99}">
            <xm:f>AND($D63&gt;='Project basic information'!$D$29,$D63&lt;='Project basic information'!$E$29,'Project basic information'!$F$29="x")</xm:f>
            <x14:dxf>
              <fill>
                <patternFill patternType="solid">
                  <fgColor indexed="26"/>
                  <bgColor indexed="26"/>
                </patternFill>
              </fill>
            </x14:dxf>
          </x14:cfRule>
          <xm:sqref>W63:W74</xm:sqref>
        </x14:conditionalFormatting>
        <x14:conditionalFormatting xmlns:xm="http://schemas.microsoft.com/office/excel/2006/main">
          <x14:cfRule type="expression" priority="138" id="{F22B1956-161F-41F5-941D-C10ED4761B89}">
            <xm:f>AND($D48&gt;='Project basic information'!$D$30,$D48&lt;='Project basic information'!$E$30,'Project basic information'!$F$30="x")</xm:f>
            <x14:dxf>
              <fill>
                <patternFill patternType="solid">
                  <fgColor indexed="26"/>
                  <bgColor indexed="26"/>
                </patternFill>
              </fill>
            </x14:dxf>
          </x14:cfRule>
          <xm:sqref>X48:X59 X78:X89 X93:X104 X108:X119 X123:X134 X138:X149</xm:sqref>
        </x14:conditionalFormatting>
        <x14:conditionalFormatting xmlns:xm="http://schemas.microsoft.com/office/excel/2006/main">
          <x14:cfRule type="expression" priority="48" id="{8E75586B-7800-4C7F-8887-4B28ACE4604F}">
            <xm:f>AND($D63&gt;='Project basic information'!$D$30,$D63&lt;='Project basic information'!$E$30,'Project basic information'!$F$30="x")</xm:f>
            <x14:dxf>
              <fill>
                <patternFill patternType="solid">
                  <fgColor indexed="26"/>
                  <bgColor indexed="26"/>
                </patternFill>
              </fill>
            </x14:dxf>
          </x14:cfRule>
          <xm:sqref>X63:X74</xm:sqref>
        </x14:conditionalFormatting>
        <x14:conditionalFormatting xmlns:xm="http://schemas.microsoft.com/office/excel/2006/main">
          <x14:cfRule type="expression" priority="139" id="{FDCE334F-D018-4752-A1AA-904A3F84326F}">
            <xm:f>AND($D48&gt;='Project basic information'!$D$31,$D48&lt;='Project basic information'!$E$31,'Project basic information'!$F$31="x")</xm:f>
            <x14:dxf>
              <fill>
                <patternFill patternType="solid">
                  <fgColor indexed="26"/>
                  <bgColor indexed="26"/>
                </patternFill>
              </fill>
            </x14:dxf>
          </x14:cfRule>
          <xm:sqref>Y48:Y59 Y78:Y89 Y93:Y104 Y108:Y119 Y123:Y134 Y138:Y149</xm:sqref>
        </x14:conditionalFormatting>
        <x14:conditionalFormatting xmlns:xm="http://schemas.microsoft.com/office/excel/2006/main">
          <x14:cfRule type="expression" priority="49" id="{E57A7833-C027-4E3F-97AC-CAA3CFFE1235}">
            <xm:f>AND($D63&gt;='Project basic information'!$D$31,$D63&lt;='Project basic information'!$E$31,'Project basic information'!$F$31="x")</xm:f>
            <x14:dxf>
              <fill>
                <patternFill patternType="solid">
                  <fgColor indexed="26"/>
                  <bgColor indexed="26"/>
                </patternFill>
              </fill>
            </x14:dxf>
          </x14:cfRule>
          <xm:sqref>Y63:Y74</xm:sqref>
        </x14:conditionalFormatting>
        <x14:conditionalFormatting xmlns:xm="http://schemas.microsoft.com/office/excel/2006/main">
          <x14:cfRule type="expression" priority="140" id="{8541FB83-A8C2-4D63-9502-8C08EA0E4CDF}">
            <xm:f>AND($D48&gt;='Project basic information'!$D$32,$D48&lt;='Project basic information'!$E$32,'Project basic information'!$F$32="x")</xm:f>
            <x14:dxf>
              <fill>
                <patternFill patternType="solid">
                  <fgColor indexed="26"/>
                  <bgColor indexed="26"/>
                </patternFill>
              </fill>
            </x14:dxf>
          </x14:cfRule>
          <xm:sqref>Z48:Z59 Z78:Z89 Z93:Z104 Z108:Z119 Z123:Z134 Z138:Z149</xm:sqref>
        </x14:conditionalFormatting>
        <x14:conditionalFormatting xmlns:xm="http://schemas.microsoft.com/office/excel/2006/main">
          <x14:cfRule type="expression" priority="50" id="{7C803127-AF41-426B-9031-0B90139F6E3A}">
            <xm:f>AND($D63&gt;='Project basic information'!$D$32,$D63&lt;='Project basic information'!$E$32,'Project basic information'!$F$32="x")</xm:f>
            <x14:dxf>
              <fill>
                <patternFill patternType="solid">
                  <fgColor indexed="26"/>
                  <bgColor indexed="26"/>
                </patternFill>
              </fill>
            </x14:dxf>
          </x14:cfRule>
          <xm:sqref>Z63:Z74</xm:sqref>
        </x14:conditionalFormatting>
        <x14:conditionalFormatting xmlns:xm="http://schemas.microsoft.com/office/excel/2006/main">
          <x14:cfRule type="expression" priority="141" id="{990D3125-34C2-4DAE-86DA-3492A585C57E}">
            <xm:f>AND($D48&gt;='Project basic information'!$D$33,$D48&lt;='Project basic information'!$E$33,'Project basic information'!$F$33="x")</xm:f>
            <x14:dxf>
              <fill>
                <patternFill patternType="solid">
                  <fgColor indexed="26"/>
                  <bgColor indexed="26"/>
                </patternFill>
              </fill>
            </x14:dxf>
          </x14:cfRule>
          <xm:sqref>AA48:AA59 AA78:AA89 AA93:AA104 AA108:AA119 AA123:AA134 AA138:AA149</xm:sqref>
        </x14:conditionalFormatting>
        <x14:conditionalFormatting xmlns:xm="http://schemas.microsoft.com/office/excel/2006/main">
          <x14:cfRule type="expression" priority="51" id="{8E2DC780-AD3B-415D-A4C7-5B308C07B6DE}">
            <xm:f>AND($D63&gt;='Project basic information'!$D$33,$D63&lt;='Project basic information'!$E$33,'Project basic information'!$F$33="x")</xm:f>
            <x14:dxf>
              <fill>
                <patternFill patternType="solid">
                  <fgColor indexed="26"/>
                  <bgColor indexed="26"/>
                </patternFill>
              </fill>
            </x14:dxf>
          </x14:cfRule>
          <xm:sqref>AA63:AA74</xm:sqref>
        </x14:conditionalFormatting>
        <x14:conditionalFormatting xmlns:xm="http://schemas.microsoft.com/office/excel/2006/main">
          <x14:cfRule type="expression" priority="142" id="{7B59F8E5-AF87-4DC0-8267-15E83510D5C3}">
            <xm:f>AND($D48&gt;='Project basic information'!$D$34,$D48&lt;='Project basic information'!$E$34,'Project basic information'!$F$34="x")</xm:f>
            <x14:dxf>
              <fill>
                <patternFill patternType="solid">
                  <fgColor indexed="26"/>
                  <bgColor indexed="26"/>
                </patternFill>
              </fill>
            </x14:dxf>
          </x14:cfRule>
          <xm:sqref>AB48:AB59 AB78:AB89 AB93:AB104 AB108:AB119 AB123:AB134 AB138:AB149</xm:sqref>
        </x14:conditionalFormatting>
        <x14:conditionalFormatting xmlns:xm="http://schemas.microsoft.com/office/excel/2006/main">
          <x14:cfRule type="expression" priority="52" id="{DBB7A0ED-BABA-4AA9-ADFA-174E73D07929}">
            <xm:f>AND($D63&gt;='Project basic information'!$D$34,$D63&lt;='Project basic information'!$E$34,'Project basic information'!$F$34="x")</xm:f>
            <x14:dxf>
              <fill>
                <patternFill patternType="solid">
                  <fgColor indexed="26"/>
                  <bgColor indexed="26"/>
                </patternFill>
              </fill>
            </x14:dxf>
          </x14:cfRule>
          <xm:sqref>AB63:AB74</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xr:uid="{4D08A1D6-B7C3-41E7-9FEC-6F46F024F189}">
          <x14:formula1>
            <xm:f>'Overview reports'!$A$3:$A$8</xm:f>
          </x14:formula1>
          <xm:sqref>H5</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3E3FB-71FD-4CAD-AF84-490E9210E2F2}">
  <sheetPr>
    <tabColor rgb="FFFF0000"/>
  </sheetPr>
  <dimension ref="A3:AL180"/>
  <sheetViews>
    <sheetView showGridLines="0" zoomScaleNormal="100" workbookViewId="0">
      <selection activeCell="C17" sqref="C17:K17"/>
    </sheetView>
  </sheetViews>
  <sheetFormatPr defaultColWidth="13" defaultRowHeight="14.3" outlineLevelRow="1" outlineLevelCol="1"/>
  <cols>
    <col min="1" max="2" width="12.5" style="299" customWidth="1"/>
    <col min="3" max="3" width="16.25" style="299" customWidth="1"/>
    <col min="4" max="4" width="16.5" style="299" customWidth="1"/>
    <col min="5" max="5" width="13.375" style="299" customWidth="1"/>
    <col min="6" max="6" width="20.375" style="299" customWidth="1"/>
    <col min="7" max="7" width="16.75" style="299" customWidth="1"/>
    <col min="8" max="8" width="15.125" style="299" customWidth="1"/>
    <col min="9" max="9" width="14.125" style="299" customWidth="1"/>
    <col min="10" max="10" width="15.25" style="299" customWidth="1"/>
    <col min="11" max="11" width="16.75" style="299" customWidth="1"/>
    <col min="12" max="12" width="5.375" style="299" customWidth="1"/>
    <col min="13" max="13" width="10.75" style="299" customWidth="1"/>
    <col min="14" max="14" width="11.25" style="299" customWidth="1"/>
    <col min="15" max="15" width="11.875" style="299" customWidth="1"/>
    <col min="16" max="18" width="11.625" style="299" customWidth="1"/>
    <col min="19" max="28" width="11.625" style="299" hidden="1" customWidth="1" outlineLevel="1"/>
    <col min="29" max="29" width="11.5" style="299" bestFit="1" customWidth="1" collapsed="1"/>
    <col min="30" max="30" width="22" style="299" bestFit="1" customWidth="1"/>
    <col min="31" max="31" width="20.125" style="299" customWidth="1"/>
    <col min="32" max="36" width="13" style="299"/>
    <col min="37" max="37" width="0" style="299" hidden="1" customWidth="1"/>
    <col min="38" max="16384" width="13" style="299"/>
  </cols>
  <sheetData>
    <row r="3" spans="3:38" ht="60.8" customHeight="1">
      <c r="C3" s="617" t="s">
        <v>245</v>
      </c>
      <c r="D3" s="617"/>
      <c r="E3" s="617"/>
      <c r="F3" s="617"/>
      <c r="G3" s="617"/>
      <c r="H3" s="617"/>
      <c r="M3" s="618" t="s">
        <v>506</v>
      </c>
      <c r="N3" s="618"/>
      <c r="O3" s="618"/>
      <c r="P3" s="618"/>
      <c r="Q3" s="618"/>
      <c r="R3" s="618"/>
      <c r="S3" s="618"/>
      <c r="T3" s="618"/>
      <c r="U3" s="618"/>
      <c r="V3" s="618"/>
      <c r="W3" s="618"/>
      <c r="X3" s="618"/>
      <c r="Y3" s="618"/>
      <c r="Z3" s="618"/>
      <c r="AA3" s="618"/>
      <c r="AB3" s="618"/>
      <c r="AC3" s="618"/>
      <c r="AD3" s="618"/>
      <c r="AE3" s="618"/>
      <c r="AF3" s="409"/>
      <c r="AG3" s="409"/>
      <c r="AH3" s="409"/>
      <c r="AI3" s="409"/>
      <c r="AJ3" s="409"/>
      <c r="AK3" s="409"/>
      <c r="AL3" s="409"/>
    </row>
    <row r="4" spans="3:38" ht="15" thickBot="1">
      <c r="K4" s="410"/>
      <c r="N4" s="411"/>
    </row>
    <row r="5" spans="3:38" ht="37.450000000000003" customHeight="1">
      <c r="C5" s="412" t="s">
        <v>507</v>
      </c>
      <c r="D5" s="413"/>
      <c r="E5" s="414"/>
      <c r="F5" s="415"/>
      <c r="G5" s="416" t="s">
        <v>508</v>
      </c>
      <c r="H5" s="417"/>
      <c r="N5" s="418" t="s">
        <v>509</v>
      </c>
      <c r="O5" s="418" t="s">
        <v>510</v>
      </c>
      <c r="P5" s="418" t="s">
        <v>511</v>
      </c>
      <c r="Q5" s="418" t="s">
        <v>512</v>
      </c>
      <c r="R5" s="418" t="s">
        <v>513</v>
      </c>
      <c r="S5" s="418" t="s">
        <v>514</v>
      </c>
      <c r="T5" s="418" t="s">
        <v>515</v>
      </c>
      <c r="U5" s="418" t="s">
        <v>516</v>
      </c>
      <c r="V5" s="418" t="s">
        <v>517</v>
      </c>
      <c r="W5" s="418" t="s">
        <v>518</v>
      </c>
      <c r="X5" s="418" t="s">
        <v>519</v>
      </c>
      <c r="Y5" s="418" t="s">
        <v>520</v>
      </c>
      <c r="Z5" s="418" t="s">
        <v>521</v>
      </c>
      <c r="AA5" s="418" t="s">
        <v>522</v>
      </c>
      <c r="AB5" s="418" t="s">
        <v>501</v>
      </c>
      <c r="AC5" s="419" t="s">
        <v>502</v>
      </c>
      <c r="AD5" s="420" t="s">
        <v>523</v>
      </c>
      <c r="AE5" s="421" t="s">
        <v>524</v>
      </c>
      <c r="AK5" s="299" t="s">
        <v>525</v>
      </c>
    </row>
    <row r="6" spans="3:38" ht="18.55" outlineLevel="1">
      <c r="C6" s="422" t="s">
        <v>526</v>
      </c>
      <c r="D6" s="619"/>
      <c r="E6" s="620"/>
      <c r="G6" s="416" t="s">
        <v>527</v>
      </c>
      <c r="H6" s="423"/>
      <c r="M6" s="361" t="s">
        <v>275</v>
      </c>
      <c r="N6" s="424"/>
      <c r="O6" s="425"/>
      <c r="P6" s="425"/>
      <c r="Q6" s="425"/>
      <c r="R6" s="425"/>
      <c r="S6" s="425"/>
      <c r="T6" s="425"/>
      <c r="U6" s="425"/>
      <c r="V6" s="425"/>
      <c r="W6" s="425"/>
      <c r="X6" s="425"/>
      <c r="Y6" s="425"/>
      <c r="Z6" s="425"/>
      <c r="AA6" s="425"/>
      <c r="AB6" s="425"/>
      <c r="AC6" s="426">
        <f t="shared" ref="AC6:AC14" si="0">SUM(N6:AB6)</f>
        <v>0</v>
      </c>
      <c r="AD6" s="427"/>
      <c r="AE6" s="428"/>
      <c r="AK6" s="299" t="s">
        <v>528</v>
      </c>
    </row>
    <row r="7" spans="3:38" ht="18.55" outlineLevel="1">
      <c r="C7" s="429"/>
      <c r="H7" s="430"/>
      <c r="M7" s="365" t="s">
        <v>344</v>
      </c>
      <c r="N7" s="425"/>
      <c r="O7" s="425"/>
      <c r="P7" s="425"/>
      <c r="Q7" s="425"/>
      <c r="R7" s="425"/>
      <c r="S7" s="425"/>
      <c r="T7" s="425"/>
      <c r="U7" s="425"/>
      <c r="V7" s="425"/>
      <c r="W7" s="425"/>
      <c r="X7" s="425"/>
      <c r="Y7" s="425"/>
      <c r="Z7" s="425"/>
      <c r="AA7" s="425"/>
      <c r="AB7" s="425"/>
      <c r="AC7" s="426">
        <f t="shared" si="0"/>
        <v>0</v>
      </c>
      <c r="AD7" s="427"/>
      <c r="AE7" s="428"/>
    </row>
    <row r="8" spans="3:38" ht="18.75" customHeight="1" outlineLevel="1">
      <c r="C8" s="621" t="s">
        <v>529</v>
      </c>
      <c r="D8" s="431" t="s">
        <v>283</v>
      </c>
      <c r="E8" s="431" t="s">
        <v>284</v>
      </c>
      <c r="F8" s="431" t="s">
        <v>530</v>
      </c>
      <c r="G8" s="431" t="s">
        <v>531</v>
      </c>
      <c r="H8" s="431" t="s">
        <v>532</v>
      </c>
      <c r="M8" s="366" t="s">
        <v>276</v>
      </c>
      <c r="N8" s="425"/>
      <c r="O8" s="425"/>
      <c r="P8" s="425"/>
      <c r="Q8" s="425"/>
      <c r="R8" s="425"/>
      <c r="S8" s="425"/>
      <c r="T8" s="425"/>
      <c r="U8" s="425"/>
      <c r="V8" s="425"/>
      <c r="W8" s="425"/>
      <c r="X8" s="425"/>
      <c r="Y8" s="425"/>
      <c r="Z8" s="425"/>
      <c r="AA8" s="425"/>
      <c r="AB8" s="425"/>
      <c r="AC8" s="426">
        <f t="shared" si="0"/>
        <v>0</v>
      </c>
      <c r="AD8" s="427"/>
      <c r="AE8" s="428"/>
    </row>
    <row r="9" spans="3:38" ht="18.55" outlineLevel="1">
      <c r="C9" s="622"/>
      <c r="D9" s="432"/>
      <c r="E9" s="432"/>
      <c r="F9" s="433"/>
      <c r="G9" s="434"/>
      <c r="H9" s="434"/>
      <c r="M9" s="367" t="s">
        <v>380</v>
      </c>
      <c r="N9" s="425"/>
      <c r="O9" s="425"/>
      <c r="P9" s="425"/>
      <c r="Q9" s="425"/>
      <c r="R9" s="425"/>
      <c r="S9" s="425"/>
      <c r="T9" s="425"/>
      <c r="U9" s="425"/>
      <c r="V9" s="425"/>
      <c r="W9" s="425"/>
      <c r="X9" s="425"/>
      <c r="Y9" s="425"/>
      <c r="Z9" s="425"/>
      <c r="AA9" s="425"/>
      <c r="AB9" s="425"/>
      <c r="AC9" s="426">
        <f t="shared" si="0"/>
        <v>0</v>
      </c>
      <c r="AD9" s="427"/>
      <c r="AE9" s="428"/>
    </row>
    <row r="10" spans="3:38" ht="18.55" outlineLevel="1">
      <c r="C10" s="622"/>
      <c r="D10" s="432"/>
      <c r="E10" s="432"/>
      <c r="F10" s="433"/>
      <c r="G10" s="434"/>
      <c r="H10" s="434"/>
      <c r="M10" s="368" t="s">
        <v>277</v>
      </c>
      <c r="N10" s="425"/>
      <c r="O10" s="425"/>
      <c r="P10" s="425"/>
      <c r="Q10" s="425"/>
      <c r="R10" s="425"/>
      <c r="S10" s="425"/>
      <c r="T10" s="425"/>
      <c r="U10" s="425"/>
      <c r="V10" s="425"/>
      <c r="W10" s="425"/>
      <c r="X10" s="425"/>
      <c r="Y10" s="425"/>
      <c r="Z10" s="425"/>
      <c r="AA10" s="425"/>
      <c r="AB10" s="425"/>
      <c r="AC10" s="426">
        <f t="shared" si="0"/>
        <v>0</v>
      </c>
      <c r="AD10" s="427"/>
      <c r="AE10" s="428"/>
    </row>
    <row r="11" spans="3:38" ht="18.55" outlineLevel="1">
      <c r="C11" s="622"/>
      <c r="D11" s="432"/>
      <c r="E11" s="432"/>
      <c r="F11" s="435"/>
      <c r="G11" s="434"/>
      <c r="H11" s="434"/>
      <c r="M11" s="369" t="s">
        <v>416</v>
      </c>
      <c r="N11" s="425"/>
      <c r="O11" s="425"/>
      <c r="P11" s="425"/>
      <c r="Q11" s="425"/>
      <c r="R11" s="425"/>
      <c r="S11" s="425"/>
      <c r="T11" s="425"/>
      <c r="U11" s="425"/>
      <c r="V11" s="425"/>
      <c r="W11" s="425"/>
      <c r="X11" s="425"/>
      <c r="Y11" s="425"/>
      <c r="Z11" s="425"/>
      <c r="AA11" s="425"/>
      <c r="AB11" s="425"/>
      <c r="AC11" s="426">
        <f t="shared" si="0"/>
        <v>0</v>
      </c>
      <c r="AD11" s="427"/>
      <c r="AE11" s="428"/>
    </row>
    <row r="12" spans="3:38" ht="18.55" outlineLevel="1">
      <c r="C12" s="622"/>
      <c r="D12" s="434"/>
      <c r="E12" s="434"/>
      <c r="F12" s="435"/>
      <c r="G12" s="434"/>
      <c r="H12" s="434"/>
      <c r="M12" s="370" t="s">
        <v>278</v>
      </c>
      <c r="N12" s="425"/>
      <c r="O12" s="425"/>
      <c r="P12" s="425"/>
      <c r="Q12" s="425"/>
      <c r="R12" s="425"/>
      <c r="S12" s="425"/>
      <c r="T12" s="425"/>
      <c r="U12" s="425"/>
      <c r="V12" s="425"/>
      <c r="W12" s="425"/>
      <c r="X12" s="425"/>
      <c r="Y12" s="425"/>
      <c r="Z12" s="425"/>
      <c r="AA12" s="425"/>
      <c r="AB12" s="425"/>
      <c r="AC12" s="426">
        <f t="shared" si="0"/>
        <v>0</v>
      </c>
      <c r="AD12" s="427"/>
      <c r="AE12" s="428"/>
    </row>
    <row r="13" spans="3:38" ht="18.55" outlineLevel="1">
      <c r="C13" s="623"/>
      <c r="D13" s="434"/>
      <c r="E13" s="434"/>
      <c r="F13" s="435"/>
      <c r="G13" s="434"/>
      <c r="H13" s="434"/>
      <c r="M13" s="370" t="s">
        <v>452</v>
      </c>
      <c r="N13" s="425"/>
      <c r="O13" s="425"/>
      <c r="P13" s="425"/>
      <c r="Q13" s="425"/>
      <c r="R13" s="425"/>
      <c r="S13" s="425"/>
      <c r="T13" s="425"/>
      <c r="U13" s="425"/>
      <c r="V13" s="425"/>
      <c r="W13" s="425"/>
      <c r="X13" s="425"/>
      <c r="Y13" s="425"/>
      <c r="Z13" s="425"/>
      <c r="AA13" s="425"/>
      <c r="AB13" s="425"/>
      <c r="AC13" s="426">
        <f t="shared" si="0"/>
        <v>0</v>
      </c>
      <c r="AD13" s="427"/>
      <c r="AE13" s="428"/>
    </row>
    <row r="14" spans="3:38" ht="18.75" customHeight="1" outlineLevel="1" thickBot="1">
      <c r="C14" s="624" t="s">
        <v>533</v>
      </c>
      <c r="D14" s="625" t="s">
        <v>528</v>
      </c>
      <c r="E14" s="436"/>
      <c r="F14" s="437"/>
      <c r="G14" s="436"/>
      <c r="H14" s="436"/>
      <c r="M14" s="371" t="s">
        <v>279</v>
      </c>
      <c r="N14" s="425"/>
      <c r="O14" s="425"/>
      <c r="P14" s="425"/>
      <c r="Q14" s="425"/>
      <c r="R14" s="425"/>
      <c r="S14" s="425"/>
      <c r="T14" s="425"/>
      <c r="U14" s="425"/>
      <c r="V14" s="425"/>
      <c r="W14" s="425"/>
      <c r="X14" s="425"/>
      <c r="Y14" s="425"/>
      <c r="Z14" s="425"/>
      <c r="AA14" s="425"/>
      <c r="AB14" s="425"/>
      <c r="AC14" s="426">
        <f t="shared" si="0"/>
        <v>0</v>
      </c>
      <c r="AD14" s="438"/>
      <c r="AE14" s="428"/>
    </row>
    <row r="15" spans="3:38" outlineLevel="1">
      <c r="C15" s="624"/>
      <c r="D15" s="625"/>
      <c r="E15" s="439"/>
      <c r="F15" s="326"/>
      <c r="G15" s="326"/>
      <c r="H15" s="440"/>
      <c r="I15" s="326"/>
      <c r="J15" s="326"/>
      <c r="K15" s="326"/>
      <c r="M15" s="441"/>
      <c r="N15" s="442"/>
      <c r="O15" s="442"/>
      <c r="P15" s="442"/>
      <c r="Q15" s="442"/>
      <c r="R15" s="442"/>
      <c r="S15" s="443"/>
      <c r="T15" s="443"/>
      <c r="U15" s="443"/>
      <c r="V15" s="443"/>
      <c r="W15" s="443"/>
      <c r="X15" s="443"/>
      <c r="Y15" s="443"/>
      <c r="Z15" s="443"/>
      <c r="AA15" s="443"/>
      <c r="AB15" s="443"/>
      <c r="AC15" s="444"/>
      <c r="AD15" s="445"/>
      <c r="AE15" s="446"/>
    </row>
    <row r="16" spans="3:38" outlineLevel="1">
      <c r="E16" s="439"/>
      <c r="F16" s="326"/>
      <c r="G16" s="326"/>
      <c r="H16" s="440"/>
      <c r="I16" s="326"/>
      <c r="J16" s="326"/>
      <c r="K16" s="326"/>
      <c r="M16" s="441"/>
      <c r="N16" s="442"/>
      <c r="O16" s="442"/>
      <c r="P16" s="442"/>
      <c r="Q16" s="442"/>
      <c r="R16" s="442"/>
      <c r="S16" s="443"/>
      <c r="T16" s="443"/>
      <c r="U16" s="443"/>
      <c r="V16" s="443"/>
      <c r="W16" s="443"/>
      <c r="X16" s="443"/>
      <c r="Y16" s="443"/>
      <c r="Z16" s="443"/>
      <c r="AA16" s="443"/>
      <c r="AB16" s="443"/>
      <c r="AC16" s="444"/>
      <c r="AD16" s="445"/>
      <c r="AE16" s="446"/>
    </row>
    <row r="17" spans="1:31" ht="29.95" customHeight="1" outlineLevel="1">
      <c r="B17" s="447"/>
      <c r="C17" s="639" t="s">
        <v>534</v>
      </c>
      <c r="D17" s="639"/>
      <c r="E17" s="639"/>
      <c r="F17" s="639"/>
      <c r="G17" s="639"/>
      <c r="H17" s="639"/>
      <c r="I17" s="639"/>
      <c r="J17" s="639"/>
      <c r="K17" s="639"/>
      <c r="M17" s="618" t="s">
        <v>535</v>
      </c>
      <c r="N17" s="618"/>
      <c r="O17" s="618"/>
      <c r="P17" s="618"/>
      <c r="Q17" s="618"/>
      <c r="R17" s="618"/>
      <c r="S17" s="618"/>
      <c r="T17" s="618"/>
      <c r="U17" s="618"/>
      <c r="V17" s="618"/>
      <c r="W17" s="618"/>
      <c r="X17" s="618"/>
      <c r="Y17" s="618"/>
      <c r="Z17" s="618"/>
      <c r="AA17" s="618"/>
      <c r="AB17" s="618"/>
      <c r="AC17" s="618"/>
      <c r="AD17" s="618"/>
      <c r="AE17" s="618"/>
    </row>
    <row r="18" spans="1:31" ht="33" customHeight="1" thickBot="1">
      <c r="E18" s="448"/>
      <c r="K18" s="410"/>
      <c r="M18" s="618"/>
      <c r="N18" s="618"/>
      <c r="O18" s="618"/>
      <c r="P18" s="618"/>
      <c r="Q18" s="618"/>
      <c r="R18" s="618"/>
      <c r="S18" s="618"/>
      <c r="T18" s="618"/>
      <c r="U18" s="618"/>
      <c r="V18" s="618"/>
      <c r="W18" s="618"/>
      <c r="X18" s="618"/>
      <c r="Y18" s="618"/>
      <c r="Z18" s="618"/>
      <c r="AA18" s="618"/>
      <c r="AB18" s="618"/>
      <c r="AC18" s="618"/>
      <c r="AD18" s="618"/>
      <c r="AE18" s="618"/>
    </row>
    <row r="19" spans="1:31">
      <c r="C19" s="640" t="s">
        <v>536</v>
      </c>
      <c r="D19" s="641"/>
      <c r="E19" s="642"/>
      <c r="G19" s="643" t="s">
        <v>537</v>
      </c>
      <c r="H19" s="644"/>
      <c r="I19" s="645"/>
      <c r="K19" s="410"/>
      <c r="N19" s="411"/>
    </row>
    <row r="20" spans="1:31" ht="60.25" customHeight="1">
      <c r="A20" s="626" t="s">
        <v>538</v>
      </c>
      <c r="B20" s="627"/>
      <c r="C20" s="449" t="s">
        <v>539</v>
      </c>
      <c r="D20" s="450" t="s">
        <v>540</v>
      </c>
      <c r="E20" s="451" t="s">
        <v>541</v>
      </c>
      <c r="F20" s="452" t="s">
        <v>542</v>
      </c>
      <c r="G20" s="453" t="s">
        <v>543</v>
      </c>
      <c r="H20" s="450" t="s">
        <v>544</v>
      </c>
      <c r="I20" s="451" t="s">
        <v>545</v>
      </c>
      <c r="J20" s="454" t="s">
        <v>546</v>
      </c>
      <c r="K20" s="450" t="s">
        <v>547</v>
      </c>
      <c r="N20" s="344" t="s">
        <v>509</v>
      </c>
      <c r="O20" s="344" t="s">
        <v>510</v>
      </c>
      <c r="P20" s="344" t="s">
        <v>511</v>
      </c>
      <c r="Q20" s="344" t="s">
        <v>512</v>
      </c>
      <c r="R20" s="344" t="s">
        <v>513</v>
      </c>
      <c r="S20" s="344" t="s">
        <v>514</v>
      </c>
      <c r="T20" s="344" t="s">
        <v>515</v>
      </c>
      <c r="U20" s="344" t="s">
        <v>516</v>
      </c>
      <c r="V20" s="344" t="s">
        <v>517</v>
      </c>
      <c r="W20" s="344" t="s">
        <v>518</v>
      </c>
      <c r="X20" s="344" t="s">
        <v>519</v>
      </c>
      <c r="Y20" s="344" t="s">
        <v>520</v>
      </c>
      <c r="Z20" s="344" t="s">
        <v>521</v>
      </c>
      <c r="AA20" s="344" t="s">
        <v>522</v>
      </c>
      <c r="AB20" s="344" t="s">
        <v>501</v>
      </c>
      <c r="AC20" s="455" t="s">
        <v>502</v>
      </c>
      <c r="AD20" s="344" t="s">
        <v>548</v>
      </c>
    </row>
    <row r="21" spans="1:31" ht="19.45" customHeight="1" outlineLevel="1">
      <c r="A21" s="628" t="str">
        <f>'Project basic information'!D12</f>
        <v/>
      </c>
      <c r="B21" s="630" t="str">
        <f>'Project basic information'!E12</f>
        <v/>
      </c>
      <c r="C21" s="632">
        <f>IFERROR(SUMIF(B:B,M21,G:G),0)</f>
        <v>0</v>
      </c>
      <c r="D21" s="634">
        <f>MROUND(SUMIF(B:B,M21,F:F),0.5)</f>
        <v>0</v>
      </c>
      <c r="E21" s="646">
        <f>IFERROR(C21/D21,0)</f>
        <v>0</v>
      </c>
      <c r="F21" s="648">
        <f>E21*MROUND(J21,0.5)</f>
        <v>0</v>
      </c>
      <c r="G21" s="650">
        <f>SUMIF(B:B,M21,J:J)</f>
        <v>0</v>
      </c>
      <c r="H21" s="652">
        <f>IFERROR(G21-F21,0)</f>
        <v>0</v>
      </c>
      <c r="I21" s="654">
        <f>(SUMIF(B:B,M21,I:I))</f>
        <v>0</v>
      </c>
      <c r="J21" s="636">
        <f>IFERROR(((SUMIF(B:B,M21,AC:AC))/$H$6),0)</f>
        <v>0</v>
      </c>
      <c r="K21" s="634">
        <f>D21-J21</f>
        <v>0</v>
      </c>
      <c r="M21" s="361" t="s">
        <v>275</v>
      </c>
      <c r="N21" s="458">
        <f>IFERROR(IF(($I21&lt;$J21),(SUMIF($B:$B,$M21,N:N)/SUMIF($B:$B,$M21,$AC:$AC)*$I21),(SUMIF($B:$B,$M21,N:N)/SUMIF($B:$B,$M21,$AC:$AC)*$J21)),0)</f>
        <v>0</v>
      </c>
      <c r="O21" s="458">
        <f t="shared" ref="O21:AB29" si="1">IFERROR(IF(($I21&lt;$J21),(SUMIF($B:$B,$M21,O:O)/SUMIF($B:$B,$M21,$AC:$AC)*$I21),(SUMIF($B:$B,$M21,O:O)/SUMIF($B:$B,$M21,$AC:$AC)*$J21)),0)</f>
        <v>0</v>
      </c>
      <c r="P21" s="458">
        <f t="shared" si="1"/>
        <v>0</v>
      </c>
      <c r="Q21" s="458">
        <f t="shared" si="1"/>
        <v>0</v>
      </c>
      <c r="R21" s="458">
        <f t="shared" si="1"/>
        <v>0</v>
      </c>
      <c r="S21" s="458">
        <f t="shared" si="1"/>
        <v>0</v>
      </c>
      <c r="T21" s="458">
        <f t="shared" si="1"/>
        <v>0</v>
      </c>
      <c r="U21" s="458">
        <f t="shared" si="1"/>
        <v>0</v>
      </c>
      <c r="V21" s="458">
        <f t="shared" si="1"/>
        <v>0</v>
      </c>
      <c r="W21" s="458">
        <f t="shared" si="1"/>
        <v>0</v>
      </c>
      <c r="X21" s="458">
        <f t="shared" si="1"/>
        <v>0</v>
      </c>
      <c r="Y21" s="458">
        <f t="shared" si="1"/>
        <v>0</v>
      </c>
      <c r="Z21" s="458">
        <f t="shared" si="1"/>
        <v>0</v>
      </c>
      <c r="AA21" s="458">
        <f t="shared" si="1"/>
        <v>0</v>
      </c>
      <c r="AB21" s="458">
        <f t="shared" si="1"/>
        <v>0</v>
      </c>
      <c r="AC21" s="459">
        <f>SUM(N21:AB21)</f>
        <v>0</v>
      </c>
      <c r="AD21" s="460">
        <f>ROUND(IF(F21&gt;G21,G21,F21),2)</f>
        <v>0</v>
      </c>
    </row>
    <row r="22" spans="1:31" ht="19.45" customHeight="1" outlineLevel="1">
      <c r="A22" s="629"/>
      <c r="B22" s="631"/>
      <c r="C22" s="633"/>
      <c r="D22" s="635"/>
      <c r="E22" s="647"/>
      <c r="F22" s="649"/>
      <c r="G22" s="651"/>
      <c r="H22" s="653"/>
      <c r="I22" s="655"/>
      <c r="J22" s="637"/>
      <c r="K22" s="638"/>
      <c r="M22" s="365" t="s">
        <v>344</v>
      </c>
      <c r="N22" s="461">
        <f>IFERROR(IF(OR((N6+N7)=N21,N6=0),0,N21-N6-N7),"")</f>
        <v>0</v>
      </c>
      <c r="O22" s="461">
        <f t="shared" ref="O22:AC24" si="2">IFERROR(IF(OR((O6+O7)=O21,O6=0),0,O21-O6-O7),"")</f>
        <v>0</v>
      </c>
      <c r="P22" s="461">
        <f t="shared" si="2"/>
        <v>0</v>
      </c>
      <c r="Q22" s="461">
        <f t="shared" si="2"/>
        <v>0</v>
      </c>
      <c r="R22" s="461">
        <f t="shared" si="2"/>
        <v>0</v>
      </c>
      <c r="S22" s="461">
        <f t="shared" si="2"/>
        <v>0</v>
      </c>
      <c r="T22" s="461">
        <f t="shared" si="2"/>
        <v>0</v>
      </c>
      <c r="U22" s="461">
        <f t="shared" si="2"/>
        <v>0</v>
      </c>
      <c r="V22" s="461">
        <f t="shared" si="2"/>
        <v>0</v>
      </c>
      <c r="W22" s="461">
        <f t="shared" si="2"/>
        <v>0</v>
      </c>
      <c r="X22" s="461">
        <f t="shared" si="2"/>
        <v>0</v>
      </c>
      <c r="Y22" s="461">
        <f t="shared" si="2"/>
        <v>0</v>
      </c>
      <c r="Z22" s="461">
        <f t="shared" si="2"/>
        <v>0</v>
      </c>
      <c r="AA22" s="461">
        <f t="shared" si="2"/>
        <v>0</v>
      </c>
      <c r="AB22" s="461">
        <f t="shared" si="2"/>
        <v>0</v>
      </c>
      <c r="AC22" s="459">
        <f t="shared" si="2"/>
        <v>0</v>
      </c>
      <c r="AD22" s="462">
        <f>IFERROR(IF(OR((AD6+AD7)=AD21,AD6=0),0,AD21-AD6-AD7),"")</f>
        <v>0</v>
      </c>
      <c r="AE22" s="463" t="str">
        <f>IF((AD21)=AD6+AD7,"no adjustment needed",IF(AD6=0,"no adjustment needed","adjustment needed"))</f>
        <v>no adjustment needed</v>
      </c>
    </row>
    <row r="23" spans="1:31" ht="19.45" customHeight="1" outlineLevel="1">
      <c r="A23" s="656" t="str">
        <f>'Project basic information'!D13</f>
        <v/>
      </c>
      <c r="B23" s="658" t="str">
        <f>'Project basic information'!E13</f>
        <v/>
      </c>
      <c r="C23" s="632">
        <f>IFERROR(SUMIF(B:B,M23,G:G),0)</f>
        <v>0</v>
      </c>
      <c r="D23" s="634">
        <f>MROUND(SUMIF(B:B,M23,F:F),0.5)</f>
        <v>0</v>
      </c>
      <c r="E23" s="646">
        <f>IFERROR(C23/D23,0)</f>
        <v>0</v>
      </c>
      <c r="F23" s="648">
        <f>E23*MROUND(J23,0.5)</f>
        <v>0</v>
      </c>
      <c r="G23" s="650">
        <f>SUMIF(B:B,M23,J:J)</f>
        <v>0</v>
      </c>
      <c r="H23" s="652">
        <f>IFERROR(G23-F23,0)</f>
        <v>0</v>
      </c>
      <c r="I23" s="664">
        <f t="shared" ref="I23:I29" si="3">(SUMIF(B:B,M23,I:I))</f>
        <v>0</v>
      </c>
      <c r="J23" s="636">
        <f>IFERROR(((SUMIF(B:B,M23,AC:AC))/$H$6),0)</f>
        <v>0</v>
      </c>
      <c r="K23" s="634">
        <f>D23-J23</f>
        <v>0</v>
      </c>
      <c r="M23" s="366" t="s">
        <v>276</v>
      </c>
      <c r="N23" s="458">
        <f>IFERROR(IF(($I23&lt;$J23),(SUMIF($B:$B,$M23,N:N)/SUMIF($B:$B,$M23,$AC:$AC)*$I23),(SUMIF($B:$B,$M23,N:N)/SUMIF($B:$B,$M23,$AC:$AC)*$J23)),0)</f>
        <v>0</v>
      </c>
      <c r="O23" s="458">
        <f t="shared" si="1"/>
        <v>0</v>
      </c>
      <c r="P23" s="458">
        <f t="shared" si="1"/>
        <v>0</v>
      </c>
      <c r="Q23" s="458">
        <f t="shared" si="1"/>
        <v>0</v>
      </c>
      <c r="R23" s="458">
        <f t="shared" si="1"/>
        <v>0</v>
      </c>
      <c r="S23" s="458">
        <f t="shared" si="1"/>
        <v>0</v>
      </c>
      <c r="T23" s="458">
        <f t="shared" si="1"/>
        <v>0</v>
      </c>
      <c r="U23" s="458">
        <f t="shared" si="1"/>
        <v>0</v>
      </c>
      <c r="V23" s="458">
        <f t="shared" si="1"/>
        <v>0</v>
      </c>
      <c r="W23" s="458">
        <f t="shared" si="1"/>
        <v>0</v>
      </c>
      <c r="X23" s="458">
        <f t="shared" si="1"/>
        <v>0</v>
      </c>
      <c r="Y23" s="458">
        <f t="shared" si="1"/>
        <v>0</v>
      </c>
      <c r="Z23" s="458">
        <f t="shared" si="1"/>
        <v>0</v>
      </c>
      <c r="AA23" s="458">
        <f t="shared" si="1"/>
        <v>0</v>
      </c>
      <c r="AB23" s="458">
        <f t="shared" si="1"/>
        <v>0</v>
      </c>
      <c r="AC23" s="459">
        <f>SUM(N23:AB23)</f>
        <v>0</v>
      </c>
      <c r="AD23" s="460">
        <f>ROUND(IF(F23&gt;G23,G23,F23),2)</f>
        <v>0</v>
      </c>
      <c r="AE23" s="464"/>
    </row>
    <row r="24" spans="1:31" ht="19.45" customHeight="1" outlineLevel="1">
      <c r="A24" s="657"/>
      <c r="B24" s="659"/>
      <c r="C24" s="633"/>
      <c r="D24" s="635"/>
      <c r="E24" s="647"/>
      <c r="F24" s="649"/>
      <c r="G24" s="651"/>
      <c r="H24" s="653"/>
      <c r="I24" s="665"/>
      <c r="J24" s="637"/>
      <c r="K24" s="638"/>
      <c r="M24" s="367" t="s">
        <v>380</v>
      </c>
      <c r="N24" s="461">
        <f>IFERROR(IF(OR((N8+N9)=N23,N8=0),0,N23-N8-N9),"")</f>
        <v>0</v>
      </c>
      <c r="O24" s="461">
        <f t="shared" si="2"/>
        <v>0</v>
      </c>
      <c r="P24" s="461">
        <f t="shared" si="2"/>
        <v>0</v>
      </c>
      <c r="Q24" s="461">
        <f t="shared" si="2"/>
        <v>0</v>
      </c>
      <c r="R24" s="461">
        <f t="shared" si="2"/>
        <v>0</v>
      </c>
      <c r="S24" s="461">
        <f t="shared" si="2"/>
        <v>0</v>
      </c>
      <c r="T24" s="461">
        <f t="shared" si="2"/>
        <v>0</v>
      </c>
      <c r="U24" s="461">
        <f t="shared" si="2"/>
        <v>0</v>
      </c>
      <c r="V24" s="461">
        <f t="shared" si="2"/>
        <v>0</v>
      </c>
      <c r="W24" s="461">
        <f t="shared" si="2"/>
        <v>0</v>
      </c>
      <c r="X24" s="461">
        <f t="shared" si="2"/>
        <v>0</v>
      </c>
      <c r="Y24" s="461">
        <f t="shared" si="2"/>
        <v>0</v>
      </c>
      <c r="Z24" s="461">
        <f t="shared" si="2"/>
        <v>0</v>
      </c>
      <c r="AA24" s="461">
        <f t="shared" si="2"/>
        <v>0</v>
      </c>
      <c r="AB24" s="461">
        <f t="shared" si="2"/>
        <v>0</v>
      </c>
      <c r="AC24" s="459">
        <f t="shared" si="2"/>
        <v>0</v>
      </c>
      <c r="AD24" s="462">
        <f>IFERROR(IF(OR((AD8+AD9)=AD23,AD8=0),0,AD23-AD8-AD9),"")</f>
        <v>0</v>
      </c>
      <c r="AE24" s="463" t="str">
        <f>IF((AD23)=AD8+AD9,"no adjustment needed",IF(AD8=0,"no adjustment needed","adjustment needed"))</f>
        <v>no adjustment needed</v>
      </c>
    </row>
    <row r="25" spans="1:31" ht="19.45" customHeight="1" outlineLevel="1">
      <c r="A25" s="660" t="str">
        <f>'Project basic information'!D14</f>
        <v/>
      </c>
      <c r="B25" s="662" t="str">
        <f>'Project basic information'!E14</f>
        <v/>
      </c>
      <c r="C25" s="632">
        <f>IFERROR(SUMIF(B:B,M25,G:G),0)</f>
        <v>0</v>
      </c>
      <c r="D25" s="634">
        <f>MROUND(SUMIF(B:B,M25,F:F),0.5)</f>
        <v>0</v>
      </c>
      <c r="E25" s="646">
        <f>IFERROR(C25/D25,0)</f>
        <v>0</v>
      </c>
      <c r="F25" s="648">
        <f>E25*MROUND(J25,0.5)</f>
        <v>0</v>
      </c>
      <c r="G25" s="650">
        <f>SUMIF(B:B,M25,J:J)</f>
        <v>0</v>
      </c>
      <c r="H25" s="652">
        <f>IFERROR(G25-F25,0)</f>
        <v>0</v>
      </c>
      <c r="I25" s="664">
        <f t="shared" si="3"/>
        <v>0</v>
      </c>
      <c r="J25" s="636">
        <f>IFERROR(((SUMIF(B:B,M25,AC:AC))/$H$6),0)</f>
        <v>0</v>
      </c>
      <c r="K25" s="634">
        <f t="shared" ref="K25:K29" si="4">D25-J25</f>
        <v>0</v>
      </c>
      <c r="M25" s="368" t="s">
        <v>277</v>
      </c>
      <c r="N25" s="458">
        <f>IFERROR(IF(($I25&lt;$J25),(SUMIF($B:$B,$M25,N:N)/SUMIF($B:$B,$M25,$AC:$AC)*$I25),(SUMIF($B:$B,$M25,N:N)/SUMIF($B:$B,$M25,$AC:$AC)*$J25)),0)</f>
        <v>0</v>
      </c>
      <c r="O25" s="458">
        <f t="shared" si="1"/>
        <v>0</v>
      </c>
      <c r="P25" s="458">
        <f t="shared" si="1"/>
        <v>0</v>
      </c>
      <c r="Q25" s="458">
        <f t="shared" si="1"/>
        <v>0</v>
      </c>
      <c r="R25" s="458">
        <f t="shared" si="1"/>
        <v>0</v>
      </c>
      <c r="S25" s="458">
        <f t="shared" si="1"/>
        <v>0</v>
      </c>
      <c r="T25" s="458">
        <f t="shared" si="1"/>
        <v>0</v>
      </c>
      <c r="U25" s="458">
        <f t="shared" si="1"/>
        <v>0</v>
      </c>
      <c r="V25" s="458">
        <f t="shared" si="1"/>
        <v>0</v>
      </c>
      <c r="W25" s="458">
        <f t="shared" si="1"/>
        <v>0</v>
      </c>
      <c r="X25" s="458">
        <f t="shared" si="1"/>
        <v>0</v>
      </c>
      <c r="Y25" s="458">
        <f t="shared" si="1"/>
        <v>0</v>
      </c>
      <c r="Z25" s="458">
        <f t="shared" si="1"/>
        <v>0</v>
      </c>
      <c r="AA25" s="458">
        <f t="shared" si="1"/>
        <v>0</v>
      </c>
      <c r="AB25" s="458">
        <f t="shared" si="1"/>
        <v>0</v>
      </c>
      <c r="AC25" s="459">
        <f t="shared" ref="AC25:AC59" si="5">SUM(N25:AB25)</f>
        <v>0</v>
      </c>
      <c r="AD25" s="460">
        <f>ROUND(IF(F25&gt;G25,G25,F25),2)</f>
        <v>0</v>
      </c>
      <c r="AE25" s="464"/>
    </row>
    <row r="26" spans="1:31" ht="19.45" customHeight="1" outlineLevel="1">
      <c r="A26" s="661"/>
      <c r="B26" s="663"/>
      <c r="C26" s="633"/>
      <c r="D26" s="635"/>
      <c r="E26" s="647"/>
      <c r="F26" s="649"/>
      <c r="G26" s="651"/>
      <c r="H26" s="653"/>
      <c r="I26" s="665"/>
      <c r="J26" s="637"/>
      <c r="K26" s="638"/>
      <c r="M26" s="369" t="s">
        <v>416</v>
      </c>
      <c r="N26" s="461">
        <f>IFERROR(IF(OR((N10+N11)=N25,N10=0),0,N25-N10-N11),"")</f>
        <v>0</v>
      </c>
      <c r="O26" s="461">
        <f t="shared" ref="O26:AC26" si="6">IFERROR(IF(OR((O10+O11)=O25,O10=0),0,O25-O10-O11),"")</f>
        <v>0</v>
      </c>
      <c r="P26" s="461">
        <f t="shared" si="6"/>
        <v>0</v>
      </c>
      <c r="Q26" s="461">
        <f t="shared" si="6"/>
        <v>0</v>
      </c>
      <c r="R26" s="461">
        <f t="shared" si="6"/>
        <v>0</v>
      </c>
      <c r="S26" s="461">
        <f t="shared" si="6"/>
        <v>0</v>
      </c>
      <c r="T26" s="461">
        <f t="shared" si="6"/>
        <v>0</v>
      </c>
      <c r="U26" s="461">
        <f t="shared" si="6"/>
        <v>0</v>
      </c>
      <c r="V26" s="461">
        <f t="shared" si="6"/>
        <v>0</v>
      </c>
      <c r="W26" s="461">
        <f t="shared" si="6"/>
        <v>0</v>
      </c>
      <c r="X26" s="461">
        <f t="shared" si="6"/>
        <v>0</v>
      </c>
      <c r="Y26" s="461">
        <f t="shared" si="6"/>
        <v>0</v>
      </c>
      <c r="Z26" s="461">
        <f t="shared" si="6"/>
        <v>0</v>
      </c>
      <c r="AA26" s="461">
        <f t="shared" si="6"/>
        <v>0</v>
      </c>
      <c r="AB26" s="461">
        <f t="shared" si="6"/>
        <v>0</v>
      </c>
      <c r="AC26" s="459">
        <f t="shared" si="6"/>
        <v>0</v>
      </c>
      <c r="AD26" s="462">
        <f>IFERROR(IF(OR((AD10+AD11)=AD25,AD10=0),0,AD25-AD10-AD11),"")</f>
        <v>0</v>
      </c>
      <c r="AE26" s="463" t="str">
        <f>IF((AD25)=AD10+AD11,"no adjustment needed",IF(AD10=0,"no adjustment needed","adjustment needed"))</f>
        <v>no adjustment needed</v>
      </c>
    </row>
    <row r="27" spans="1:31" ht="19.45" customHeight="1" outlineLevel="1">
      <c r="A27" s="666" t="str">
        <f>'Project basic information'!D15</f>
        <v/>
      </c>
      <c r="B27" s="668" t="str">
        <f>'Project basic information'!E15</f>
        <v/>
      </c>
      <c r="C27" s="632">
        <f>IFERROR(SUMIF(B:B,M27,G:G),0)</f>
        <v>0</v>
      </c>
      <c r="D27" s="634">
        <f>MROUND(SUMIF(B:B,M27,F:F),0.5)</f>
        <v>0</v>
      </c>
      <c r="E27" s="646">
        <f>IFERROR(C27/D27,0)</f>
        <v>0</v>
      </c>
      <c r="F27" s="648">
        <f>E27*MROUND(J27,0.5)</f>
        <v>0</v>
      </c>
      <c r="G27" s="650">
        <f>SUMIF(B:B,M27,J:J)</f>
        <v>0</v>
      </c>
      <c r="H27" s="652">
        <f>IFERROR(G27-F27,0)</f>
        <v>0</v>
      </c>
      <c r="I27" s="664">
        <f t="shared" si="3"/>
        <v>0</v>
      </c>
      <c r="J27" s="636">
        <f>IFERROR(((SUMIF(B:B,M27,AC:AC))/$H$6),0)</f>
        <v>0</v>
      </c>
      <c r="K27" s="634">
        <f t="shared" si="4"/>
        <v>0</v>
      </c>
      <c r="M27" s="370" t="s">
        <v>278</v>
      </c>
      <c r="N27" s="458">
        <f>IFERROR(IF(($I27&lt;$J27),(SUMIF($B:$B,$M27,N:N)/SUMIF($B:$B,$M27,$AC:$AC)*$I27),(SUMIF($B:$B,$M27,N:N)/SUMIF($B:$B,$M27,$AC:$AC)*$J27)),0)</f>
        <v>0</v>
      </c>
      <c r="O27" s="458">
        <f t="shared" si="1"/>
        <v>0</v>
      </c>
      <c r="P27" s="458">
        <f t="shared" si="1"/>
        <v>0</v>
      </c>
      <c r="Q27" s="458">
        <f t="shared" si="1"/>
        <v>0</v>
      </c>
      <c r="R27" s="458">
        <f t="shared" si="1"/>
        <v>0</v>
      </c>
      <c r="S27" s="458">
        <f t="shared" si="1"/>
        <v>0</v>
      </c>
      <c r="T27" s="458">
        <f t="shared" si="1"/>
        <v>0</v>
      </c>
      <c r="U27" s="458">
        <f t="shared" si="1"/>
        <v>0</v>
      </c>
      <c r="V27" s="458">
        <f t="shared" si="1"/>
        <v>0</v>
      </c>
      <c r="W27" s="458">
        <f t="shared" si="1"/>
        <v>0</v>
      </c>
      <c r="X27" s="458">
        <f t="shared" si="1"/>
        <v>0</v>
      </c>
      <c r="Y27" s="458">
        <f t="shared" si="1"/>
        <v>0</v>
      </c>
      <c r="Z27" s="458">
        <f t="shared" si="1"/>
        <v>0</v>
      </c>
      <c r="AA27" s="458">
        <f t="shared" si="1"/>
        <v>0</v>
      </c>
      <c r="AB27" s="458">
        <f t="shared" si="1"/>
        <v>0</v>
      </c>
      <c r="AC27" s="459">
        <f t="shared" si="5"/>
        <v>0</v>
      </c>
      <c r="AD27" s="460">
        <f>ROUND(IF(F27&gt;G27,G27,F27),2)</f>
        <v>0</v>
      </c>
    </row>
    <row r="28" spans="1:31" ht="19.45" customHeight="1" outlineLevel="1">
      <c r="A28" s="667"/>
      <c r="B28" s="669"/>
      <c r="C28" s="633"/>
      <c r="D28" s="635"/>
      <c r="E28" s="647"/>
      <c r="F28" s="649"/>
      <c r="G28" s="651"/>
      <c r="H28" s="653"/>
      <c r="I28" s="665"/>
      <c r="J28" s="637"/>
      <c r="K28" s="638"/>
      <c r="M28" s="370" t="s">
        <v>452</v>
      </c>
      <c r="N28" s="461">
        <f>IFERROR(IF(OR((N12+N13)=N27,N12=0),0,N27-N12-N13),"")</f>
        <v>0</v>
      </c>
      <c r="O28" s="461">
        <f t="shared" ref="O28:AC28" si="7">IFERROR(IF(OR((O12+O13)=O27,O12=0),0,O27-O12-O13),"")</f>
        <v>0</v>
      </c>
      <c r="P28" s="461">
        <f t="shared" si="7"/>
        <v>0</v>
      </c>
      <c r="Q28" s="461">
        <f t="shared" si="7"/>
        <v>0</v>
      </c>
      <c r="R28" s="461">
        <f t="shared" si="7"/>
        <v>0</v>
      </c>
      <c r="S28" s="461">
        <f t="shared" si="7"/>
        <v>0</v>
      </c>
      <c r="T28" s="461">
        <f t="shared" si="7"/>
        <v>0</v>
      </c>
      <c r="U28" s="461">
        <f t="shared" si="7"/>
        <v>0</v>
      </c>
      <c r="V28" s="461">
        <f t="shared" si="7"/>
        <v>0</v>
      </c>
      <c r="W28" s="461">
        <f t="shared" si="7"/>
        <v>0</v>
      </c>
      <c r="X28" s="461">
        <f t="shared" si="7"/>
        <v>0</v>
      </c>
      <c r="Y28" s="461">
        <f t="shared" si="7"/>
        <v>0</v>
      </c>
      <c r="Z28" s="461">
        <f t="shared" si="7"/>
        <v>0</v>
      </c>
      <c r="AA28" s="461">
        <f t="shared" si="7"/>
        <v>0</v>
      </c>
      <c r="AB28" s="461">
        <f t="shared" si="7"/>
        <v>0</v>
      </c>
      <c r="AC28" s="459">
        <f t="shared" si="7"/>
        <v>0</v>
      </c>
      <c r="AD28" s="462">
        <f>IFERROR(IF(OR((AD12+AD13)=AD27,AD12=0),0,AD27-AD12-AD13),"")</f>
        <v>0</v>
      </c>
      <c r="AE28" s="463" t="str">
        <f>IF((AD27)=AD12+AD13,"no adjustment needed",IF(AD12=0,"no adjustment needed","adjustment needed"))</f>
        <v>no adjustment needed</v>
      </c>
    </row>
    <row r="29" spans="1:31" ht="19.45" customHeight="1" outlineLevel="1" thickBot="1">
      <c r="A29" s="465" t="str">
        <f>'Project basic information'!D16</f>
        <v/>
      </c>
      <c r="B29" s="466" t="str">
        <f>'Project basic information'!E16</f>
        <v/>
      </c>
      <c r="C29" s="467">
        <f>IFERROR(SUMIF(B:B,M29,G:G),0)</f>
        <v>0</v>
      </c>
      <c r="D29" s="468">
        <f>MROUND(SUMIF(A:A,M29,G:G),0.5)</f>
        <v>0</v>
      </c>
      <c r="E29" s="469">
        <f>IFERROR(C29/D29,0)</f>
        <v>0</v>
      </c>
      <c r="F29" s="470">
        <f>E29*MROUND(J29,0.5)</f>
        <v>0</v>
      </c>
      <c r="G29" s="471">
        <f>SUMIF(B:B,M29,J:J)</f>
        <v>0</v>
      </c>
      <c r="H29" s="472">
        <f>IFERROR(G29-F29,0)</f>
        <v>0</v>
      </c>
      <c r="I29" s="473">
        <f t="shared" si="3"/>
        <v>0</v>
      </c>
      <c r="J29" s="457">
        <f>IFERROR(((SUMIF(B:B,M29,AC:AC))/$H$6),0)</f>
        <v>0</v>
      </c>
      <c r="K29" s="456">
        <f t="shared" si="4"/>
        <v>0</v>
      </c>
      <c r="M29" s="371" t="s">
        <v>279</v>
      </c>
      <c r="N29" s="458">
        <f>IFERROR(IF(($I29&lt;$J29),(SUMIF($B:$B,$M29,N:N)/SUMIF($B:$B,$M29,$AC:$AC)*$I29),(SUMIF($B:$B,$M29,N:N)/SUMIF($B:$B,$M29,$AC:$AC)*$J29)),0)</f>
        <v>0</v>
      </c>
      <c r="O29" s="458">
        <f t="shared" si="1"/>
        <v>0</v>
      </c>
      <c r="P29" s="458">
        <f t="shared" si="1"/>
        <v>0</v>
      </c>
      <c r="Q29" s="458">
        <f t="shared" si="1"/>
        <v>0</v>
      </c>
      <c r="R29" s="458">
        <f t="shared" si="1"/>
        <v>0</v>
      </c>
      <c r="S29" s="458">
        <f t="shared" si="1"/>
        <v>0</v>
      </c>
      <c r="T29" s="458">
        <f t="shared" si="1"/>
        <v>0</v>
      </c>
      <c r="U29" s="458">
        <f t="shared" si="1"/>
        <v>0</v>
      </c>
      <c r="V29" s="458">
        <f t="shared" si="1"/>
        <v>0</v>
      </c>
      <c r="W29" s="458">
        <f t="shared" si="1"/>
        <v>0</v>
      </c>
      <c r="X29" s="458">
        <f t="shared" si="1"/>
        <v>0</v>
      </c>
      <c r="Y29" s="458">
        <f t="shared" si="1"/>
        <v>0</v>
      </c>
      <c r="Z29" s="458">
        <f t="shared" si="1"/>
        <v>0</v>
      </c>
      <c r="AA29" s="458">
        <f t="shared" si="1"/>
        <v>0</v>
      </c>
      <c r="AB29" s="458">
        <f t="shared" si="1"/>
        <v>0</v>
      </c>
      <c r="AC29" s="459">
        <f t="shared" si="5"/>
        <v>0</v>
      </c>
      <c r="AD29" s="460">
        <f>ROUND(IF(F29&gt;G29,G29,F29),2)</f>
        <v>0</v>
      </c>
    </row>
    <row r="30" spans="1:31" ht="15.7" outlineLevel="1">
      <c r="A30" s="474"/>
      <c r="B30" s="474"/>
      <c r="C30" s="475"/>
      <c r="D30" s="475"/>
      <c r="E30" s="476"/>
      <c r="F30" s="477"/>
      <c r="G30" s="478"/>
      <c r="H30" s="445"/>
      <c r="J30" s="477"/>
      <c r="K30" s="479"/>
      <c r="M30" s="441"/>
      <c r="N30" s="441"/>
      <c r="O30" s="441"/>
      <c r="P30" s="441"/>
      <c r="Q30" s="441"/>
      <c r="R30" s="441"/>
      <c r="S30" s="441"/>
      <c r="T30" s="441"/>
      <c r="U30" s="441"/>
      <c r="V30" s="441"/>
      <c r="W30" s="441"/>
      <c r="X30" s="441"/>
      <c r="Y30" s="441"/>
      <c r="Z30" s="441"/>
      <c r="AA30" s="441"/>
      <c r="AB30" s="441"/>
      <c r="AC30" s="441"/>
      <c r="AD30" s="441"/>
    </row>
    <row r="31" spans="1:31" outlineLevel="1">
      <c r="A31" s="474"/>
      <c r="B31" s="474"/>
      <c r="C31" s="474"/>
      <c r="D31" s="474"/>
      <c r="E31" s="476"/>
      <c r="F31" s="477"/>
      <c r="G31" s="478"/>
      <c r="H31" s="445"/>
      <c r="K31" s="479"/>
      <c r="M31" s="441"/>
      <c r="N31" s="441"/>
      <c r="O31" s="441"/>
      <c r="P31" s="441"/>
      <c r="Q31" s="441"/>
      <c r="R31" s="441"/>
      <c r="S31" s="441"/>
      <c r="T31" s="441"/>
      <c r="U31" s="441"/>
      <c r="V31" s="441"/>
      <c r="W31" s="441"/>
      <c r="X31" s="441"/>
      <c r="Y31" s="441"/>
      <c r="Z31" s="441"/>
      <c r="AA31" s="441"/>
      <c r="AB31" s="441"/>
      <c r="AC31" s="441"/>
      <c r="AD31" s="441"/>
    </row>
    <row r="32" spans="1:31" ht="31.4">
      <c r="C32" s="639" t="s">
        <v>549</v>
      </c>
      <c r="D32" s="639"/>
      <c r="E32" s="639"/>
      <c r="F32" s="639"/>
      <c r="G32" s="639"/>
      <c r="H32" s="639"/>
      <c r="I32" s="639"/>
      <c r="J32" s="480"/>
      <c r="N32" s="411"/>
    </row>
    <row r="33" spans="1:32">
      <c r="N33" s="411"/>
    </row>
    <row r="34" spans="1:32" ht="47.25" customHeight="1">
      <c r="C34" s="344" t="s">
        <v>550</v>
      </c>
      <c r="D34" s="344" t="s">
        <v>551</v>
      </c>
      <c r="E34" s="344" t="s">
        <v>552</v>
      </c>
      <c r="F34" s="344" t="s">
        <v>553</v>
      </c>
      <c r="G34" s="344" t="s">
        <v>554</v>
      </c>
      <c r="H34" s="481"/>
      <c r="I34" s="482"/>
      <c r="J34" s="482"/>
      <c r="M34" s="411"/>
      <c r="AD34" s="340"/>
    </row>
    <row r="35" spans="1:32" ht="15" customHeight="1" outlineLevel="1">
      <c r="C35" s="483">
        <f>IF('Project basic information'!C5=0,0,DATE(YEAR('Project basic information'!C5),1,1))</f>
        <v>0</v>
      </c>
      <c r="D35" s="484">
        <f>F60</f>
        <v>0</v>
      </c>
      <c r="E35" s="485">
        <f>IFERROR(AC61,0)</f>
        <v>0</v>
      </c>
      <c r="F35" s="486">
        <f t="shared" ref="F35:F41" si="8">D35-E35</f>
        <v>0</v>
      </c>
      <c r="G35" s="487">
        <f>INDEX($B$1:B149,SUMPRODUCT(MAX((B48:B59&lt;&gt;"")*ROW(B48:B59))))</f>
        <v>0</v>
      </c>
      <c r="H35" s="670" t="s">
        <v>555</v>
      </c>
      <c r="I35" s="488"/>
      <c r="J35" s="488"/>
      <c r="K35" s="489"/>
      <c r="L35" s="490"/>
      <c r="M35" s="491"/>
      <c r="AF35" s="348"/>
    </row>
    <row r="36" spans="1:32" outlineLevel="1">
      <c r="C36" s="483" t="str">
        <f>IFERROR(IF(EDATE(C35,12)&lt;=(DATE(YEAR('Project basic information'!$C$6),1,1)),EDATE(C35,12),""),"")</f>
        <v/>
      </c>
      <c r="D36" s="484">
        <f>F75</f>
        <v>0</v>
      </c>
      <c r="E36" s="485">
        <f>IFERROR(AC76,0)</f>
        <v>0</v>
      </c>
      <c r="F36" s="486">
        <f t="shared" si="8"/>
        <v>0</v>
      </c>
      <c r="G36" s="487">
        <f>INDEX(B1:B149,SUMPRODUCT(MAX((B63:B74&lt;&gt;"")*ROW(B63:B74))))</f>
        <v>0</v>
      </c>
      <c r="H36" s="670"/>
      <c r="I36" s="488"/>
      <c r="J36" s="488"/>
      <c r="K36" s="489"/>
      <c r="L36" s="489"/>
      <c r="M36" s="411"/>
    </row>
    <row r="37" spans="1:32" ht="15.7" outlineLevel="1">
      <c r="C37" s="483" t="str">
        <f>IFERROR(IF(EDATE(C36,12)&lt;=(DATE(YEAR('Project basic information'!$C$6),1,1)),EDATE(C36,12),""),"")</f>
        <v/>
      </c>
      <c r="D37" s="484">
        <f>F90</f>
        <v>0</v>
      </c>
      <c r="E37" s="485">
        <f>IFERROR(AC91,0)</f>
        <v>0</v>
      </c>
      <c r="F37" s="486">
        <f t="shared" si="8"/>
        <v>0</v>
      </c>
      <c r="G37" s="487">
        <f>INDEX(B1:B149,SUMPRODUCT(MAX((B78:B89&lt;&gt;"")*ROW(B78:B89))))</f>
        <v>0</v>
      </c>
      <c r="H37" s="670"/>
      <c r="M37" s="296"/>
    </row>
    <row r="38" spans="1:32" outlineLevel="1">
      <c r="C38" s="483" t="str">
        <f>IFERROR(IF(EDATE(C37,12)&lt;=(DATE(YEAR('Project basic information'!$C$6),1,1)),EDATE(C37,12),""),"")</f>
        <v/>
      </c>
      <c r="D38" s="484">
        <f>F105</f>
        <v>0</v>
      </c>
      <c r="E38" s="485">
        <f>IFERROR(AC106,0)</f>
        <v>0</v>
      </c>
      <c r="F38" s="486">
        <f t="shared" si="8"/>
        <v>0</v>
      </c>
      <c r="G38" s="487">
        <f>INDEX(B1:B149,SUMPRODUCT(MAX((B93:B104&lt;&gt;"")*ROW(B93:B104))))</f>
        <v>0</v>
      </c>
      <c r="H38" s="670"/>
      <c r="M38" s="411"/>
    </row>
    <row r="39" spans="1:32" outlineLevel="1">
      <c r="C39" s="483" t="str">
        <f>IFERROR(IF(EDATE(C38,12)&lt;=(DATE(YEAR('Project basic information'!$C$6),1,1)),EDATE(C38,12),""),"")</f>
        <v/>
      </c>
      <c r="D39" s="484">
        <f>F120</f>
        <v>0</v>
      </c>
      <c r="E39" s="485">
        <f>IFERROR(AC121,0)</f>
        <v>0</v>
      </c>
      <c r="F39" s="486">
        <f t="shared" si="8"/>
        <v>0</v>
      </c>
      <c r="G39" s="487">
        <f>INDEX(B1:B149,SUMPRODUCT(MAX((B108:B119&lt;&gt;"")*ROW(B108:B119))))</f>
        <v>0</v>
      </c>
      <c r="H39" s="670"/>
      <c r="M39" s="492"/>
    </row>
    <row r="40" spans="1:32" outlineLevel="1">
      <c r="C40" s="483" t="str">
        <f>IFERROR(IF(EDATE(C39,12)&lt;=(DATE(YEAR('Project basic information'!$C$6),1,1)),EDATE(C39,12),""),"")</f>
        <v/>
      </c>
      <c r="D40" s="484">
        <f>F135</f>
        <v>0</v>
      </c>
      <c r="E40" s="485">
        <f>IFERROR(AC136,0)</f>
        <v>0</v>
      </c>
      <c r="F40" s="486">
        <f t="shared" si="8"/>
        <v>0</v>
      </c>
      <c r="G40" s="487">
        <f>INDEX(B1:B149,SUMPRODUCT(MAX((B123:B134&lt;&gt;"")*ROW(B123:B134))))</f>
        <v>0</v>
      </c>
      <c r="H40" s="670"/>
      <c r="M40" s="411"/>
    </row>
    <row r="41" spans="1:32" outlineLevel="1">
      <c r="C41" s="483" t="str">
        <f>IFERROR(IF(EDATE(C40,12)&lt;=(DATE(YEAR('Project basic information'!$C$6),1,1)),EDATE(C40,12),""),"")</f>
        <v/>
      </c>
      <c r="D41" s="484">
        <f>F150</f>
        <v>0</v>
      </c>
      <c r="E41" s="485">
        <f>IFERROR(AC151,0)</f>
        <v>0</v>
      </c>
      <c r="F41" s="486">
        <f t="shared" si="8"/>
        <v>0</v>
      </c>
      <c r="G41" s="487">
        <f>INDEX(B1:B149,SUMPRODUCT(MAX((B138:B149&lt;&gt;"")*ROW(B138:B149))))</f>
        <v>0</v>
      </c>
      <c r="H41" s="670"/>
      <c r="N41" s="411"/>
    </row>
    <row r="42" spans="1:32" outlineLevel="1">
      <c r="E42" s="493"/>
      <c r="F42" s="494"/>
      <c r="G42" s="444"/>
      <c r="H42" s="495"/>
      <c r="I42" s="496"/>
      <c r="J42" s="497"/>
      <c r="O42" s="411"/>
    </row>
    <row r="43" spans="1:32" ht="24.8" customHeight="1" outlineLevel="1">
      <c r="E43" s="493"/>
      <c r="F43" s="494"/>
      <c r="G43" s="444"/>
      <c r="H43" s="495"/>
      <c r="I43" s="498"/>
      <c r="J43" s="498"/>
      <c r="K43" s="497"/>
      <c r="O43" s="411"/>
    </row>
    <row r="44" spans="1:32" ht="33.5">
      <c r="B44" s="639" t="s">
        <v>556</v>
      </c>
      <c r="C44" s="639"/>
      <c r="D44" s="639"/>
      <c r="E44" s="639"/>
      <c r="F44" s="639"/>
      <c r="G44" s="639"/>
      <c r="H44" s="639"/>
      <c r="I44" s="639"/>
      <c r="J44" s="639"/>
      <c r="K44" s="499"/>
      <c r="M44" s="671" t="s">
        <v>251</v>
      </c>
      <c r="N44" s="671"/>
      <c r="O44" s="671"/>
      <c r="P44" s="671"/>
      <c r="Q44" s="671"/>
      <c r="R44" s="671"/>
      <c r="S44" s="671"/>
      <c r="T44" s="671"/>
      <c r="U44" s="671"/>
      <c r="V44" s="671"/>
      <c r="W44" s="671"/>
      <c r="X44" s="671"/>
      <c r="Y44" s="671"/>
      <c r="Z44" s="671"/>
      <c r="AA44" s="671"/>
      <c r="AB44" s="671"/>
      <c r="AC44" s="671"/>
      <c r="AD44" s="671"/>
      <c r="AE44" s="671"/>
    </row>
    <row r="45" spans="1:32" ht="15" thickBot="1">
      <c r="A45" s="343"/>
      <c r="E45" s="343"/>
    </row>
    <row r="46" spans="1:32" ht="15.7" customHeight="1">
      <c r="B46" s="500"/>
      <c r="C46" s="500"/>
      <c r="D46" s="500"/>
      <c r="E46" s="672" t="s">
        <v>536</v>
      </c>
      <c r="F46" s="673"/>
      <c r="G46" s="674"/>
      <c r="H46" s="672" t="s">
        <v>537</v>
      </c>
      <c r="I46" s="673"/>
      <c r="J46" s="674"/>
      <c r="N46" s="675" t="s">
        <v>557</v>
      </c>
      <c r="O46" s="676"/>
      <c r="P46" s="676"/>
      <c r="Q46" s="676"/>
      <c r="R46" s="676"/>
      <c r="S46" s="676"/>
      <c r="T46" s="676"/>
      <c r="U46" s="676"/>
      <c r="V46" s="676"/>
      <c r="W46" s="676"/>
      <c r="X46" s="676"/>
      <c r="Y46" s="676"/>
      <c r="Z46" s="676"/>
      <c r="AA46" s="676"/>
      <c r="AB46" s="676"/>
      <c r="AC46" s="677"/>
    </row>
    <row r="47" spans="1:32" ht="49.55" customHeight="1">
      <c r="B47" s="501" t="s">
        <v>305</v>
      </c>
      <c r="C47" s="501" t="s">
        <v>269</v>
      </c>
      <c r="D47" s="502" t="s">
        <v>558</v>
      </c>
      <c r="E47" s="503" t="s">
        <v>559</v>
      </c>
      <c r="F47" s="329" t="s">
        <v>560</v>
      </c>
      <c r="G47" s="504" t="s">
        <v>561</v>
      </c>
      <c r="H47" s="505" t="s">
        <v>559</v>
      </c>
      <c r="I47" s="329" t="s">
        <v>560</v>
      </c>
      <c r="J47" s="504" t="s">
        <v>562</v>
      </c>
      <c r="M47" s="329" t="s">
        <v>558</v>
      </c>
      <c r="N47" s="506" t="s">
        <v>563</v>
      </c>
      <c r="O47" s="506" t="s">
        <v>564</v>
      </c>
      <c r="P47" s="506" t="s">
        <v>565</v>
      </c>
      <c r="Q47" s="506" t="s">
        <v>566</v>
      </c>
      <c r="R47" s="506" t="s">
        <v>567</v>
      </c>
      <c r="S47" s="329" t="s">
        <v>568</v>
      </c>
      <c r="T47" s="329" t="s">
        <v>569</v>
      </c>
      <c r="U47" s="329" t="s">
        <v>570</v>
      </c>
      <c r="V47" s="329" t="s">
        <v>571</v>
      </c>
      <c r="W47" s="329" t="s">
        <v>572</v>
      </c>
      <c r="X47" s="329" t="s">
        <v>573</v>
      </c>
      <c r="Y47" s="329" t="s">
        <v>574</v>
      </c>
      <c r="Z47" s="329" t="s">
        <v>575</v>
      </c>
      <c r="AA47" s="329" t="s">
        <v>576</v>
      </c>
      <c r="AB47" s="329" t="s">
        <v>577</v>
      </c>
      <c r="AC47" s="506" t="s">
        <v>578</v>
      </c>
      <c r="AE47" s="507"/>
    </row>
    <row r="48" spans="1:32" outlineLevel="1">
      <c r="B48" s="508" t="str">
        <f>IF(C48&gt;0,IFERROR(_xlfn.IFS(D48&lt;=DATE(YEAR('Project basic information'!$E$12),MONTH('Project basic information'!$E$12),1),'Project basic information'!$A$12,D48&lt;=DATE(YEAR('Project basic information'!$E$13),MONTH('Project basic information'!$E$13),1),'Project basic information'!$A$13,D48&lt;=DATE(YEAR('Project basic information'!$E$14),MONTH('Project basic information'!$E$14),1),'Project basic information'!$A$14,D48&lt;=DATE(YEAR('Project basic information'!$E$15),MONTH('Project basic information'!$E$15),1),'Project basic information'!$A$15,D48&lt;=DATE(YEAR('Project basic information'!$E$16),MONTH('Project basic information'!$E$16),1),'Project basic information'!$A$16),""),"")</f>
        <v/>
      </c>
      <c r="C48" s="508">
        <f>IF(DATE(YEAR('Project basic information'!$C$5),MONTH('Project basic information'!$C$5),1)=D48,1,0)</f>
        <v>0</v>
      </c>
      <c r="D48" s="509">
        <f>IF('Project basic information'!C5=0,0,DATE(YEAR('Project basic information'!$C$5),1,1))</f>
        <v>0</v>
      </c>
      <c r="E48" s="510"/>
      <c r="F48" s="458">
        <f t="shared" ref="F48:F59" si="9">215/12*E48</f>
        <v>0</v>
      </c>
      <c r="G48" s="511"/>
      <c r="H48" s="510"/>
      <c r="I48" s="458">
        <f t="shared" ref="I48:I59" si="10">215/12*H48</f>
        <v>0</v>
      </c>
      <c r="J48" s="512"/>
      <c r="M48" s="509">
        <f t="shared" ref="M48:M105" si="11">D48</f>
        <v>0</v>
      </c>
      <c r="N48" s="513"/>
      <c r="O48" s="514"/>
      <c r="P48" s="514"/>
      <c r="Q48" s="514"/>
      <c r="R48" s="514"/>
      <c r="S48" s="513"/>
      <c r="T48" s="513"/>
      <c r="U48" s="513"/>
      <c r="V48" s="513"/>
      <c r="W48" s="513"/>
      <c r="X48" s="513"/>
      <c r="Y48" s="513"/>
      <c r="Z48" s="513"/>
      <c r="AA48" s="513"/>
      <c r="AB48" s="513"/>
      <c r="AC48" s="515">
        <f t="shared" si="5"/>
        <v>0</v>
      </c>
      <c r="AE48" s="507"/>
    </row>
    <row r="49" spans="2:31" outlineLevel="1">
      <c r="B49" s="508" t="str">
        <f>IF(C49&gt;0,IFERROR(_xlfn.IFS(D49&lt;=DATE(YEAR('Project basic information'!$E$12),MONTH('Project basic information'!$E$12),1),'Project basic information'!$A$12,D49&lt;=DATE(YEAR('Project basic information'!$E$13),MONTH('Project basic information'!$E$13),1),'Project basic information'!$A$13,D49&lt;=DATE(YEAR('Project basic information'!$E$14),MONTH('Project basic information'!$E$14),1),'Project basic information'!$A$14,D49&lt;=DATE(YEAR('Project basic information'!$E$15),MONTH('Project basic information'!$E$15),1),'Project basic information'!$A$15,D49&lt;=DATE(YEAR('Project basic information'!$E$16),MONTH('Project basic information'!$E$16),1),'Project basic information'!$A$16),""),"")</f>
        <v/>
      </c>
      <c r="C49" s="508">
        <f>IF(C48&gt;0,C48+1,IF(DATE(YEAR('Project basic information'!$C$5),MONTH('Project basic information'!$C$5),1)=D49,1,0))</f>
        <v>0</v>
      </c>
      <c r="D49" s="509">
        <f t="shared" ref="D49:D59" si="12">DATE(YEAR(D48),MONTH(D48)+1,DAY(D48))</f>
        <v>31</v>
      </c>
      <c r="E49" s="510"/>
      <c r="F49" s="458">
        <f t="shared" si="9"/>
        <v>0</v>
      </c>
      <c r="G49" s="511"/>
      <c r="H49" s="510"/>
      <c r="I49" s="458">
        <f t="shared" si="10"/>
        <v>0</v>
      </c>
      <c r="J49" s="512"/>
      <c r="M49" s="509">
        <f t="shared" si="11"/>
        <v>31</v>
      </c>
      <c r="N49" s="513"/>
      <c r="O49" s="514"/>
      <c r="P49" s="514"/>
      <c r="Q49" s="514"/>
      <c r="R49" s="514"/>
      <c r="S49" s="513"/>
      <c r="T49" s="513"/>
      <c r="U49" s="513"/>
      <c r="V49" s="513"/>
      <c r="W49" s="513"/>
      <c r="X49" s="513"/>
      <c r="Y49" s="513"/>
      <c r="Z49" s="513"/>
      <c r="AA49" s="513"/>
      <c r="AB49" s="513"/>
      <c r="AC49" s="515">
        <f t="shared" si="5"/>
        <v>0</v>
      </c>
      <c r="AE49" s="507"/>
    </row>
    <row r="50" spans="2:31" outlineLevel="1">
      <c r="B50" s="508" t="str">
        <f>IF(C50&gt;0,IFERROR(_xlfn.IFS(D50&lt;=DATE(YEAR('Project basic information'!$E$12),MONTH('Project basic information'!$E$12),1),'Project basic information'!$A$12,D50&lt;=DATE(YEAR('Project basic information'!$E$13),MONTH('Project basic information'!$E$13),1),'Project basic information'!$A$13,D50&lt;=DATE(YEAR('Project basic information'!$E$14),MONTH('Project basic information'!$E$14),1),'Project basic information'!$A$14,D50&lt;=DATE(YEAR('Project basic information'!$E$15),MONTH('Project basic information'!$E$15),1),'Project basic information'!$A$15,D50&lt;=DATE(YEAR('Project basic information'!$E$16),MONTH('Project basic information'!$E$16),1),'Project basic information'!$A$16),""),"")</f>
        <v/>
      </c>
      <c r="C50" s="508">
        <f>IF(C49&gt;0,C49+1,IF(DATE(YEAR('Project basic information'!$C$5),MONTH('Project basic information'!$C$5),1)=D50,1,0))</f>
        <v>0</v>
      </c>
      <c r="D50" s="509">
        <f t="shared" si="12"/>
        <v>62</v>
      </c>
      <c r="E50" s="510"/>
      <c r="F50" s="458">
        <f t="shared" si="9"/>
        <v>0</v>
      </c>
      <c r="G50" s="511"/>
      <c r="H50" s="510"/>
      <c r="I50" s="458">
        <f t="shared" si="10"/>
        <v>0</v>
      </c>
      <c r="J50" s="512"/>
      <c r="M50" s="509">
        <f t="shared" si="11"/>
        <v>62</v>
      </c>
      <c r="N50" s="513"/>
      <c r="O50" s="514"/>
      <c r="P50" s="514"/>
      <c r="Q50" s="514"/>
      <c r="R50" s="514"/>
      <c r="S50" s="513"/>
      <c r="T50" s="513"/>
      <c r="U50" s="513"/>
      <c r="V50" s="513"/>
      <c r="W50" s="513"/>
      <c r="X50" s="513"/>
      <c r="Y50" s="513"/>
      <c r="Z50" s="513"/>
      <c r="AA50" s="513"/>
      <c r="AB50" s="513"/>
      <c r="AC50" s="515">
        <f t="shared" si="5"/>
        <v>0</v>
      </c>
      <c r="AE50" s="507"/>
    </row>
    <row r="51" spans="2:31" outlineLevel="1">
      <c r="B51" s="508" t="str">
        <f>IF(C51&gt;0,IFERROR(_xlfn.IFS(D51&lt;=DATE(YEAR('Project basic information'!$E$12),MONTH('Project basic information'!$E$12),1),'Project basic information'!$A$12,D51&lt;=DATE(YEAR('Project basic information'!$E$13),MONTH('Project basic information'!$E$13),1),'Project basic information'!$A$13,D51&lt;=DATE(YEAR('Project basic information'!$E$14),MONTH('Project basic information'!$E$14),1),'Project basic information'!$A$14,D51&lt;=DATE(YEAR('Project basic information'!$E$15),MONTH('Project basic information'!$E$15),1),'Project basic information'!$A$15,D51&lt;=DATE(YEAR('Project basic information'!$E$16),MONTH('Project basic information'!$E$16),1),'Project basic information'!$A$16),""),"")</f>
        <v/>
      </c>
      <c r="C51" s="508">
        <f>IF(C50&gt;0,C50+1,IF(DATE(YEAR('Project basic information'!$C$5),MONTH('Project basic information'!$C$5),1)=D51,1,0))</f>
        <v>0</v>
      </c>
      <c r="D51" s="509">
        <f t="shared" si="12"/>
        <v>93</v>
      </c>
      <c r="E51" s="510"/>
      <c r="F51" s="458">
        <f t="shared" si="9"/>
        <v>0</v>
      </c>
      <c r="G51" s="511"/>
      <c r="H51" s="510"/>
      <c r="I51" s="458">
        <f t="shared" si="10"/>
        <v>0</v>
      </c>
      <c r="J51" s="512"/>
      <c r="M51" s="509">
        <f t="shared" si="11"/>
        <v>93</v>
      </c>
      <c r="N51" s="513"/>
      <c r="O51" s="514"/>
      <c r="P51" s="514"/>
      <c r="Q51" s="514"/>
      <c r="R51" s="514"/>
      <c r="S51" s="513"/>
      <c r="T51" s="513"/>
      <c r="U51" s="513"/>
      <c r="V51" s="513"/>
      <c r="W51" s="513"/>
      <c r="X51" s="513"/>
      <c r="Y51" s="513"/>
      <c r="Z51" s="513"/>
      <c r="AA51" s="513"/>
      <c r="AB51" s="513"/>
      <c r="AC51" s="515">
        <f t="shared" si="5"/>
        <v>0</v>
      </c>
      <c r="AD51" s="516"/>
    </row>
    <row r="52" spans="2:31" outlineLevel="1">
      <c r="B52" s="508" t="str">
        <f>IF(C52&gt;0,IFERROR(_xlfn.IFS(D52&lt;=DATE(YEAR('Project basic information'!$E$12),MONTH('Project basic information'!$E$12),1),'Project basic information'!$A$12,D52&lt;=DATE(YEAR('Project basic information'!$E$13),MONTH('Project basic information'!$E$13),1),'Project basic information'!$A$13,D52&lt;=DATE(YEAR('Project basic information'!$E$14),MONTH('Project basic information'!$E$14),1),'Project basic information'!$A$14,D52&lt;=DATE(YEAR('Project basic information'!$E$15),MONTH('Project basic information'!$E$15),1),'Project basic information'!$A$15,D52&lt;=DATE(YEAR('Project basic information'!$E$16),MONTH('Project basic information'!$E$16),1),'Project basic information'!$A$16),""),"")</f>
        <v/>
      </c>
      <c r="C52" s="508">
        <f>IF(C51&gt;0,C51+1,IF(DATE(YEAR('Project basic information'!$C$5),MONTH('Project basic information'!$C$5),1)=D52,1,0))</f>
        <v>0</v>
      </c>
      <c r="D52" s="509">
        <f t="shared" si="12"/>
        <v>123</v>
      </c>
      <c r="E52" s="510"/>
      <c r="F52" s="458">
        <f t="shared" si="9"/>
        <v>0</v>
      </c>
      <c r="G52" s="511"/>
      <c r="H52" s="510"/>
      <c r="I52" s="458">
        <f t="shared" si="10"/>
        <v>0</v>
      </c>
      <c r="J52" s="512"/>
      <c r="M52" s="509">
        <f t="shared" si="11"/>
        <v>123</v>
      </c>
      <c r="N52" s="513"/>
      <c r="O52" s="514"/>
      <c r="P52" s="514"/>
      <c r="Q52" s="514"/>
      <c r="R52" s="514"/>
      <c r="S52" s="513"/>
      <c r="T52" s="513"/>
      <c r="U52" s="513"/>
      <c r="V52" s="513"/>
      <c r="W52" s="513"/>
      <c r="X52" s="513"/>
      <c r="Y52" s="513"/>
      <c r="Z52" s="513"/>
      <c r="AA52" s="513"/>
      <c r="AB52" s="513"/>
      <c r="AC52" s="515">
        <f t="shared" si="5"/>
        <v>0</v>
      </c>
      <c r="AD52" s="516"/>
      <c r="AE52" s="507"/>
    </row>
    <row r="53" spans="2:31" outlineLevel="1">
      <c r="B53" s="508" t="str">
        <f>IF(C53&gt;0,IFERROR(_xlfn.IFS(D53&lt;=DATE(YEAR('Project basic information'!$E$12),MONTH('Project basic information'!$E$12),1),'Project basic information'!$A$12,D53&lt;=DATE(YEAR('Project basic information'!$E$13),MONTH('Project basic information'!$E$13),1),'Project basic information'!$A$13,D53&lt;=DATE(YEAR('Project basic information'!$E$14),MONTH('Project basic information'!$E$14),1),'Project basic information'!$A$14,D53&lt;=DATE(YEAR('Project basic information'!$E$15),MONTH('Project basic information'!$E$15),1),'Project basic information'!$A$15,D53&lt;=DATE(YEAR('Project basic information'!$E$16),MONTH('Project basic information'!$E$16),1),'Project basic information'!$A$16),""),"")</f>
        <v/>
      </c>
      <c r="C53" s="508">
        <f>IF(C52&gt;0,C52+1,IF(DATE(YEAR('Project basic information'!$C$5),MONTH('Project basic information'!$C$5),1)=D53,1,0))</f>
        <v>0</v>
      </c>
      <c r="D53" s="509">
        <f t="shared" si="12"/>
        <v>154</v>
      </c>
      <c r="E53" s="510"/>
      <c r="F53" s="458">
        <f t="shared" si="9"/>
        <v>0</v>
      </c>
      <c r="G53" s="511"/>
      <c r="H53" s="510"/>
      <c r="I53" s="458">
        <f t="shared" si="10"/>
        <v>0</v>
      </c>
      <c r="J53" s="512"/>
      <c r="M53" s="509">
        <f t="shared" si="11"/>
        <v>154</v>
      </c>
      <c r="N53" s="513"/>
      <c r="O53" s="514"/>
      <c r="P53" s="514"/>
      <c r="Q53" s="514"/>
      <c r="R53" s="514"/>
      <c r="S53" s="513"/>
      <c r="T53" s="513"/>
      <c r="U53" s="513"/>
      <c r="V53" s="513"/>
      <c r="W53" s="513"/>
      <c r="X53" s="513"/>
      <c r="Y53" s="513"/>
      <c r="Z53" s="513"/>
      <c r="AA53" s="513"/>
      <c r="AB53" s="513"/>
      <c r="AC53" s="515">
        <f t="shared" si="5"/>
        <v>0</v>
      </c>
      <c r="AD53" s="516"/>
      <c r="AE53" s="507"/>
    </row>
    <row r="54" spans="2:31" outlineLevel="1">
      <c r="B54" s="508" t="str">
        <f>IF(C54&gt;0,IFERROR(_xlfn.IFS(D54&lt;=DATE(YEAR('Project basic information'!$E$12),MONTH('Project basic information'!$E$12),1),'Project basic information'!$A$12,D54&lt;=DATE(YEAR('Project basic information'!$E$13),MONTH('Project basic information'!$E$13),1),'Project basic information'!$A$13,D54&lt;=DATE(YEAR('Project basic information'!$E$14),MONTH('Project basic information'!$E$14),1),'Project basic information'!$A$14,D54&lt;=DATE(YEAR('Project basic information'!$E$15),MONTH('Project basic information'!$E$15),1),'Project basic information'!$A$15,D54&lt;=DATE(YEAR('Project basic information'!$E$16),MONTH('Project basic information'!$E$16),1),'Project basic information'!$A$16),""),"")</f>
        <v/>
      </c>
      <c r="C54" s="508">
        <f>IF(C53&gt;0,C53+1,IF(DATE(YEAR('Project basic information'!$C$5),MONTH('Project basic information'!$C$5),1)=D54,1,0))</f>
        <v>0</v>
      </c>
      <c r="D54" s="509">
        <f t="shared" si="12"/>
        <v>184</v>
      </c>
      <c r="E54" s="510"/>
      <c r="F54" s="458">
        <f t="shared" si="9"/>
        <v>0</v>
      </c>
      <c r="G54" s="511"/>
      <c r="H54" s="510"/>
      <c r="I54" s="458">
        <f t="shared" si="10"/>
        <v>0</v>
      </c>
      <c r="J54" s="512"/>
      <c r="M54" s="509">
        <f t="shared" si="11"/>
        <v>184</v>
      </c>
      <c r="N54" s="513"/>
      <c r="O54" s="514"/>
      <c r="P54" s="514"/>
      <c r="Q54" s="514"/>
      <c r="R54" s="514"/>
      <c r="S54" s="513"/>
      <c r="T54" s="513"/>
      <c r="U54" s="513"/>
      <c r="V54" s="513"/>
      <c r="W54" s="513"/>
      <c r="X54" s="513"/>
      <c r="Y54" s="513"/>
      <c r="Z54" s="513"/>
      <c r="AA54" s="513"/>
      <c r="AB54" s="513"/>
      <c r="AC54" s="515">
        <f t="shared" si="5"/>
        <v>0</v>
      </c>
      <c r="AD54" s="516"/>
      <c r="AE54" s="499"/>
    </row>
    <row r="55" spans="2:31" outlineLevel="1">
      <c r="B55" s="508" t="str">
        <f>IF(C55&gt;0,IFERROR(_xlfn.IFS(D55&lt;=DATE(YEAR('Project basic information'!$E$12),MONTH('Project basic information'!$E$12),1),'Project basic information'!$A$12,D55&lt;=DATE(YEAR('Project basic information'!$E$13),MONTH('Project basic information'!$E$13),1),'Project basic information'!$A$13,D55&lt;=DATE(YEAR('Project basic information'!$E$14),MONTH('Project basic information'!$E$14),1),'Project basic information'!$A$14,D55&lt;=DATE(YEAR('Project basic information'!$E$15),MONTH('Project basic information'!$E$15),1),'Project basic information'!$A$15,D55&lt;=DATE(YEAR('Project basic information'!$E$16),MONTH('Project basic information'!$E$16),1),'Project basic information'!$A$16),""),"")</f>
        <v/>
      </c>
      <c r="C55" s="508">
        <f>IF(C54&gt;0,C54+1,IF(DATE(YEAR('Project basic information'!$C$5),MONTH('Project basic information'!$C$5),1)=D55,1,0))</f>
        <v>0</v>
      </c>
      <c r="D55" s="509">
        <f t="shared" si="12"/>
        <v>215</v>
      </c>
      <c r="E55" s="510"/>
      <c r="F55" s="458">
        <f t="shared" si="9"/>
        <v>0</v>
      </c>
      <c r="G55" s="511"/>
      <c r="H55" s="510"/>
      <c r="I55" s="458">
        <f t="shared" si="10"/>
        <v>0</v>
      </c>
      <c r="J55" s="512"/>
      <c r="M55" s="509">
        <f t="shared" si="11"/>
        <v>215</v>
      </c>
      <c r="N55" s="513"/>
      <c r="O55" s="514"/>
      <c r="P55" s="514"/>
      <c r="Q55" s="514"/>
      <c r="R55" s="514"/>
      <c r="S55" s="513"/>
      <c r="T55" s="513"/>
      <c r="U55" s="513"/>
      <c r="V55" s="513"/>
      <c r="W55" s="513"/>
      <c r="X55" s="513"/>
      <c r="Y55" s="513"/>
      <c r="Z55" s="513"/>
      <c r="AA55" s="513"/>
      <c r="AB55" s="513"/>
      <c r="AC55" s="515">
        <f t="shared" si="5"/>
        <v>0</v>
      </c>
      <c r="AD55" s="516"/>
      <c r="AE55" s="499"/>
    </row>
    <row r="56" spans="2:31" outlineLevel="1">
      <c r="B56" s="508" t="str">
        <f>IF(C56&gt;0,IFERROR(_xlfn.IFS(D56&lt;=DATE(YEAR('Project basic information'!$E$12),MONTH('Project basic information'!$E$12),1),'Project basic information'!$A$12,D56&lt;=DATE(YEAR('Project basic information'!$E$13),MONTH('Project basic information'!$E$13),1),'Project basic information'!$A$13,D56&lt;=DATE(YEAR('Project basic information'!$E$14),MONTH('Project basic information'!$E$14),1),'Project basic information'!$A$14,D56&lt;=DATE(YEAR('Project basic information'!$E$15),MONTH('Project basic information'!$E$15),1),'Project basic information'!$A$15,D56&lt;=DATE(YEAR('Project basic information'!$E$16),MONTH('Project basic information'!$E$16),1),'Project basic information'!$A$16),""),"")</f>
        <v/>
      </c>
      <c r="C56" s="508">
        <f>IF(C55&gt;0,C55+1,IF(DATE(YEAR('Project basic information'!$C$5),MONTH('Project basic information'!$C$5),1)=D56,1,0))</f>
        <v>0</v>
      </c>
      <c r="D56" s="509">
        <f t="shared" si="12"/>
        <v>246</v>
      </c>
      <c r="E56" s="510"/>
      <c r="F56" s="458">
        <f t="shared" si="9"/>
        <v>0</v>
      </c>
      <c r="G56" s="511"/>
      <c r="H56" s="510"/>
      <c r="I56" s="458">
        <f t="shared" si="10"/>
        <v>0</v>
      </c>
      <c r="J56" s="512"/>
      <c r="M56" s="509">
        <f t="shared" si="11"/>
        <v>246</v>
      </c>
      <c r="N56" s="513"/>
      <c r="O56" s="514"/>
      <c r="P56" s="514"/>
      <c r="Q56" s="514"/>
      <c r="R56" s="514"/>
      <c r="S56" s="513"/>
      <c r="T56" s="513"/>
      <c r="U56" s="513"/>
      <c r="V56" s="513"/>
      <c r="W56" s="513"/>
      <c r="X56" s="513"/>
      <c r="Y56" s="513"/>
      <c r="Z56" s="513"/>
      <c r="AA56" s="513"/>
      <c r="AB56" s="513"/>
      <c r="AC56" s="515">
        <f t="shared" si="5"/>
        <v>0</v>
      </c>
      <c r="AD56" s="516"/>
    </row>
    <row r="57" spans="2:31" outlineLevel="1">
      <c r="B57" s="508" t="str">
        <f>IF(C57&gt;0,IFERROR(_xlfn.IFS(D57&lt;=DATE(YEAR('Project basic information'!$E$12),MONTH('Project basic information'!$E$12),1),'Project basic information'!$A$12,D57&lt;=DATE(YEAR('Project basic information'!$E$13),MONTH('Project basic information'!$E$13),1),'Project basic information'!$A$13,D57&lt;=DATE(YEAR('Project basic information'!$E$14),MONTH('Project basic information'!$E$14),1),'Project basic information'!$A$14,D57&lt;=DATE(YEAR('Project basic information'!$E$15),MONTH('Project basic information'!$E$15),1),'Project basic information'!$A$15,D57&lt;=DATE(YEAR('Project basic information'!$E$16),MONTH('Project basic information'!$E$16),1),'Project basic information'!$A$16),""),"")</f>
        <v/>
      </c>
      <c r="C57" s="508">
        <f>IF(C56&gt;0,C56+1,IF(DATE(YEAR('Project basic information'!$C$5),MONTH('Project basic information'!$C$5),1)=D57,1,0))</f>
        <v>0</v>
      </c>
      <c r="D57" s="509">
        <f t="shared" si="12"/>
        <v>276</v>
      </c>
      <c r="E57" s="510"/>
      <c r="F57" s="458">
        <f t="shared" si="9"/>
        <v>0</v>
      </c>
      <c r="G57" s="511"/>
      <c r="H57" s="510"/>
      <c r="I57" s="458">
        <f t="shared" si="10"/>
        <v>0</v>
      </c>
      <c r="J57" s="512"/>
      <c r="M57" s="509">
        <f t="shared" si="11"/>
        <v>276</v>
      </c>
      <c r="N57" s="513"/>
      <c r="O57" s="514"/>
      <c r="P57" s="514"/>
      <c r="Q57" s="514"/>
      <c r="R57" s="514"/>
      <c r="S57" s="513"/>
      <c r="T57" s="513"/>
      <c r="U57" s="513"/>
      <c r="V57" s="513"/>
      <c r="W57" s="513"/>
      <c r="X57" s="513"/>
      <c r="Y57" s="513"/>
      <c r="Z57" s="513"/>
      <c r="AA57" s="513"/>
      <c r="AB57" s="513"/>
      <c r="AC57" s="515">
        <f t="shared" si="5"/>
        <v>0</v>
      </c>
      <c r="AD57" s="516"/>
      <c r="AE57" s="517"/>
    </row>
    <row r="58" spans="2:31" outlineLevel="1">
      <c r="B58" s="508" t="str">
        <f>IF(C58&gt;0,IFERROR(_xlfn.IFS(D58&lt;=DATE(YEAR('Project basic information'!$E$12),MONTH('Project basic information'!$E$12),1),'Project basic information'!$A$12,D58&lt;=DATE(YEAR('Project basic information'!$E$13),MONTH('Project basic information'!$E$13),1),'Project basic information'!$A$13,D58&lt;=DATE(YEAR('Project basic information'!$E$14),MONTH('Project basic information'!$E$14),1),'Project basic information'!$A$14,D58&lt;=DATE(YEAR('Project basic information'!$E$15),MONTH('Project basic information'!$E$15),1),'Project basic information'!$A$15,D58&lt;=DATE(YEAR('Project basic information'!$E$16),MONTH('Project basic information'!$E$16),1),'Project basic information'!$A$16),""),"")</f>
        <v/>
      </c>
      <c r="C58" s="508">
        <f>IF(C57&gt;0,C57+1,IF(DATE(YEAR('Project basic information'!$C$5),MONTH('Project basic information'!$C$5),1)=D58,1,0))</f>
        <v>0</v>
      </c>
      <c r="D58" s="509">
        <f t="shared" si="12"/>
        <v>307</v>
      </c>
      <c r="E58" s="510"/>
      <c r="F58" s="458">
        <f t="shared" si="9"/>
        <v>0</v>
      </c>
      <c r="G58" s="511"/>
      <c r="H58" s="510"/>
      <c r="I58" s="458">
        <f t="shared" si="10"/>
        <v>0</v>
      </c>
      <c r="J58" s="512"/>
      <c r="M58" s="509">
        <f t="shared" si="11"/>
        <v>307</v>
      </c>
      <c r="N58" s="513"/>
      <c r="O58" s="514"/>
      <c r="P58" s="514"/>
      <c r="Q58" s="514"/>
      <c r="R58" s="514"/>
      <c r="S58" s="513"/>
      <c r="T58" s="513"/>
      <c r="U58" s="513"/>
      <c r="V58" s="513"/>
      <c r="W58" s="513"/>
      <c r="X58" s="513"/>
      <c r="Y58" s="513"/>
      <c r="Z58" s="513"/>
      <c r="AA58" s="513"/>
      <c r="AB58" s="513"/>
      <c r="AC58" s="515">
        <f t="shared" si="5"/>
        <v>0</v>
      </c>
      <c r="AD58" s="516"/>
    </row>
    <row r="59" spans="2:31" outlineLevel="1">
      <c r="B59" s="508" t="str">
        <f>IF(C59&gt;0,IFERROR(_xlfn.IFS(D59&lt;=DATE(YEAR('Project basic information'!$E$12),MONTH('Project basic information'!$E$12),1),'Project basic information'!$A$12,D59&lt;=DATE(YEAR('Project basic information'!$E$13),MONTH('Project basic information'!$E$13),1),'Project basic information'!$A$13,D59&lt;=DATE(YEAR('Project basic information'!$E$14),MONTH('Project basic information'!$E$14),1),'Project basic information'!$A$14,D59&lt;=DATE(YEAR('Project basic information'!$E$15),MONTH('Project basic information'!$E$15),1),'Project basic information'!$A$15,D59&lt;=DATE(YEAR('Project basic information'!$E$16),MONTH('Project basic information'!$E$16),1),'Project basic information'!$A$16),""),"")</f>
        <v/>
      </c>
      <c r="C59" s="508">
        <f>IF(C58&gt;0,C58+1,IF(DATE(YEAR('Project basic information'!$C$5),MONTH('Project basic information'!$C$5),1)=D59,1,0))</f>
        <v>0</v>
      </c>
      <c r="D59" s="509">
        <f t="shared" si="12"/>
        <v>337</v>
      </c>
      <c r="E59" s="510"/>
      <c r="F59" s="458">
        <f t="shared" si="9"/>
        <v>0</v>
      </c>
      <c r="G59" s="511"/>
      <c r="H59" s="510"/>
      <c r="I59" s="458">
        <f t="shared" si="10"/>
        <v>0</v>
      </c>
      <c r="J59" s="512"/>
      <c r="M59" s="509">
        <f t="shared" si="11"/>
        <v>337</v>
      </c>
      <c r="N59" s="513"/>
      <c r="O59" s="514"/>
      <c r="P59" s="514"/>
      <c r="Q59" s="514"/>
      <c r="R59" s="514"/>
      <c r="S59" s="513"/>
      <c r="T59" s="513"/>
      <c r="U59" s="513"/>
      <c r="V59" s="513"/>
      <c r="W59" s="513"/>
      <c r="X59" s="513"/>
      <c r="Y59" s="513"/>
      <c r="Z59" s="513"/>
      <c r="AA59" s="513"/>
      <c r="AB59" s="513"/>
      <c r="AC59" s="515">
        <f t="shared" si="5"/>
        <v>0</v>
      </c>
      <c r="AD59" s="516"/>
    </row>
    <row r="60" spans="2:31" ht="15" thickBot="1">
      <c r="B60" s="518"/>
      <c r="C60" s="519"/>
      <c r="D60" s="520">
        <f>D59</f>
        <v>337</v>
      </c>
      <c r="E60" s="521"/>
      <c r="F60" s="522">
        <f>SUM(F48:F59)</f>
        <v>0</v>
      </c>
      <c r="G60" s="523">
        <f>SUM(G48:G59)</f>
        <v>0</v>
      </c>
      <c r="H60" s="524"/>
      <c r="I60" s="522">
        <f>SUM(I48:I59)</f>
        <v>0</v>
      </c>
      <c r="J60" s="523">
        <f>SUM(J48:J59)</f>
        <v>0</v>
      </c>
      <c r="M60" s="520">
        <f t="shared" si="11"/>
        <v>337</v>
      </c>
      <c r="N60" s="525">
        <f>SUM(N48:N59)</f>
        <v>0</v>
      </c>
      <c r="O60" s="526">
        <f>SUM(O48:O59)</f>
        <v>0</v>
      </c>
      <c r="P60" s="527">
        <f>SUM(P48:P59)</f>
        <v>0</v>
      </c>
      <c r="Q60" s="526">
        <f>SUM(Q48:Q59)</f>
        <v>0</v>
      </c>
      <c r="R60" s="526">
        <f>SUM(R48:R59)</f>
        <v>0</v>
      </c>
      <c r="S60" s="528">
        <f t="shared" ref="S60:AB60" si="13">SUM(S48:S59)</f>
        <v>0</v>
      </c>
      <c r="T60" s="528">
        <f t="shared" si="13"/>
        <v>0</v>
      </c>
      <c r="U60" s="528">
        <f t="shared" si="13"/>
        <v>0</v>
      </c>
      <c r="V60" s="528">
        <f t="shared" si="13"/>
        <v>0</v>
      </c>
      <c r="W60" s="528">
        <f t="shared" si="13"/>
        <v>0</v>
      </c>
      <c r="X60" s="528">
        <f t="shared" si="13"/>
        <v>0</v>
      </c>
      <c r="Y60" s="528">
        <f t="shared" si="13"/>
        <v>0</v>
      </c>
      <c r="Z60" s="528">
        <f t="shared" si="13"/>
        <v>0</v>
      </c>
      <c r="AA60" s="528">
        <f t="shared" si="13"/>
        <v>0</v>
      </c>
      <c r="AB60" s="528">
        <f t="shared" si="13"/>
        <v>0</v>
      </c>
      <c r="AC60" s="528">
        <f>SUM(AC48:AC59)</f>
        <v>0</v>
      </c>
      <c r="AD60" s="516"/>
    </row>
    <row r="61" spans="2:31" ht="28.55" customHeight="1">
      <c r="B61" s="448"/>
      <c r="C61" s="448"/>
      <c r="N61" s="527">
        <f>IFERROR(N60/$H$6,0)</f>
        <v>0</v>
      </c>
      <c r="O61" s="527">
        <f>IFERROR(O60/$H$6,0)</f>
        <v>0</v>
      </c>
      <c r="P61" s="527">
        <f>IFERROR(P60/$H$6,0)</f>
        <v>0</v>
      </c>
      <c r="Q61" s="527">
        <f>IFERROR(Q60/$H$6,0)</f>
        <v>0</v>
      </c>
      <c r="R61" s="527">
        <f>IFERROR(R60/$H$6,0)</f>
        <v>0</v>
      </c>
      <c r="S61" s="527">
        <f t="shared" ref="S61:AB61" si="14">IFERROR(S60/$H$6,0)</f>
        <v>0</v>
      </c>
      <c r="T61" s="527">
        <f t="shared" si="14"/>
        <v>0</v>
      </c>
      <c r="U61" s="527">
        <f t="shared" si="14"/>
        <v>0</v>
      </c>
      <c r="V61" s="527">
        <f t="shared" si="14"/>
        <v>0</v>
      </c>
      <c r="W61" s="527">
        <f t="shared" si="14"/>
        <v>0</v>
      </c>
      <c r="X61" s="527">
        <f t="shared" si="14"/>
        <v>0</v>
      </c>
      <c r="Y61" s="527">
        <f t="shared" si="14"/>
        <v>0</v>
      </c>
      <c r="Z61" s="527">
        <f t="shared" si="14"/>
        <v>0</v>
      </c>
      <c r="AA61" s="527">
        <f t="shared" si="14"/>
        <v>0</v>
      </c>
      <c r="AB61" s="527">
        <f t="shared" si="14"/>
        <v>0</v>
      </c>
      <c r="AC61" s="525">
        <f>IFERROR(AC60/$H$6,0)</f>
        <v>0</v>
      </c>
      <c r="AD61" s="529" t="s">
        <v>579</v>
      </c>
    </row>
    <row r="62" spans="2:31" ht="15" thickBot="1">
      <c r="B62" s="448"/>
      <c r="C62" s="448"/>
      <c r="N62" s="530"/>
      <c r="O62" s="530"/>
      <c r="P62" s="530"/>
      <c r="Q62" s="530"/>
      <c r="R62" s="530"/>
      <c r="S62" s="531"/>
      <c r="T62" s="532"/>
      <c r="U62" s="533"/>
      <c r="V62" s="533"/>
      <c r="W62" s="533"/>
      <c r="X62" s="533"/>
      <c r="Y62" s="533"/>
      <c r="Z62" s="533"/>
      <c r="AA62" s="533"/>
      <c r="AB62" s="534"/>
      <c r="AC62" s="535"/>
      <c r="AD62" s="536"/>
    </row>
    <row r="63" spans="2:31" outlineLevel="1">
      <c r="B63" s="508" t="str">
        <f>IF(C63&gt;0,IFERROR(_xlfn.IFS(D63&lt;=DATE(YEAR('Project basic information'!$E$12),MONTH('Project basic information'!$E$12),1),'Project basic information'!$A$12,D63&lt;=DATE(YEAR('Project basic information'!$E$13),MONTH('Project basic information'!$E$13),1),'Project basic information'!$A$13,D63&lt;=DATE(YEAR('Project basic information'!$E$14),MONTH('Project basic information'!$E$14),1),'Project basic information'!$A$14,D63&lt;=DATE(YEAR('Project basic information'!$E$15),MONTH('Project basic information'!$E$15),1),'Project basic information'!$A$15,D63&lt;=DATE(YEAR('Project basic information'!$E$16),MONTH('Project basic information'!$E$16),1),'Project basic information'!$A$16),""),"")</f>
        <v/>
      </c>
      <c r="C63" s="508">
        <f>IF(C59&gt;0,C59+1,IF(DATE(YEAR('Project basic information'!$C$5),MONTH('Project basic information'!$C$5),1)=D63,1,0))</f>
        <v>0</v>
      </c>
      <c r="D63" s="509">
        <f>DATE(YEAR(D59),MONTH(D59)+1,DAY(D59))</f>
        <v>368</v>
      </c>
      <c r="E63" s="510"/>
      <c r="F63" s="537">
        <f t="shared" ref="F63:F74" si="15">215/12*E63</f>
        <v>0</v>
      </c>
      <c r="G63" s="511"/>
      <c r="H63" s="510"/>
      <c r="I63" s="537">
        <f t="shared" ref="I63:I74" si="16">215/12*H63</f>
        <v>0</v>
      </c>
      <c r="J63" s="512"/>
      <c r="M63" s="509">
        <f t="shared" si="11"/>
        <v>368</v>
      </c>
      <c r="N63" s="513"/>
      <c r="O63" s="514"/>
      <c r="P63" s="514"/>
      <c r="Q63" s="514"/>
      <c r="R63" s="514"/>
      <c r="S63" s="513"/>
      <c r="T63" s="513"/>
      <c r="U63" s="513"/>
      <c r="V63" s="513"/>
      <c r="W63" s="513"/>
      <c r="X63" s="513"/>
      <c r="Y63" s="513"/>
      <c r="Z63" s="513"/>
      <c r="AA63" s="513"/>
      <c r="AB63" s="513"/>
      <c r="AC63" s="515">
        <f t="shared" ref="AC63:AC74" si="17">SUM(N63:AB63)</f>
        <v>0</v>
      </c>
      <c r="AD63" s="516"/>
      <c r="AE63" s="517"/>
    </row>
    <row r="64" spans="2:31" outlineLevel="1">
      <c r="B64" s="508" t="str">
        <f>IF(C64&gt;0,IFERROR(_xlfn.IFS(D64&lt;=DATE(YEAR('Project basic information'!$E$12),MONTH('Project basic information'!$E$12),1),'Project basic information'!$A$12,D64&lt;=DATE(YEAR('Project basic information'!$E$13),MONTH('Project basic information'!$E$13),1),'Project basic information'!$A$13,D64&lt;=DATE(YEAR('Project basic information'!$E$14),MONTH('Project basic information'!$E$14),1),'Project basic information'!$A$14,D64&lt;=DATE(YEAR('Project basic information'!$E$15),MONTH('Project basic information'!$E$15),1),'Project basic information'!$A$15,D64&lt;=DATE(YEAR('Project basic information'!$E$16),MONTH('Project basic information'!$E$16),1),'Project basic information'!$A$16),""),"")</f>
        <v/>
      </c>
      <c r="C64" s="508">
        <f>IF(C63&gt;0,C63+1,IF(DATE(YEAR('Project basic information'!$C$5),MONTH('Project basic information'!$C$5),1)=D64,1,0))</f>
        <v>0</v>
      </c>
      <c r="D64" s="509">
        <f t="shared" ref="D64:D74" si="18">DATE(YEAR(D63),MONTH(D63)+1,DAY(D63))</f>
        <v>399</v>
      </c>
      <c r="E64" s="510"/>
      <c r="F64" s="458">
        <f t="shared" si="15"/>
        <v>0</v>
      </c>
      <c r="G64" s="511"/>
      <c r="H64" s="510"/>
      <c r="I64" s="458">
        <f t="shared" si="16"/>
        <v>0</v>
      </c>
      <c r="J64" s="512"/>
      <c r="M64" s="509">
        <f t="shared" si="11"/>
        <v>399</v>
      </c>
      <c r="N64" s="513"/>
      <c r="O64" s="514"/>
      <c r="P64" s="514"/>
      <c r="Q64" s="514"/>
      <c r="R64" s="514"/>
      <c r="S64" s="513"/>
      <c r="T64" s="513"/>
      <c r="U64" s="513"/>
      <c r="V64" s="513"/>
      <c r="W64" s="513"/>
      <c r="X64" s="513"/>
      <c r="Y64" s="513"/>
      <c r="Z64" s="513"/>
      <c r="AA64" s="513"/>
      <c r="AB64" s="513"/>
      <c r="AC64" s="515">
        <f t="shared" si="17"/>
        <v>0</v>
      </c>
      <c r="AD64" s="516"/>
    </row>
    <row r="65" spans="2:30" outlineLevel="1">
      <c r="B65" s="508" t="str">
        <f>IF(C65&gt;0,IFERROR(_xlfn.IFS(D65&lt;=DATE(YEAR('Project basic information'!$E$12),MONTH('Project basic information'!$E$12),1),'Project basic information'!$A$12,D65&lt;=DATE(YEAR('Project basic information'!$E$13),MONTH('Project basic information'!$E$13),1),'Project basic information'!$A$13,D65&lt;=DATE(YEAR('Project basic information'!$E$14),MONTH('Project basic information'!$E$14),1),'Project basic information'!$A$14,D65&lt;=DATE(YEAR('Project basic information'!$E$15),MONTH('Project basic information'!$E$15),1),'Project basic information'!$A$15,D65&lt;=DATE(YEAR('Project basic information'!$E$16),MONTH('Project basic information'!$E$16),1),'Project basic information'!$A$16),""),"")</f>
        <v/>
      </c>
      <c r="C65" s="508">
        <f>IF(C64&gt;0,C64+1,IF(DATE(YEAR('Project basic information'!$C$5),MONTH('Project basic information'!$C$5),1)=D65,1,0))</f>
        <v>0</v>
      </c>
      <c r="D65" s="509">
        <f t="shared" si="18"/>
        <v>427</v>
      </c>
      <c r="E65" s="510"/>
      <c r="F65" s="458">
        <f t="shared" si="15"/>
        <v>0</v>
      </c>
      <c r="G65" s="511"/>
      <c r="H65" s="510"/>
      <c r="I65" s="458">
        <f t="shared" si="16"/>
        <v>0</v>
      </c>
      <c r="J65" s="512"/>
      <c r="M65" s="509">
        <f t="shared" si="11"/>
        <v>427</v>
      </c>
      <c r="N65" s="513"/>
      <c r="O65" s="514"/>
      <c r="P65" s="514"/>
      <c r="Q65" s="514"/>
      <c r="R65" s="514"/>
      <c r="S65" s="513"/>
      <c r="T65" s="513"/>
      <c r="U65" s="513"/>
      <c r="V65" s="513"/>
      <c r="W65" s="513"/>
      <c r="X65" s="513"/>
      <c r="Y65" s="513"/>
      <c r="Z65" s="513"/>
      <c r="AA65" s="513"/>
      <c r="AB65" s="513"/>
      <c r="AC65" s="515">
        <f t="shared" si="17"/>
        <v>0</v>
      </c>
      <c r="AD65" s="516"/>
    </row>
    <row r="66" spans="2:30" outlineLevel="1">
      <c r="B66" s="508" t="str">
        <f>IF(C66&gt;0,IFERROR(_xlfn.IFS(D66&lt;=DATE(YEAR('Project basic information'!$E$12),MONTH('Project basic information'!$E$12),1),'Project basic information'!$A$12,D66&lt;=DATE(YEAR('Project basic information'!$E$13),MONTH('Project basic information'!$E$13),1),'Project basic information'!$A$13,D66&lt;=DATE(YEAR('Project basic information'!$E$14),MONTH('Project basic information'!$E$14),1),'Project basic information'!$A$14,D66&lt;=DATE(YEAR('Project basic information'!$E$15),MONTH('Project basic information'!$E$15),1),'Project basic information'!$A$15,D66&lt;=DATE(YEAR('Project basic information'!$E$16),MONTH('Project basic information'!$E$16),1),'Project basic information'!$A$16),""),"")</f>
        <v/>
      </c>
      <c r="C66" s="508">
        <f>IF(C65&gt;0,C65+1,IF(DATE(YEAR('Project basic information'!$C$5),MONTH('Project basic information'!$C$5),1)=D66,1,0))</f>
        <v>0</v>
      </c>
      <c r="D66" s="509">
        <f t="shared" si="18"/>
        <v>458</v>
      </c>
      <c r="E66" s="510"/>
      <c r="F66" s="458">
        <f t="shared" si="15"/>
        <v>0</v>
      </c>
      <c r="G66" s="511"/>
      <c r="H66" s="510"/>
      <c r="I66" s="458">
        <f t="shared" si="16"/>
        <v>0</v>
      </c>
      <c r="J66" s="512"/>
      <c r="M66" s="509">
        <f t="shared" si="11"/>
        <v>458</v>
      </c>
      <c r="N66" s="513"/>
      <c r="O66" s="514"/>
      <c r="P66" s="514"/>
      <c r="Q66" s="514"/>
      <c r="R66" s="514"/>
      <c r="S66" s="513"/>
      <c r="T66" s="513"/>
      <c r="U66" s="513"/>
      <c r="V66" s="513"/>
      <c r="W66" s="513"/>
      <c r="X66" s="513"/>
      <c r="Y66" s="513"/>
      <c r="Z66" s="513"/>
      <c r="AA66" s="513"/>
      <c r="AB66" s="513"/>
      <c r="AC66" s="515">
        <f t="shared" si="17"/>
        <v>0</v>
      </c>
      <c r="AD66" s="516"/>
    </row>
    <row r="67" spans="2:30" outlineLevel="1">
      <c r="B67" s="508" t="str">
        <f>IF(C67&gt;0,IFERROR(_xlfn.IFS(D67&lt;=DATE(YEAR('Project basic information'!$E$12),MONTH('Project basic information'!$E$12),1),'Project basic information'!$A$12,D67&lt;=DATE(YEAR('Project basic information'!$E$13),MONTH('Project basic information'!$E$13),1),'Project basic information'!$A$13,D67&lt;=DATE(YEAR('Project basic information'!$E$14),MONTH('Project basic information'!$E$14),1),'Project basic information'!$A$14,D67&lt;=DATE(YEAR('Project basic information'!$E$15),MONTH('Project basic information'!$E$15),1),'Project basic information'!$A$15,D67&lt;=DATE(YEAR('Project basic information'!$E$16),MONTH('Project basic information'!$E$16),1),'Project basic information'!$A$16),""),"")</f>
        <v/>
      </c>
      <c r="C67" s="508">
        <f>IF(C66&gt;0,C66+1,IF(DATE(YEAR('Project basic information'!$C$5),MONTH('Project basic information'!$C$5),1)=D67,1,0))</f>
        <v>0</v>
      </c>
      <c r="D67" s="509">
        <f t="shared" si="18"/>
        <v>488</v>
      </c>
      <c r="E67" s="510"/>
      <c r="F67" s="458">
        <f t="shared" si="15"/>
        <v>0</v>
      </c>
      <c r="G67" s="511"/>
      <c r="H67" s="510"/>
      <c r="I67" s="458">
        <f t="shared" si="16"/>
        <v>0</v>
      </c>
      <c r="J67" s="512"/>
      <c r="M67" s="509">
        <f t="shared" si="11"/>
        <v>488</v>
      </c>
      <c r="N67" s="513"/>
      <c r="O67" s="514"/>
      <c r="P67" s="514"/>
      <c r="Q67" s="514"/>
      <c r="R67" s="514"/>
      <c r="S67" s="513"/>
      <c r="T67" s="513"/>
      <c r="U67" s="513"/>
      <c r="V67" s="513"/>
      <c r="W67" s="513"/>
      <c r="X67" s="513"/>
      <c r="Y67" s="513"/>
      <c r="Z67" s="513"/>
      <c r="AA67" s="513"/>
      <c r="AB67" s="513"/>
      <c r="AC67" s="515">
        <f t="shared" si="17"/>
        <v>0</v>
      </c>
      <c r="AD67" s="516"/>
    </row>
    <row r="68" spans="2:30" outlineLevel="1">
      <c r="B68" s="508" t="str">
        <f>IF(C68&gt;0,IFERROR(_xlfn.IFS(D68&lt;=DATE(YEAR('Project basic information'!$E$12),MONTH('Project basic information'!$E$12),1),'Project basic information'!$A$12,D68&lt;=DATE(YEAR('Project basic information'!$E$13),MONTH('Project basic information'!$E$13),1),'Project basic information'!$A$13,D68&lt;=DATE(YEAR('Project basic information'!$E$14),MONTH('Project basic information'!$E$14),1),'Project basic information'!$A$14,D68&lt;=DATE(YEAR('Project basic information'!$E$15),MONTH('Project basic information'!$E$15),1),'Project basic information'!$A$15,D68&lt;=DATE(YEAR('Project basic information'!$E$16),MONTH('Project basic information'!$E$16),1),'Project basic information'!$A$16),""),"")</f>
        <v/>
      </c>
      <c r="C68" s="508">
        <f>IF(C67&gt;0,C67+1,IF(DATE(YEAR('Project basic information'!$C$5),MONTH('Project basic information'!$C$5),1)=D68,1,0))</f>
        <v>0</v>
      </c>
      <c r="D68" s="509">
        <f t="shared" si="18"/>
        <v>519</v>
      </c>
      <c r="E68" s="510"/>
      <c r="F68" s="458">
        <f t="shared" si="15"/>
        <v>0</v>
      </c>
      <c r="G68" s="511"/>
      <c r="H68" s="510"/>
      <c r="I68" s="458">
        <f t="shared" si="16"/>
        <v>0</v>
      </c>
      <c r="J68" s="512"/>
      <c r="M68" s="509">
        <f t="shared" si="11"/>
        <v>519</v>
      </c>
      <c r="N68" s="513"/>
      <c r="O68" s="514"/>
      <c r="P68" s="514"/>
      <c r="Q68" s="514"/>
      <c r="R68" s="514"/>
      <c r="S68" s="513"/>
      <c r="T68" s="513"/>
      <c r="U68" s="513"/>
      <c r="V68" s="513"/>
      <c r="W68" s="513"/>
      <c r="X68" s="513"/>
      <c r="Y68" s="513"/>
      <c r="Z68" s="513"/>
      <c r="AA68" s="513"/>
      <c r="AB68" s="513"/>
      <c r="AC68" s="515">
        <f t="shared" si="17"/>
        <v>0</v>
      </c>
      <c r="AD68" s="516"/>
    </row>
    <row r="69" spans="2:30" outlineLevel="1">
      <c r="B69" s="508" t="str">
        <f>IF(C69&gt;0,IFERROR(_xlfn.IFS(D69&lt;=DATE(YEAR('Project basic information'!$E$12),MONTH('Project basic information'!$E$12),1),'Project basic information'!$A$12,D69&lt;=DATE(YEAR('Project basic information'!$E$13),MONTH('Project basic information'!$E$13),1),'Project basic information'!$A$13,D69&lt;=DATE(YEAR('Project basic information'!$E$14),MONTH('Project basic information'!$E$14),1),'Project basic information'!$A$14,D69&lt;=DATE(YEAR('Project basic information'!$E$15),MONTH('Project basic information'!$E$15),1),'Project basic information'!$A$15,D69&lt;=DATE(YEAR('Project basic information'!$E$16),MONTH('Project basic information'!$E$16),1),'Project basic information'!$A$16),""),"")</f>
        <v/>
      </c>
      <c r="C69" s="508">
        <f>IF(C68&gt;0,C68+1,IF(DATE(YEAR('Project basic information'!$C$5),MONTH('Project basic information'!$C$5),1)=D69,1,0))</f>
        <v>0</v>
      </c>
      <c r="D69" s="509">
        <f t="shared" si="18"/>
        <v>549</v>
      </c>
      <c r="E69" s="510"/>
      <c r="F69" s="458">
        <f t="shared" si="15"/>
        <v>0</v>
      </c>
      <c r="G69" s="511"/>
      <c r="H69" s="510"/>
      <c r="I69" s="458">
        <f t="shared" si="16"/>
        <v>0</v>
      </c>
      <c r="J69" s="512"/>
      <c r="M69" s="509">
        <f t="shared" si="11"/>
        <v>549</v>
      </c>
      <c r="N69" s="513"/>
      <c r="O69" s="514"/>
      <c r="P69" s="514"/>
      <c r="Q69" s="514"/>
      <c r="R69" s="514"/>
      <c r="S69" s="513"/>
      <c r="T69" s="513"/>
      <c r="U69" s="513"/>
      <c r="V69" s="513"/>
      <c r="W69" s="513"/>
      <c r="X69" s="513"/>
      <c r="Y69" s="513"/>
      <c r="Z69" s="513"/>
      <c r="AA69" s="513"/>
      <c r="AB69" s="513"/>
      <c r="AC69" s="515">
        <f t="shared" si="17"/>
        <v>0</v>
      </c>
      <c r="AD69" s="516"/>
    </row>
    <row r="70" spans="2:30" outlineLevel="1">
      <c r="B70" s="508" t="str">
        <f>IF(C70&gt;0,IFERROR(_xlfn.IFS(D70&lt;=DATE(YEAR('Project basic information'!$E$12),MONTH('Project basic information'!$E$12),1),'Project basic information'!$A$12,D70&lt;=DATE(YEAR('Project basic information'!$E$13),MONTH('Project basic information'!$E$13),1),'Project basic information'!$A$13,D70&lt;=DATE(YEAR('Project basic information'!$E$14),MONTH('Project basic information'!$E$14),1),'Project basic information'!$A$14,D70&lt;=DATE(YEAR('Project basic information'!$E$15),MONTH('Project basic information'!$E$15),1),'Project basic information'!$A$15,D70&lt;=DATE(YEAR('Project basic information'!$E$16),MONTH('Project basic information'!$E$16),1),'Project basic information'!$A$16),""),"")</f>
        <v/>
      </c>
      <c r="C70" s="508">
        <f>IF(C69&gt;0,C69+1,IF(DATE(YEAR('Project basic information'!$C$5),MONTH('Project basic information'!$C$5),1)=D70,1,0))</f>
        <v>0</v>
      </c>
      <c r="D70" s="509">
        <f t="shared" si="18"/>
        <v>580</v>
      </c>
      <c r="E70" s="510"/>
      <c r="F70" s="458">
        <f t="shared" si="15"/>
        <v>0</v>
      </c>
      <c r="G70" s="511"/>
      <c r="H70" s="510"/>
      <c r="I70" s="458">
        <f t="shared" si="16"/>
        <v>0</v>
      </c>
      <c r="J70" s="512"/>
      <c r="M70" s="509">
        <f t="shared" si="11"/>
        <v>580</v>
      </c>
      <c r="N70" s="513"/>
      <c r="O70" s="514"/>
      <c r="P70" s="514"/>
      <c r="Q70" s="514"/>
      <c r="R70" s="514"/>
      <c r="S70" s="513"/>
      <c r="T70" s="513"/>
      <c r="U70" s="513"/>
      <c r="V70" s="513"/>
      <c r="W70" s="513"/>
      <c r="X70" s="513"/>
      <c r="Y70" s="513"/>
      <c r="Z70" s="513"/>
      <c r="AA70" s="513"/>
      <c r="AB70" s="513"/>
      <c r="AC70" s="515">
        <f t="shared" si="17"/>
        <v>0</v>
      </c>
      <c r="AD70" s="516"/>
    </row>
    <row r="71" spans="2:30" outlineLevel="1">
      <c r="B71" s="508" t="str">
        <f>IF(C71&gt;0,IFERROR(_xlfn.IFS(D71&lt;=DATE(YEAR('Project basic information'!$E$12),MONTH('Project basic information'!$E$12),1),'Project basic information'!$A$12,D71&lt;=DATE(YEAR('Project basic information'!$E$13),MONTH('Project basic information'!$E$13),1),'Project basic information'!$A$13,D71&lt;=DATE(YEAR('Project basic information'!$E$14),MONTH('Project basic information'!$E$14),1),'Project basic information'!$A$14,D71&lt;=DATE(YEAR('Project basic information'!$E$15),MONTH('Project basic information'!$E$15),1),'Project basic information'!$A$15,D71&lt;=DATE(YEAR('Project basic information'!$E$16),MONTH('Project basic information'!$E$16),1),'Project basic information'!$A$16),""),"")</f>
        <v/>
      </c>
      <c r="C71" s="508">
        <f>IF(C70&gt;0,C70+1,IF(DATE(YEAR('Project basic information'!$C$5),MONTH('Project basic information'!$C$5),1)=D71,1,0))</f>
        <v>0</v>
      </c>
      <c r="D71" s="509">
        <f t="shared" si="18"/>
        <v>611</v>
      </c>
      <c r="E71" s="510"/>
      <c r="F71" s="458">
        <f t="shared" si="15"/>
        <v>0</v>
      </c>
      <c r="G71" s="511"/>
      <c r="H71" s="510"/>
      <c r="I71" s="458">
        <f t="shared" si="16"/>
        <v>0</v>
      </c>
      <c r="J71" s="512"/>
      <c r="M71" s="509">
        <f t="shared" si="11"/>
        <v>611</v>
      </c>
      <c r="N71" s="513"/>
      <c r="O71" s="514"/>
      <c r="P71" s="514"/>
      <c r="Q71" s="514"/>
      <c r="R71" s="514"/>
      <c r="S71" s="513"/>
      <c r="T71" s="513"/>
      <c r="U71" s="513"/>
      <c r="V71" s="513"/>
      <c r="W71" s="513"/>
      <c r="X71" s="513"/>
      <c r="Y71" s="513"/>
      <c r="Z71" s="513"/>
      <c r="AA71" s="513"/>
      <c r="AB71" s="513"/>
      <c r="AC71" s="515">
        <f t="shared" si="17"/>
        <v>0</v>
      </c>
      <c r="AD71" s="516"/>
    </row>
    <row r="72" spans="2:30" outlineLevel="1">
      <c r="B72" s="508" t="str">
        <f>IF(C72&gt;0,IFERROR(_xlfn.IFS(D72&lt;=DATE(YEAR('Project basic information'!$E$12),MONTH('Project basic information'!$E$12),1),'Project basic information'!$A$12,D72&lt;=DATE(YEAR('Project basic information'!$E$13),MONTH('Project basic information'!$E$13),1),'Project basic information'!$A$13,D72&lt;=DATE(YEAR('Project basic information'!$E$14),MONTH('Project basic information'!$E$14),1),'Project basic information'!$A$14,D72&lt;=DATE(YEAR('Project basic information'!$E$15),MONTH('Project basic information'!$E$15),1),'Project basic information'!$A$15,D72&lt;=DATE(YEAR('Project basic information'!$E$16),MONTH('Project basic information'!$E$16),1),'Project basic information'!$A$16),""),"")</f>
        <v/>
      </c>
      <c r="C72" s="508">
        <f>IF(C71&gt;0,C71+1,IF(DATE(YEAR('Project basic information'!$C$5),MONTH('Project basic information'!$C$5),1)=D72,1,0))</f>
        <v>0</v>
      </c>
      <c r="D72" s="509">
        <f t="shared" si="18"/>
        <v>641</v>
      </c>
      <c r="E72" s="510"/>
      <c r="F72" s="458">
        <f t="shared" si="15"/>
        <v>0</v>
      </c>
      <c r="G72" s="511"/>
      <c r="H72" s="510"/>
      <c r="I72" s="458">
        <f t="shared" si="16"/>
        <v>0</v>
      </c>
      <c r="J72" s="512"/>
      <c r="M72" s="509">
        <f t="shared" si="11"/>
        <v>641</v>
      </c>
      <c r="N72" s="513"/>
      <c r="O72" s="514"/>
      <c r="P72" s="514"/>
      <c r="Q72" s="514"/>
      <c r="R72" s="514"/>
      <c r="S72" s="513"/>
      <c r="T72" s="513"/>
      <c r="U72" s="513"/>
      <c r="V72" s="513"/>
      <c r="W72" s="513"/>
      <c r="X72" s="513"/>
      <c r="Y72" s="513"/>
      <c r="Z72" s="513"/>
      <c r="AA72" s="513"/>
      <c r="AB72" s="513"/>
      <c r="AC72" s="515">
        <f t="shared" si="17"/>
        <v>0</v>
      </c>
      <c r="AD72" s="516"/>
    </row>
    <row r="73" spans="2:30" outlineLevel="1">
      <c r="B73" s="508" t="str">
        <f>IF(C73&gt;0,IFERROR(_xlfn.IFS(D73&lt;=DATE(YEAR('Project basic information'!$E$12),MONTH('Project basic information'!$E$12),1),'Project basic information'!$A$12,D73&lt;=DATE(YEAR('Project basic information'!$E$13),MONTH('Project basic information'!$E$13),1),'Project basic information'!$A$13,D73&lt;=DATE(YEAR('Project basic information'!$E$14),MONTH('Project basic information'!$E$14),1),'Project basic information'!$A$14,D73&lt;=DATE(YEAR('Project basic information'!$E$15),MONTH('Project basic information'!$E$15),1),'Project basic information'!$A$15,D73&lt;=DATE(YEAR('Project basic information'!$E$16),MONTH('Project basic information'!$E$16),1),'Project basic information'!$A$16),""),"")</f>
        <v/>
      </c>
      <c r="C73" s="508">
        <f>IF(C72&gt;0,C72+1,IF(DATE(YEAR('Project basic information'!$C$5),MONTH('Project basic information'!$C$5),1)=D73,1,0))</f>
        <v>0</v>
      </c>
      <c r="D73" s="509">
        <f t="shared" si="18"/>
        <v>672</v>
      </c>
      <c r="E73" s="510"/>
      <c r="F73" s="458">
        <f t="shared" si="15"/>
        <v>0</v>
      </c>
      <c r="G73" s="511"/>
      <c r="H73" s="510"/>
      <c r="I73" s="458">
        <f t="shared" si="16"/>
        <v>0</v>
      </c>
      <c r="J73" s="512"/>
      <c r="M73" s="509">
        <f t="shared" si="11"/>
        <v>672</v>
      </c>
      <c r="N73" s="513"/>
      <c r="O73" s="514"/>
      <c r="P73" s="514"/>
      <c r="Q73" s="514"/>
      <c r="R73" s="514"/>
      <c r="S73" s="513"/>
      <c r="T73" s="513"/>
      <c r="U73" s="513"/>
      <c r="V73" s="513"/>
      <c r="W73" s="513"/>
      <c r="X73" s="513"/>
      <c r="Y73" s="513"/>
      <c r="Z73" s="513"/>
      <c r="AA73" s="513"/>
      <c r="AB73" s="513"/>
      <c r="AC73" s="515">
        <f t="shared" si="17"/>
        <v>0</v>
      </c>
      <c r="AD73" s="516"/>
    </row>
    <row r="74" spans="2:30" outlineLevel="1">
      <c r="B74" s="508" t="str">
        <f>IF(C74&gt;0,IFERROR(_xlfn.IFS(D74&lt;=DATE(YEAR('Project basic information'!$E$12),MONTH('Project basic information'!$E$12),1),'Project basic information'!$A$12,D74&lt;=DATE(YEAR('Project basic information'!$E$13),MONTH('Project basic information'!$E$13),1),'Project basic information'!$A$13,D74&lt;=DATE(YEAR('Project basic information'!$E$14),MONTH('Project basic information'!$E$14),1),'Project basic information'!$A$14,D74&lt;=DATE(YEAR('Project basic information'!$E$15),MONTH('Project basic information'!$E$15),1),'Project basic information'!$A$15,D74&lt;=DATE(YEAR('Project basic information'!$E$16),MONTH('Project basic information'!$E$16),1),'Project basic information'!$A$16),""),"")</f>
        <v/>
      </c>
      <c r="C74" s="508">
        <f>IF(C73&gt;0,C73+1,IF(DATE(YEAR('Project basic information'!$C$5),MONTH('Project basic information'!$C$5),1)=D74,1,0))</f>
        <v>0</v>
      </c>
      <c r="D74" s="509">
        <f t="shared" si="18"/>
        <v>702</v>
      </c>
      <c r="E74" s="510"/>
      <c r="F74" s="458">
        <f t="shared" si="15"/>
        <v>0</v>
      </c>
      <c r="G74" s="511"/>
      <c r="H74" s="510"/>
      <c r="I74" s="458">
        <f t="shared" si="16"/>
        <v>0</v>
      </c>
      <c r="J74" s="512"/>
      <c r="M74" s="509">
        <f t="shared" si="11"/>
        <v>702</v>
      </c>
      <c r="N74" s="513"/>
      <c r="O74" s="514"/>
      <c r="P74" s="514"/>
      <c r="Q74" s="514"/>
      <c r="R74" s="514"/>
      <c r="S74" s="513"/>
      <c r="T74" s="513"/>
      <c r="U74" s="513"/>
      <c r="V74" s="513"/>
      <c r="W74" s="513"/>
      <c r="X74" s="513"/>
      <c r="Y74" s="513"/>
      <c r="Z74" s="513"/>
      <c r="AA74" s="513"/>
      <c r="AB74" s="513"/>
      <c r="AC74" s="515">
        <f t="shared" si="17"/>
        <v>0</v>
      </c>
      <c r="AD74" s="516"/>
    </row>
    <row r="75" spans="2:30" ht="15" thickBot="1">
      <c r="B75" s="518"/>
      <c r="C75" s="519"/>
      <c r="D75" s="520">
        <f>D74</f>
        <v>702</v>
      </c>
      <c r="E75" s="521"/>
      <c r="F75" s="522">
        <f>SUM(F63:F74)</f>
        <v>0</v>
      </c>
      <c r="G75" s="523">
        <f>SUM(G63:G74)</f>
        <v>0</v>
      </c>
      <c r="H75" s="538"/>
      <c r="I75" s="522">
        <f>SUM(I63:I74)</f>
        <v>0</v>
      </c>
      <c r="J75" s="523">
        <f>SUM(J63:J74)</f>
        <v>0</v>
      </c>
      <c r="M75" s="520">
        <f t="shared" si="11"/>
        <v>702</v>
      </c>
      <c r="N75" s="526">
        <f>SUM(N63:N74)</f>
        <v>0</v>
      </c>
      <c r="O75" s="526">
        <f>SUM(O63:O74)</f>
        <v>0</v>
      </c>
      <c r="P75" s="526">
        <f>SUM(P63:P74)</f>
        <v>0</v>
      </c>
      <c r="Q75" s="526">
        <f>SUM(Q63:Q74)</f>
        <v>0</v>
      </c>
      <c r="R75" s="526">
        <f>SUM(R63:R74)</f>
        <v>0</v>
      </c>
      <c r="S75" s="528">
        <f t="shared" ref="S75:AB75" si="19">SUM(S63:S74)</f>
        <v>0</v>
      </c>
      <c r="T75" s="528">
        <f t="shared" si="19"/>
        <v>0</v>
      </c>
      <c r="U75" s="528">
        <f t="shared" si="19"/>
        <v>0</v>
      </c>
      <c r="V75" s="528">
        <f t="shared" si="19"/>
        <v>0</v>
      </c>
      <c r="W75" s="528">
        <f t="shared" si="19"/>
        <v>0</v>
      </c>
      <c r="X75" s="528">
        <f t="shared" si="19"/>
        <v>0</v>
      </c>
      <c r="Y75" s="528">
        <f t="shared" si="19"/>
        <v>0</v>
      </c>
      <c r="Z75" s="528">
        <f t="shared" si="19"/>
        <v>0</v>
      </c>
      <c r="AA75" s="528">
        <f t="shared" si="19"/>
        <v>0</v>
      </c>
      <c r="AB75" s="528">
        <f t="shared" si="19"/>
        <v>0</v>
      </c>
      <c r="AC75" s="528">
        <f>SUM(AC63:AC74)</f>
        <v>0</v>
      </c>
      <c r="AD75" s="516"/>
    </row>
    <row r="76" spans="2:30" ht="28.55" customHeight="1">
      <c r="B76" s="448"/>
      <c r="C76" s="448"/>
      <c r="N76" s="527">
        <f>IFERROR(N75/$H$6,0)</f>
        <v>0</v>
      </c>
      <c r="O76" s="527">
        <f>IFERROR(O75/$H$6,0)</f>
        <v>0</v>
      </c>
      <c r="P76" s="527">
        <f>IFERROR(P75/$H$6,0)</f>
        <v>0</v>
      </c>
      <c r="Q76" s="527">
        <f>IFERROR(Q75/$H$6,0)</f>
        <v>0</v>
      </c>
      <c r="R76" s="527">
        <f>IFERROR(R75/$H$6,0)</f>
        <v>0</v>
      </c>
      <c r="S76" s="527">
        <f t="shared" ref="S76:AB76" si="20">IFERROR(S75/$H$6,0)</f>
        <v>0</v>
      </c>
      <c r="T76" s="527">
        <f t="shared" si="20"/>
        <v>0</v>
      </c>
      <c r="U76" s="527">
        <f t="shared" si="20"/>
        <v>0</v>
      </c>
      <c r="V76" s="527">
        <f t="shared" si="20"/>
        <v>0</v>
      </c>
      <c r="W76" s="527">
        <f t="shared" si="20"/>
        <v>0</v>
      </c>
      <c r="X76" s="527">
        <f t="shared" si="20"/>
        <v>0</v>
      </c>
      <c r="Y76" s="527">
        <f t="shared" si="20"/>
        <v>0</v>
      </c>
      <c r="Z76" s="527">
        <f t="shared" si="20"/>
        <v>0</v>
      </c>
      <c r="AA76" s="527">
        <f t="shared" si="20"/>
        <v>0</v>
      </c>
      <c r="AB76" s="527">
        <f t="shared" si="20"/>
        <v>0</v>
      </c>
      <c r="AC76" s="525">
        <f>IFERROR(AC75/$H$6,0)</f>
        <v>0</v>
      </c>
      <c r="AD76" s="529" t="s">
        <v>579</v>
      </c>
    </row>
    <row r="77" spans="2:30" ht="15" thickBot="1">
      <c r="B77" s="448"/>
      <c r="C77" s="448"/>
      <c r="N77" s="530"/>
      <c r="O77" s="530"/>
      <c r="P77" s="530"/>
      <c r="Q77" s="530"/>
      <c r="R77" s="530"/>
      <c r="S77" s="531"/>
      <c r="T77" s="532"/>
      <c r="U77" s="533"/>
      <c r="V77" s="533"/>
      <c r="W77" s="533"/>
      <c r="X77" s="533"/>
      <c r="Y77" s="533"/>
      <c r="Z77" s="533"/>
      <c r="AA77" s="533"/>
      <c r="AB77" s="534"/>
      <c r="AC77" s="535"/>
      <c r="AD77" s="536"/>
    </row>
    <row r="78" spans="2:30" outlineLevel="1">
      <c r="B78" s="508" t="str">
        <f>IF(C78&gt;0,IFERROR(_xlfn.IFS(D78&lt;=DATE(YEAR('Project basic information'!$E$12),MONTH('Project basic information'!$E$12),1),'Project basic information'!$A$12,D78&lt;=DATE(YEAR('Project basic information'!$E$13),MONTH('Project basic information'!$E$13),1),'Project basic information'!$A$13,D78&lt;=DATE(YEAR('Project basic information'!$E$14),MONTH('Project basic information'!$E$14),1),'Project basic information'!$A$14,D78&lt;=DATE(YEAR('Project basic information'!$E$15),MONTH('Project basic information'!$E$15),1),'Project basic information'!$A$15,D78&lt;=DATE(YEAR('Project basic information'!$E$16),MONTH('Project basic information'!$E$16),1),'Project basic information'!$A$16),""),"")</f>
        <v/>
      </c>
      <c r="C78" s="508">
        <f>IF(C74&gt;0,C74+1,IF(DATE(YEAR('Project basic information'!$C$5),MONTH('Project basic information'!$C$5),1)=D78,1,0))</f>
        <v>0</v>
      </c>
      <c r="D78" s="509">
        <f>DATE(YEAR(D74),MONTH(D74)+1,DAY(D74))</f>
        <v>733</v>
      </c>
      <c r="E78" s="510"/>
      <c r="F78" s="537">
        <f t="shared" ref="F78:F89" si="21">215/12*E78</f>
        <v>0</v>
      </c>
      <c r="G78" s="511"/>
      <c r="H78" s="510"/>
      <c r="I78" s="537">
        <f t="shared" ref="I78:I89" si="22">215/12*H78</f>
        <v>0</v>
      </c>
      <c r="J78" s="512"/>
      <c r="M78" s="509">
        <f t="shared" si="11"/>
        <v>733</v>
      </c>
      <c r="N78" s="513"/>
      <c r="O78" s="514"/>
      <c r="P78" s="514"/>
      <c r="Q78" s="514"/>
      <c r="R78" s="514"/>
      <c r="S78" s="513"/>
      <c r="T78" s="513"/>
      <c r="U78" s="513"/>
      <c r="V78" s="513"/>
      <c r="W78" s="513"/>
      <c r="X78" s="513"/>
      <c r="Y78" s="513"/>
      <c r="Z78" s="513"/>
      <c r="AA78" s="513"/>
      <c r="AB78" s="513"/>
      <c r="AC78" s="515">
        <f t="shared" ref="AC78:AC89" si="23">SUM(N78:AB78)</f>
        <v>0</v>
      </c>
      <c r="AD78" s="516"/>
    </row>
    <row r="79" spans="2:30" outlineLevel="1">
      <c r="B79" s="508" t="str">
        <f>IF(C79&gt;0,IFERROR(_xlfn.IFS(D79&lt;=DATE(YEAR('Project basic information'!$E$12),MONTH('Project basic information'!$E$12),1),'Project basic information'!$A$12,D79&lt;=DATE(YEAR('Project basic information'!$E$13),MONTH('Project basic information'!$E$13),1),'Project basic information'!$A$13,D79&lt;=DATE(YEAR('Project basic information'!$E$14),MONTH('Project basic information'!$E$14),1),'Project basic information'!$A$14,D79&lt;=DATE(YEAR('Project basic information'!$E$15),MONTH('Project basic information'!$E$15),1),'Project basic information'!$A$15,D79&lt;=DATE(YEAR('Project basic information'!$E$16),MONTH('Project basic information'!$E$16),1),'Project basic information'!$A$16),""),"")</f>
        <v/>
      </c>
      <c r="C79" s="508">
        <f>IF(C78&gt;0,C78+1,IF(DATE(YEAR('Project basic information'!$C$5),MONTH('Project basic information'!$C$5),1)=D79,1,0))</f>
        <v>0</v>
      </c>
      <c r="D79" s="509">
        <f t="shared" ref="D79:D89" si="24">DATE(YEAR(D78),MONTH(D78)+1,DAY(D78))</f>
        <v>764</v>
      </c>
      <c r="E79" s="510"/>
      <c r="F79" s="458">
        <f t="shared" si="21"/>
        <v>0</v>
      </c>
      <c r="G79" s="511"/>
      <c r="H79" s="510"/>
      <c r="I79" s="458">
        <f t="shared" si="22"/>
        <v>0</v>
      </c>
      <c r="J79" s="512"/>
      <c r="M79" s="509">
        <f t="shared" si="11"/>
        <v>764</v>
      </c>
      <c r="N79" s="513"/>
      <c r="O79" s="514"/>
      <c r="P79" s="514"/>
      <c r="Q79" s="514"/>
      <c r="R79" s="514"/>
      <c r="S79" s="513"/>
      <c r="T79" s="513"/>
      <c r="U79" s="513"/>
      <c r="V79" s="513"/>
      <c r="W79" s="513"/>
      <c r="X79" s="513"/>
      <c r="Y79" s="513"/>
      <c r="Z79" s="513"/>
      <c r="AA79" s="513"/>
      <c r="AB79" s="513"/>
      <c r="AC79" s="515">
        <f t="shared" si="23"/>
        <v>0</v>
      </c>
      <c r="AD79" s="516"/>
    </row>
    <row r="80" spans="2:30" outlineLevel="1">
      <c r="B80" s="508" t="str">
        <f>IF(C80&gt;0,IFERROR(_xlfn.IFS(D80&lt;=DATE(YEAR('Project basic information'!$E$12),MONTH('Project basic information'!$E$12),1),'Project basic information'!$A$12,D80&lt;=DATE(YEAR('Project basic information'!$E$13),MONTH('Project basic information'!$E$13),1),'Project basic information'!$A$13,D80&lt;=DATE(YEAR('Project basic information'!$E$14),MONTH('Project basic information'!$E$14),1),'Project basic information'!$A$14,D80&lt;=DATE(YEAR('Project basic information'!$E$15),MONTH('Project basic information'!$E$15),1),'Project basic information'!$A$15,D80&lt;=DATE(YEAR('Project basic information'!$E$16),MONTH('Project basic information'!$E$16),1),'Project basic information'!$A$16),""),"")</f>
        <v/>
      </c>
      <c r="C80" s="508">
        <f>IF(C79&gt;0,C79+1,IF(DATE(YEAR('Project basic information'!$C$5),MONTH('Project basic information'!$C$5),1)=D80,1,0))</f>
        <v>0</v>
      </c>
      <c r="D80" s="509">
        <f t="shared" si="24"/>
        <v>792</v>
      </c>
      <c r="E80" s="510"/>
      <c r="F80" s="458">
        <f t="shared" si="21"/>
        <v>0</v>
      </c>
      <c r="G80" s="511"/>
      <c r="H80" s="510"/>
      <c r="I80" s="458">
        <f t="shared" si="22"/>
        <v>0</v>
      </c>
      <c r="J80" s="512"/>
      <c r="M80" s="509">
        <f t="shared" si="11"/>
        <v>792</v>
      </c>
      <c r="N80" s="513"/>
      <c r="O80" s="514"/>
      <c r="P80" s="514"/>
      <c r="Q80" s="514"/>
      <c r="R80" s="514"/>
      <c r="S80" s="513"/>
      <c r="T80" s="513"/>
      <c r="U80" s="513"/>
      <c r="V80" s="513"/>
      <c r="W80" s="513"/>
      <c r="X80" s="513"/>
      <c r="Y80" s="513"/>
      <c r="Z80" s="513"/>
      <c r="AA80" s="513"/>
      <c r="AB80" s="513"/>
      <c r="AC80" s="515">
        <f t="shared" si="23"/>
        <v>0</v>
      </c>
      <c r="AD80" s="516"/>
    </row>
    <row r="81" spans="2:30" outlineLevel="1">
      <c r="B81" s="508" t="str">
        <f>IF(C81&gt;0,IFERROR(_xlfn.IFS(D81&lt;=DATE(YEAR('Project basic information'!$E$12),MONTH('Project basic information'!$E$12),1),'Project basic information'!$A$12,D81&lt;=DATE(YEAR('Project basic information'!$E$13),MONTH('Project basic information'!$E$13),1),'Project basic information'!$A$13,D81&lt;=DATE(YEAR('Project basic information'!$E$14),MONTH('Project basic information'!$E$14),1),'Project basic information'!$A$14,D81&lt;=DATE(YEAR('Project basic information'!$E$15),MONTH('Project basic information'!$E$15),1),'Project basic information'!$A$15,D81&lt;=DATE(YEAR('Project basic information'!$E$16),MONTH('Project basic information'!$E$16),1),'Project basic information'!$A$16),""),"")</f>
        <v/>
      </c>
      <c r="C81" s="508">
        <f>IF(C80&gt;0,C80+1,IF(DATE(YEAR('Project basic information'!$C$5),MONTH('Project basic information'!$C$5),1)=D81,1,0))</f>
        <v>0</v>
      </c>
      <c r="D81" s="509">
        <f t="shared" si="24"/>
        <v>823</v>
      </c>
      <c r="E81" s="510"/>
      <c r="F81" s="458">
        <f t="shared" si="21"/>
        <v>0</v>
      </c>
      <c r="G81" s="511"/>
      <c r="H81" s="510"/>
      <c r="I81" s="458">
        <f t="shared" si="22"/>
        <v>0</v>
      </c>
      <c r="J81" s="512"/>
      <c r="M81" s="509">
        <f t="shared" si="11"/>
        <v>823</v>
      </c>
      <c r="N81" s="513"/>
      <c r="O81" s="514"/>
      <c r="P81" s="514"/>
      <c r="Q81" s="514"/>
      <c r="R81" s="514"/>
      <c r="S81" s="513"/>
      <c r="T81" s="513"/>
      <c r="U81" s="513"/>
      <c r="V81" s="513"/>
      <c r="W81" s="513"/>
      <c r="X81" s="513"/>
      <c r="Y81" s="513"/>
      <c r="Z81" s="513"/>
      <c r="AA81" s="513"/>
      <c r="AB81" s="513"/>
      <c r="AC81" s="515">
        <f t="shared" si="23"/>
        <v>0</v>
      </c>
      <c r="AD81" s="516"/>
    </row>
    <row r="82" spans="2:30" outlineLevel="1">
      <c r="B82" s="508" t="str">
        <f>IF(C82&gt;0,IFERROR(_xlfn.IFS(D82&lt;=DATE(YEAR('Project basic information'!$E$12),MONTH('Project basic information'!$E$12),1),'Project basic information'!$A$12,D82&lt;=DATE(YEAR('Project basic information'!$E$13),MONTH('Project basic information'!$E$13),1),'Project basic information'!$A$13,D82&lt;=DATE(YEAR('Project basic information'!$E$14),MONTH('Project basic information'!$E$14),1),'Project basic information'!$A$14,D82&lt;=DATE(YEAR('Project basic information'!$E$15),MONTH('Project basic information'!$E$15),1),'Project basic information'!$A$15,D82&lt;=DATE(YEAR('Project basic information'!$E$16),MONTH('Project basic information'!$E$16),1),'Project basic information'!$A$16),""),"")</f>
        <v/>
      </c>
      <c r="C82" s="508">
        <f>IF(C81&gt;0,C81+1,IF(DATE(YEAR('Project basic information'!$C$5),MONTH('Project basic information'!$C$5),1)=D82,1,0))</f>
        <v>0</v>
      </c>
      <c r="D82" s="509">
        <f t="shared" si="24"/>
        <v>853</v>
      </c>
      <c r="E82" s="510"/>
      <c r="F82" s="458">
        <f t="shared" si="21"/>
        <v>0</v>
      </c>
      <c r="G82" s="511"/>
      <c r="H82" s="510"/>
      <c r="I82" s="458">
        <f t="shared" si="22"/>
        <v>0</v>
      </c>
      <c r="J82" s="512"/>
      <c r="M82" s="509">
        <f t="shared" si="11"/>
        <v>853</v>
      </c>
      <c r="N82" s="513"/>
      <c r="O82" s="514"/>
      <c r="P82" s="514"/>
      <c r="Q82" s="514"/>
      <c r="R82" s="514"/>
      <c r="S82" s="513"/>
      <c r="T82" s="513"/>
      <c r="U82" s="513"/>
      <c r="V82" s="513"/>
      <c r="W82" s="513"/>
      <c r="X82" s="513"/>
      <c r="Y82" s="513"/>
      <c r="Z82" s="513"/>
      <c r="AA82" s="513"/>
      <c r="AB82" s="513"/>
      <c r="AC82" s="515">
        <f t="shared" si="23"/>
        <v>0</v>
      </c>
      <c r="AD82" s="516"/>
    </row>
    <row r="83" spans="2:30" outlineLevel="1">
      <c r="B83" s="508" t="str">
        <f>IF(C83&gt;0,IFERROR(_xlfn.IFS(D83&lt;=DATE(YEAR('Project basic information'!$E$12),MONTH('Project basic information'!$E$12),1),'Project basic information'!$A$12,D83&lt;=DATE(YEAR('Project basic information'!$E$13),MONTH('Project basic information'!$E$13),1),'Project basic information'!$A$13,D83&lt;=DATE(YEAR('Project basic information'!$E$14),MONTH('Project basic information'!$E$14),1),'Project basic information'!$A$14,D83&lt;=DATE(YEAR('Project basic information'!$E$15),MONTH('Project basic information'!$E$15),1),'Project basic information'!$A$15,D83&lt;=DATE(YEAR('Project basic information'!$E$16),MONTH('Project basic information'!$E$16),1),'Project basic information'!$A$16),""),"")</f>
        <v/>
      </c>
      <c r="C83" s="508">
        <f>IF(C82&gt;0,C82+1,IF(DATE(YEAR('Project basic information'!$C$5),MONTH('Project basic information'!$C$5),1)=D83,1,0))</f>
        <v>0</v>
      </c>
      <c r="D83" s="509">
        <f t="shared" si="24"/>
        <v>884</v>
      </c>
      <c r="E83" s="510"/>
      <c r="F83" s="458">
        <f t="shared" si="21"/>
        <v>0</v>
      </c>
      <c r="G83" s="511"/>
      <c r="H83" s="510"/>
      <c r="I83" s="458">
        <f t="shared" si="22"/>
        <v>0</v>
      </c>
      <c r="J83" s="512"/>
      <c r="M83" s="509">
        <f t="shared" si="11"/>
        <v>884</v>
      </c>
      <c r="N83" s="513"/>
      <c r="O83" s="514"/>
      <c r="P83" s="514"/>
      <c r="Q83" s="514"/>
      <c r="R83" s="514"/>
      <c r="S83" s="513"/>
      <c r="T83" s="513"/>
      <c r="U83" s="513"/>
      <c r="V83" s="513"/>
      <c r="W83" s="513"/>
      <c r="X83" s="513"/>
      <c r="Y83" s="513"/>
      <c r="Z83" s="513"/>
      <c r="AA83" s="513"/>
      <c r="AB83" s="513"/>
      <c r="AC83" s="515">
        <f t="shared" si="23"/>
        <v>0</v>
      </c>
      <c r="AD83" s="516"/>
    </row>
    <row r="84" spans="2:30" outlineLevel="1">
      <c r="B84" s="508" t="str">
        <f>IF(C84&gt;0,IFERROR(_xlfn.IFS(D84&lt;=DATE(YEAR('Project basic information'!$E$12),MONTH('Project basic information'!$E$12),1),'Project basic information'!$A$12,D84&lt;=DATE(YEAR('Project basic information'!$E$13),MONTH('Project basic information'!$E$13),1),'Project basic information'!$A$13,D84&lt;=DATE(YEAR('Project basic information'!$E$14),MONTH('Project basic information'!$E$14),1),'Project basic information'!$A$14,D84&lt;=DATE(YEAR('Project basic information'!$E$15),MONTH('Project basic information'!$E$15),1),'Project basic information'!$A$15,D84&lt;=DATE(YEAR('Project basic information'!$E$16),MONTH('Project basic information'!$E$16),1),'Project basic information'!$A$16),""),"")</f>
        <v/>
      </c>
      <c r="C84" s="508">
        <f>IF(C83&gt;0,C83+1,IF(DATE(YEAR('Project basic information'!$C$5),MONTH('Project basic information'!$C$5),1)=D84,1,0))</f>
        <v>0</v>
      </c>
      <c r="D84" s="509">
        <f t="shared" si="24"/>
        <v>914</v>
      </c>
      <c r="E84" s="510"/>
      <c r="F84" s="458">
        <f t="shared" si="21"/>
        <v>0</v>
      </c>
      <c r="G84" s="511"/>
      <c r="H84" s="510"/>
      <c r="I84" s="458">
        <f t="shared" si="22"/>
        <v>0</v>
      </c>
      <c r="J84" s="512"/>
      <c r="M84" s="509">
        <f t="shared" si="11"/>
        <v>914</v>
      </c>
      <c r="N84" s="513"/>
      <c r="O84" s="514"/>
      <c r="P84" s="514"/>
      <c r="Q84" s="514"/>
      <c r="R84" s="514"/>
      <c r="S84" s="513"/>
      <c r="T84" s="513"/>
      <c r="U84" s="513"/>
      <c r="V84" s="513"/>
      <c r="W84" s="513"/>
      <c r="X84" s="513"/>
      <c r="Y84" s="513"/>
      <c r="Z84" s="513"/>
      <c r="AA84" s="513"/>
      <c r="AB84" s="513"/>
      <c r="AC84" s="515">
        <f t="shared" si="23"/>
        <v>0</v>
      </c>
      <c r="AD84" s="516"/>
    </row>
    <row r="85" spans="2:30" outlineLevel="1">
      <c r="B85" s="508" t="str">
        <f>IF(C85&gt;0,IFERROR(_xlfn.IFS(D85&lt;=DATE(YEAR('Project basic information'!$E$12),MONTH('Project basic information'!$E$12),1),'Project basic information'!$A$12,D85&lt;=DATE(YEAR('Project basic information'!$E$13),MONTH('Project basic information'!$E$13),1),'Project basic information'!$A$13,D85&lt;=DATE(YEAR('Project basic information'!$E$14),MONTH('Project basic information'!$E$14),1),'Project basic information'!$A$14,D85&lt;=DATE(YEAR('Project basic information'!$E$15),MONTH('Project basic information'!$E$15),1),'Project basic information'!$A$15,D85&lt;=DATE(YEAR('Project basic information'!$E$16),MONTH('Project basic information'!$E$16),1),'Project basic information'!$A$16),""),"")</f>
        <v/>
      </c>
      <c r="C85" s="508">
        <f>IF(C84&gt;0,C84+1,IF(DATE(YEAR('Project basic information'!$C$5),MONTH('Project basic information'!$C$5),1)=D85,1,0))</f>
        <v>0</v>
      </c>
      <c r="D85" s="509">
        <f t="shared" si="24"/>
        <v>945</v>
      </c>
      <c r="E85" s="510"/>
      <c r="F85" s="458">
        <f t="shared" si="21"/>
        <v>0</v>
      </c>
      <c r="G85" s="511"/>
      <c r="H85" s="510"/>
      <c r="I85" s="458">
        <f t="shared" si="22"/>
        <v>0</v>
      </c>
      <c r="J85" s="512"/>
      <c r="M85" s="509">
        <f t="shared" si="11"/>
        <v>945</v>
      </c>
      <c r="N85" s="513"/>
      <c r="O85" s="514"/>
      <c r="P85" s="514"/>
      <c r="Q85" s="514"/>
      <c r="R85" s="514"/>
      <c r="S85" s="513"/>
      <c r="T85" s="513"/>
      <c r="U85" s="513"/>
      <c r="V85" s="513"/>
      <c r="W85" s="513"/>
      <c r="X85" s="513"/>
      <c r="Y85" s="513"/>
      <c r="Z85" s="513"/>
      <c r="AA85" s="513"/>
      <c r="AB85" s="513"/>
      <c r="AC85" s="515">
        <f t="shared" si="23"/>
        <v>0</v>
      </c>
      <c r="AD85" s="516"/>
    </row>
    <row r="86" spans="2:30" outlineLevel="1">
      <c r="B86" s="508" t="str">
        <f>IF(C86&gt;0,IFERROR(_xlfn.IFS(D86&lt;=DATE(YEAR('Project basic information'!$E$12),MONTH('Project basic information'!$E$12),1),'Project basic information'!$A$12,D86&lt;=DATE(YEAR('Project basic information'!$E$13),MONTH('Project basic information'!$E$13),1),'Project basic information'!$A$13,D86&lt;=DATE(YEAR('Project basic information'!$E$14),MONTH('Project basic information'!$E$14),1),'Project basic information'!$A$14,D86&lt;=DATE(YEAR('Project basic information'!$E$15),MONTH('Project basic information'!$E$15),1),'Project basic information'!$A$15,D86&lt;=DATE(YEAR('Project basic information'!$E$16),MONTH('Project basic information'!$E$16),1),'Project basic information'!$A$16),""),"")</f>
        <v/>
      </c>
      <c r="C86" s="508">
        <f>IF(C85&gt;0,C85+1,IF(DATE(YEAR('Project basic information'!$C$5),MONTH('Project basic information'!$C$5),1)=D86,1,0))</f>
        <v>0</v>
      </c>
      <c r="D86" s="509">
        <f t="shared" si="24"/>
        <v>976</v>
      </c>
      <c r="E86" s="510"/>
      <c r="F86" s="458">
        <f t="shared" si="21"/>
        <v>0</v>
      </c>
      <c r="G86" s="511"/>
      <c r="H86" s="510"/>
      <c r="I86" s="458">
        <f t="shared" si="22"/>
        <v>0</v>
      </c>
      <c r="J86" s="512"/>
      <c r="M86" s="509">
        <f t="shared" si="11"/>
        <v>976</v>
      </c>
      <c r="N86" s="513"/>
      <c r="O86" s="514"/>
      <c r="P86" s="514"/>
      <c r="Q86" s="514"/>
      <c r="R86" s="514"/>
      <c r="S86" s="513"/>
      <c r="T86" s="513"/>
      <c r="U86" s="513"/>
      <c r="V86" s="513"/>
      <c r="W86" s="513"/>
      <c r="X86" s="513"/>
      <c r="Y86" s="513"/>
      <c r="Z86" s="513"/>
      <c r="AA86" s="513"/>
      <c r="AB86" s="513"/>
      <c r="AC86" s="515">
        <f t="shared" si="23"/>
        <v>0</v>
      </c>
      <c r="AD86" s="516"/>
    </row>
    <row r="87" spans="2:30" outlineLevel="1">
      <c r="B87" s="508" t="str">
        <f>IF(C87&gt;0,IFERROR(_xlfn.IFS(D87&lt;=DATE(YEAR('Project basic information'!$E$12),MONTH('Project basic information'!$E$12),1),'Project basic information'!$A$12,D87&lt;=DATE(YEAR('Project basic information'!$E$13),MONTH('Project basic information'!$E$13),1),'Project basic information'!$A$13,D87&lt;=DATE(YEAR('Project basic information'!$E$14),MONTH('Project basic information'!$E$14),1),'Project basic information'!$A$14,D87&lt;=DATE(YEAR('Project basic information'!$E$15),MONTH('Project basic information'!$E$15),1),'Project basic information'!$A$15,D87&lt;=DATE(YEAR('Project basic information'!$E$16),MONTH('Project basic information'!$E$16),1),'Project basic information'!$A$16),""),"")</f>
        <v/>
      </c>
      <c r="C87" s="508">
        <f>IF(C86&gt;0,C86+1,IF(DATE(YEAR('Project basic information'!$C$5),MONTH('Project basic information'!$C$5),1)=D87,1,0))</f>
        <v>0</v>
      </c>
      <c r="D87" s="509">
        <f t="shared" si="24"/>
        <v>1006</v>
      </c>
      <c r="E87" s="510"/>
      <c r="F87" s="458">
        <f t="shared" si="21"/>
        <v>0</v>
      </c>
      <c r="G87" s="511"/>
      <c r="H87" s="510"/>
      <c r="I87" s="458">
        <f t="shared" si="22"/>
        <v>0</v>
      </c>
      <c r="J87" s="512"/>
      <c r="M87" s="509">
        <f t="shared" si="11"/>
        <v>1006</v>
      </c>
      <c r="N87" s="513"/>
      <c r="O87" s="514"/>
      <c r="P87" s="514"/>
      <c r="Q87" s="514"/>
      <c r="R87" s="514"/>
      <c r="S87" s="513"/>
      <c r="T87" s="513"/>
      <c r="U87" s="513"/>
      <c r="V87" s="513"/>
      <c r="W87" s="513"/>
      <c r="X87" s="513"/>
      <c r="Y87" s="513"/>
      <c r="Z87" s="513"/>
      <c r="AA87" s="513"/>
      <c r="AB87" s="513"/>
      <c r="AC87" s="515">
        <f t="shared" si="23"/>
        <v>0</v>
      </c>
      <c r="AD87" s="516"/>
    </row>
    <row r="88" spans="2:30" outlineLevel="1">
      <c r="B88" s="508" t="str">
        <f>IF(C88&gt;0,IFERROR(_xlfn.IFS(D88&lt;=DATE(YEAR('Project basic information'!$E$12),MONTH('Project basic information'!$E$12),1),'Project basic information'!$A$12,D88&lt;=DATE(YEAR('Project basic information'!$E$13),MONTH('Project basic information'!$E$13),1),'Project basic information'!$A$13,D88&lt;=DATE(YEAR('Project basic information'!$E$14),MONTH('Project basic information'!$E$14),1),'Project basic information'!$A$14,D88&lt;=DATE(YEAR('Project basic information'!$E$15),MONTH('Project basic information'!$E$15),1),'Project basic information'!$A$15,D88&lt;=DATE(YEAR('Project basic information'!$E$16),MONTH('Project basic information'!$E$16),1),'Project basic information'!$A$16),""),"")</f>
        <v/>
      </c>
      <c r="C88" s="508">
        <f>IF(C87&gt;0,C87+1,IF(DATE(YEAR('Project basic information'!$C$5),MONTH('Project basic information'!$C$5),1)=D88,1,0))</f>
        <v>0</v>
      </c>
      <c r="D88" s="509">
        <f t="shared" si="24"/>
        <v>1037</v>
      </c>
      <c r="E88" s="510"/>
      <c r="F88" s="458">
        <f t="shared" si="21"/>
        <v>0</v>
      </c>
      <c r="G88" s="511"/>
      <c r="H88" s="510"/>
      <c r="I88" s="458">
        <f t="shared" si="22"/>
        <v>0</v>
      </c>
      <c r="J88" s="512"/>
      <c r="M88" s="509">
        <f t="shared" si="11"/>
        <v>1037</v>
      </c>
      <c r="N88" s="513"/>
      <c r="O88" s="514"/>
      <c r="P88" s="514"/>
      <c r="Q88" s="514"/>
      <c r="R88" s="514"/>
      <c r="S88" s="513"/>
      <c r="T88" s="513"/>
      <c r="U88" s="513"/>
      <c r="V88" s="513"/>
      <c r="W88" s="513"/>
      <c r="X88" s="513"/>
      <c r="Y88" s="513"/>
      <c r="Z88" s="513"/>
      <c r="AA88" s="513"/>
      <c r="AB88" s="513"/>
      <c r="AC88" s="515">
        <f t="shared" si="23"/>
        <v>0</v>
      </c>
      <c r="AD88" s="516"/>
    </row>
    <row r="89" spans="2:30" outlineLevel="1">
      <c r="B89" s="508" t="str">
        <f>IF(C89&gt;0,IFERROR(_xlfn.IFS(D89&lt;=DATE(YEAR('Project basic information'!$E$12),MONTH('Project basic information'!$E$12),1),'Project basic information'!$A$12,D89&lt;=DATE(YEAR('Project basic information'!$E$13),MONTH('Project basic information'!$E$13),1),'Project basic information'!$A$13,D89&lt;=DATE(YEAR('Project basic information'!$E$14),MONTH('Project basic information'!$E$14),1),'Project basic information'!$A$14,D89&lt;=DATE(YEAR('Project basic information'!$E$15),MONTH('Project basic information'!$E$15),1),'Project basic information'!$A$15,D89&lt;=DATE(YEAR('Project basic information'!$E$16),MONTH('Project basic information'!$E$16),1),'Project basic information'!$A$16),""),"")</f>
        <v/>
      </c>
      <c r="C89" s="508">
        <f>IF(C88&gt;0,C88+1,IF(DATE(YEAR('Project basic information'!$C$5),MONTH('Project basic information'!$C$5),1)=D89,1,0))</f>
        <v>0</v>
      </c>
      <c r="D89" s="509">
        <f t="shared" si="24"/>
        <v>1067</v>
      </c>
      <c r="E89" s="510"/>
      <c r="F89" s="458">
        <f t="shared" si="21"/>
        <v>0</v>
      </c>
      <c r="G89" s="511"/>
      <c r="H89" s="510"/>
      <c r="I89" s="458">
        <f t="shared" si="22"/>
        <v>0</v>
      </c>
      <c r="J89" s="512"/>
      <c r="M89" s="509">
        <f t="shared" si="11"/>
        <v>1067</v>
      </c>
      <c r="N89" s="513"/>
      <c r="O89" s="514"/>
      <c r="P89" s="514"/>
      <c r="Q89" s="514"/>
      <c r="R89" s="514"/>
      <c r="S89" s="513"/>
      <c r="T89" s="513"/>
      <c r="U89" s="513"/>
      <c r="V89" s="513"/>
      <c r="W89" s="513"/>
      <c r="X89" s="513"/>
      <c r="Y89" s="513"/>
      <c r="Z89" s="513"/>
      <c r="AA89" s="513"/>
      <c r="AB89" s="513"/>
      <c r="AC89" s="515">
        <f t="shared" si="23"/>
        <v>0</v>
      </c>
      <c r="AD89" s="516"/>
    </row>
    <row r="90" spans="2:30" ht="15" thickBot="1">
      <c r="B90" s="518"/>
      <c r="C90" s="519"/>
      <c r="D90" s="520">
        <f>D89</f>
        <v>1067</v>
      </c>
      <c r="E90" s="521"/>
      <c r="F90" s="522">
        <f>SUM(F78:F89)</f>
        <v>0</v>
      </c>
      <c r="G90" s="523">
        <f>SUM(G78:G89)</f>
        <v>0</v>
      </c>
      <c r="H90" s="538"/>
      <c r="I90" s="522">
        <f>SUM(I78:I89)</f>
        <v>0</v>
      </c>
      <c r="J90" s="523">
        <f>SUM(J78:J89)</f>
        <v>0</v>
      </c>
      <c r="M90" s="520">
        <f t="shared" si="11"/>
        <v>1067</v>
      </c>
      <c r="N90" s="526">
        <f>SUM(N78:N89)</f>
        <v>0</v>
      </c>
      <c r="O90" s="526">
        <f>SUM(O78:O89)</f>
        <v>0</v>
      </c>
      <c r="P90" s="526">
        <f>SUM(P78:P89)</f>
        <v>0</v>
      </c>
      <c r="Q90" s="526">
        <f>SUM(Q78:Q89)</f>
        <v>0</v>
      </c>
      <c r="R90" s="526">
        <f>SUM(R78:R89)</f>
        <v>0</v>
      </c>
      <c r="S90" s="528">
        <f t="shared" ref="S90:AB90" si="25">SUM(S78:S89)</f>
        <v>0</v>
      </c>
      <c r="T90" s="528">
        <f t="shared" si="25"/>
        <v>0</v>
      </c>
      <c r="U90" s="528">
        <f t="shared" si="25"/>
        <v>0</v>
      </c>
      <c r="V90" s="528">
        <f t="shared" si="25"/>
        <v>0</v>
      </c>
      <c r="W90" s="528">
        <f t="shared" si="25"/>
        <v>0</v>
      </c>
      <c r="X90" s="528">
        <f t="shared" si="25"/>
        <v>0</v>
      </c>
      <c r="Y90" s="528">
        <f t="shared" si="25"/>
        <v>0</v>
      </c>
      <c r="Z90" s="528">
        <f t="shared" si="25"/>
        <v>0</v>
      </c>
      <c r="AA90" s="528">
        <f t="shared" si="25"/>
        <v>0</v>
      </c>
      <c r="AB90" s="528">
        <f t="shared" si="25"/>
        <v>0</v>
      </c>
      <c r="AC90" s="528">
        <f>SUM(AC78:AC89)</f>
        <v>0</v>
      </c>
      <c r="AD90" s="516"/>
    </row>
    <row r="91" spans="2:30" ht="28.55" customHeight="1">
      <c r="B91" s="448"/>
      <c r="C91" s="448"/>
      <c r="N91" s="527">
        <f>IFERROR(N90/$H$6,0)</f>
        <v>0</v>
      </c>
      <c r="O91" s="527">
        <f>IFERROR(O90/$H$6,0)</f>
        <v>0</v>
      </c>
      <c r="P91" s="527">
        <f>IFERROR(P90/$H$6,0)</f>
        <v>0</v>
      </c>
      <c r="Q91" s="527">
        <f>IFERROR(Q90/$H$6,0)</f>
        <v>0</v>
      </c>
      <c r="R91" s="527">
        <f>IFERROR(R90/$H$6,0)</f>
        <v>0</v>
      </c>
      <c r="S91" s="527">
        <f t="shared" ref="S91:AB91" si="26">IFERROR(S90/$H$6,0)</f>
        <v>0</v>
      </c>
      <c r="T91" s="527">
        <f t="shared" si="26"/>
        <v>0</v>
      </c>
      <c r="U91" s="527">
        <f t="shared" si="26"/>
        <v>0</v>
      </c>
      <c r="V91" s="527">
        <f t="shared" si="26"/>
        <v>0</v>
      </c>
      <c r="W91" s="527">
        <f t="shared" si="26"/>
        <v>0</v>
      </c>
      <c r="X91" s="527">
        <f t="shared" si="26"/>
        <v>0</v>
      </c>
      <c r="Y91" s="527">
        <f t="shared" si="26"/>
        <v>0</v>
      </c>
      <c r="Z91" s="527">
        <f t="shared" si="26"/>
        <v>0</v>
      </c>
      <c r="AA91" s="527">
        <f t="shared" si="26"/>
        <v>0</v>
      </c>
      <c r="AB91" s="527">
        <f t="shared" si="26"/>
        <v>0</v>
      </c>
      <c r="AC91" s="525">
        <f>IFERROR(AC90/$H$6,0)</f>
        <v>0</v>
      </c>
      <c r="AD91" s="529" t="s">
        <v>579</v>
      </c>
    </row>
    <row r="92" spans="2:30" ht="15" thickBot="1">
      <c r="B92" s="448"/>
      <c r="C92" s="448"/>
      <c r="N92" s="530"/>
      <c r="O92" s="530"/>
      <c r="P92" s="530"/>
      <c r="Q92" s="530"/>
      <c r="R92" s="530"/>
      <c r="S92" s="531"/>
      <c r="T92" s="532"/>
      <c r="U92" s="533"/>
      <c r="V92" s="533"/>
      <c r="W92" s="533"/>
      <c r="X92" s="533"/>
      <c r="Y92" s="533"/>
      <c r="Z92" s="533"/>
      <c r="AA92" s="533"/>
      <c r="AB92" s="534"/>
      <c r="AC92" s="535"/>
      <c r="AD92" s="536"/>
    </row>
    <row r="93" spans="2:30" outlineLevel="1">
      <c r="B93" s="508" t="str">
        <f>IF(C93&gt;0,IFERROR(_xlfn.IFS(D93&lt;=DATE(YEAR('Project basic information'!$E$12),MONTH('Project basic information'!$E$12),1),'Project basic information'!$A$12,D93&lt;=DATE(YEAR('Project basic information'!$E$13),MONTH('Project basic information'!$E$13),1),'Project basic information'!$A$13,D93&lt;=DATE(YEAR('Project basic information'!$E$14),MONTH('Project basic information'!$E$14),1),'Project basic information'!$A$14,D93&lt;=DATE(YEAR('Project basic information'!$E$15),MONTH('Project basic information'!$E$15),1),'Project basic information'!$A$15,D93&lt;=DATE(YEAR('Project basic information'!$E$16),MONTH('Project basic information'!$E$16),1),'Project basic information'!$A$16),""),"")</f>
        <v/>
      </c>
      <c r="C93" s="508">
        <f>IF(C89&gt;0,C89+1,IF(DATE(YEAR('Project basic information'!$C$5),MONTH('Project basic information'!$C$5),1)=D93,1,0))</f>
        <v>0</v>
      </c>
      <c r="D93" s="509">
        <f>DATE(YEAR(D89),MONTH(D89)+1,DAY(D89))</f>
        <v>1098</v>
      </c>
      <c r="E93" s="539"/>
      <c r="F93" s="537">
        <f t="shared" ref="F93:F104" si="27">215/12*E93</f>
        <v>0</v>
      </c>
      <c r="G93" s="540"/>
      <c r="H93" s="539"/>
      <c r="I93" s="537">
        <f t="shared" ref="I93:I104" si="28">215/12*H93</f>
        <v>0</v>
      </c>
      <c r="J93" s="541"/>
      <c r="M93" s="509">
        <f t="shared" si="11"/>
        <v>1098</v>
      </c>
      <c r="N93" s="514"/>
      <c r="O93" s="514"/>
      <c r="P93" s="514"/>
      <c r="Q93" s="514"/>
      <c r="R93" s="514"/>
      <c r="S93" s="513"/>
      <c r="T93" s="513"/>
      <c r="U93" s="513"/>
      <c r="V93" s="513"/>
      <c r="W93" s="513"/>
      <c r="X93" s="513"/>
      <c r="Y93" s="513"/>
      <c r="Z93" s="513"/>
      <c r="AA93" s="513"/>
      <c r="AB93" s="513"/>
      <c r="AC93" s="515">
        <f t="shared" ref="AC93:AC104" si="29">SUM(N93:AB93)</f>
        <v>0</v>
      </c>
      <c r="AD93" s="516"/>
    </row>
    <row r="94" spans="2:30" outlineLevel="1">
      <c r="B94" s="508" t="str">
        <f>IF(C94&gt;0,IFERROR(_xlfn.IFS(D94&lt;=DATE(YEAR('Project basic information'!$E$12),MONTH('Project basic information'!$E$12),1),'Project basic information'!$A$12,D94&lt;=DATE(YEAR('Project basic information'!$E$13),MONTH('Project basic information'!$E$13),1),'Project basic information'!$A$13,D94&lt;=DATE(YEAR('Project basic information'!$E$14),MONTH('Project basic information'!$E$14),1),'Project basic information'!$A$14,D94&lt;=DATE(YEAR('Project basic information'!$E$15),MONTH('Project basic information'!$E$15),1),'Project basic information'!$A$15,D94&lt;=DATE(YEAR('Project basic information'!$E$16),MONTH('Project basic information'!$E$16),1),'Project basic information'!$A$16),""),"")</f>
        <v/>
      </c>
      <c r="C94" s="508">
        <f>IF(C93&gt;0,C93+1,IF(DATE(YEAR('Project basic information'!$C$5),MONTH('Project basic information'!$C$5),1)=D94,1,0))</f>
        <v>0</v>
      </c>
      <c r="D94" s="509">
        <f t="shared" ref="D94:D104" si="30">DATE(YEAR(D93),MONTH(D93)+1,DAY(D93))</f>
        <v>1129</v>
      </c>
      <c r="E94" s="510"/>
      <c r="F94" s="458">
        <f t="shared" si="27"/>
        <v>0</v>
      </c>
      <c r="G94" s="511"/>
      <c r="H94" s="510"/>
      <c r="I94" s="458">
        <f t="shared" si="28"/>
        <v>0</v>
      </c>
      <c r="J94" s="512"/>
      <c r="M94" s="509">
        <f t="shared" si="11"/>
        <v>1129</v>
      </c>
      <c r="N94" s="514"/>
      <c r="O94" s="514"/>
      <c r="P94" s="514"/>
      <c r="Q94" s="514"/>
      <c r="R94" s="514"/>
      <c r="S94" s="513"/>
      <c r="T94" s="513"/>
      <c r="U94" s="513"/>
      <c r="V94" s="513"/>
      <c r="W94" s="513"/>
      <c r="X94" s="513"/>
      <c r="Y94" s="513"/>
      <c r="Z94" s="513"/>
      <c r="AA94" s="513"/>
      <c r="AB94" s="513"/>
      <c r="AC94" s="515">
        <f t="shared" si="29"/>
        <v>0</v>
      </c>
      <c r="AD94" s="516"/>
    </row>
    <row r="95" spans="2:30" outlineLevel="1">
      <c r="B95" s="508" t="str">
        <f>IF(C95&gt;0,IFERROR(_xlfn.IFS(D95&lt;=DATE(YEAR('Project basic information'!$E$12),MONTH('Project basic information'!$E$12),1),'Project basic information'!$A$12,D95&lt;=DATE(YEAR('Project basic information'!$E$13),MONTH('Project basic information'!$E$13),1),'Project basic information'!$A$13,D95&lt;=DATE(YEAR('Project basic information'!$E$14),MONTH('Project basic information'!$E$14),1),'Project basic information'!$A$14,D95&lt;=DATE(YEAR('Project basic information'!$E$15),MONTH('Project basic information'!$E$15),1),'Project basic information'!$A$15,D95&lt;=DATE(YEAR('Project basic information'!$E$16),MONTH('Project basic information'!$E$16),1),'Project basic information'!$A$16),""),"")</f>
        <v/>
      </c>
      <c r="C95" s="508">
        <f>IF(C94&gt;0,C94+1,IF(DATE(YEAR('Project basic information'!$C$5),MONTH('Project basic information'!$C$5),1)=D95,1,0))</f>
        <v>0</v>
      </c>
      <c r="D95" s="509">
        <f t="shared" si="30"/>
        <v>1157</v>
      </c>
      <c r="E95" s="510"/>
      <c r="F95" s="458">
        <f t="shared" si="27"/>
        <v>0</v>
      </c>
      <c r="G95" s="511"/>
      <c r="H95" s="510"/>
      <c r="I95" s="458">
        <f t="shared" si="28"/>
        <v>0</v>
      </c>
      <c r="J95" s="512"/>
      <c r="M95" s="509">
        <f t="shared" si="11"/>
        <v>1157</v>
      </c>
      <c r="N95" s="514"/>
      <c r="O95" s="514"/>
      <c r="P95" s="514"/>
      <c r="Q95" s="514"/>
      <c r="R95" s="514"/>
      <c r="S95" s="513"/>
      <c r="T95" s="513"/>
      <c r="U95" s="513"/>
      <c r="V95" s="513"/>
      <c r="W95" s="513"/>
      <c r="X95" s="513"/>
      <c r="Y95" s="513"/>
      <c r="Z95" s="513"/>
      <c r="AA95" s="513"/>
      <c r="AB95" s="513"/>
      <c r="AC95" s="515">
        <f t="shared" si="29"/>
        <v>0</v>
      </c>
      <c r="AD95" s="516"/>
    </row>
    <row r="96" spans="2:30" outlineLevel="1">
      <c r="B96" s="508" t="str">
        <f>IF(C96&gt;0,IFERROR(_xlfn.IFS(D96&lt;=DATE(YEAR('Project basic information'!$E$12),MONTH('Project basic information'!$E$12),1),'Project basic information'!$A$12,D96&lt;=DATE(YEAR('Project basic information'!$E$13),MONTH('Project basic information'!$E$13),1),'Project basic information'!$A$13,D96&lt;=DATE(YEAR('Project basic information'!$E$14),MONTH('Project basic information'!$E$14),1),'Project basic information'!$A$14,D96&lt;=DATE(YEAR('Project basic information'!$E$15),MONTH('Project basic information'!$E$15),1),'Project basic information'!$A$15,D96&lt;=DATE(YEAR('Project basic information'!$E$16),MONTH('Project basic information'!$E$16),1),'Project basic information'!$A$16),""),"")</f>
        <v/>
      </c>
      <c r="C96" s="508">
        <f>IF(C95&gt;0,C95+1,IF(DATE(YEAR('Project basic information'!$C$5),MONTH('Project basic information'!$C$5),1)=D96,1,0))</f>
        <v>0</v>
      </c>
      <c r="D96" s="509">
        <f t="shared" si="30"/>
        <v>1188</v>
      </c>
      <c r="E96" s="510"/>
      <c r="F96" s="458">
        <f t="shared" si="27"/>
        <v>0</v>
      </c>
      <c r="G96" s="511"/>
      <c r="H96" s="510"/>
      <c r="I96" s="458">
        <f t="shared" si="28"/>
        <v>0</v>
      </c>
      <c r="J96" s="512"/>
      <c r="M96" s="509">
        <f t="shared" si="11"/>
        <v>1188</v>
      </c>
      <c r="N96" s="514"/>
      <c r="O96" s="514"/>
      <c r="P96" s="514"/>
      <c r="Q96" s="514"/>
      <c r="R96" s="514"/>
      <c r="S96" s="513"/>
      <c r="T96" s="513"/>
      <c r="U96" s="513"/>
      <c r="V96" s="513"/>
      <c r="W96" s="513"/>
      <c r="X96" s="513"/>
      <c r="Y96" s="513"/>
      <c r="Z96" s="513"/>
      <c r="AA96" s="513"/>
      <c r="AB96" s="513"/>
      <c r="AC96" s="515">
        <f t="shared" si="29"/>
        <v>0</v>
      </c>
      <c r="AD96" s="516"/>
    </row>
    <row r="97" spans="2:30" outlineLevel="1">
      <c r="B97" s="508" t="str">
        <f>IF(C97&gt;0,IFERROR(_xlfn.IFS(D97&lt;=DATE(YEAR('Project basic information'!$E$12),MONTH('Project basic information'!$E$12),1),'Project basic information'!$A$12,D97&lt;=DATE(YEAR('Project basic information'!$E$13),MONTH('Project basic information'!$E$13),1),'Project basic information'!$A$13,D97&lt;=DATE(YEAR('Project basic information'!$E$14),MONTH('Project basic information'!$E$14),1),'Project basic information'!$A$14,D97&lt;=DATE(YEAR('Project basic information'!$E$15),MONTH('Project basic information'!$E$15),1),'Project basic information'!$A$15,D97&lt;=DATE(YEAR('Project basic information'!$E$16),MONTH('Project basic information'!$E$16),1),'Project basic information'!$A$16),""),"")</f>
        <v/>
      </c>
      <c r="C97" s="508">
        <f>IF(C96&gt;0,C96+1,IF(DATE(YEAR('Project basic information'!$C$5),MONTH('Project basic information'!$C$5),1)=D97,1,0))</f>
        <v>0</v>
      </c>
      <c r="D97" s="509">
        <f t="shared" si="30"/>
        <v>1218</v>
      </c>
      <c r="E97" s="510"/>
      <c r="F97" s="458">
        <f t="shared" si="27"/>
        <v>0</v>
      </c>
      <c r="G97" s="511"/>
      <c r="H97" s="510"/>
      <c r="I97" s="458">
        <f t="shared" si="28"/>
        <v>0</v>
      </c>
      <c r="J97" s="512"/>
      <c r="M97" s="509">
        <f t="shared" si="11"/>
        <v>1218</v>
      </c>
      <c r="N97" s="514"/>
      <c r="O97" s="514"/>
      <c r="P97" s="514"/>
      <c r="Q97" s="514"/>
      <c r="R97" s="514"/>
      <c r="S97" s="513"/>
      <c r="T97" s="513"/>
      <c r="U97" s="513"/>
      <c r="V97" s="513"/>
      <c r="W97" s="513"/>
      <c r="X97" s="513"/>
      <c r="Y97" s="513"/>
      <c r="Z97" s="513"/>
      <c r="AA97" s="513"/>
      <c r="AB97" s="513"/>
      <c r="AC97" s="515">
        <f t="shared" si="29"/>
        <v>0</v>
      </c>
      <c r="AD97" s="516"/>
    </row>
    <row r="98" spans="2:30" outlineLevel="1">
      <c r="B98" s="508" t="str">
        <f>IF(C98&gt;0,IFERROR(_xlfn.IFS(D98&lt;=DATE(YEAR('Project basic information'!$E$12),MONTH('Project basic information'!$E$12),1),'Project basic information'!$A$12,D98&lt;=DATE(YEAR('Project basic information'!$E$13),MONTH('Project basic information'!$E$13),1),'Project basic information'!$A$13,D98&lt;=DATE(YEAR('Project basic information'!$E$14),MONTH('Project basic information'!$E$14),1),'Project basic information'!$A$14,D98&lt;=DATE(YEAR('Project basic information'!$E$15),MONTH('Project basic information'!$E$15),1),'Project basic information'!$A$15,D98&lt;=DATE(YEAR('Project basic information'!$E$16),MONTH('Project basic information'!$E$16),1),'Project basic information'!$A$16),""),"")</f>
        <v/>
      </c>
      <c r="C98" s="508">
        <f>IF(C97&gt;0,C97+1,IF(DATE(YEAR('Project basic information'!$C$5),MONTH('Project basic information'!$C$5),1)=D98,1,0))</f>
        <v>0</v>
      </c>
      <c r="D98" s="509">
        <f t="shared" si="30"/>
        <v>1249</v>
      </c>
      <c r="E98" s="510"/>
      <c r="F98" s="458">
        <f t="shared" si="27"/>
        <v>0</v>
      </c>
      <c r="G98" s="511"/>
      <c r="H98" s="510"/>
      <c r="I98" s="458">
        <f t="shared" si="28"/>
        <v>0</v>
      </c>
      <c r="J98" s="512"/>
      <c r="M98" s="509">
        <f t="shared" si="11"/>
        <v>1249</v>
      </c>
      <c r="N98" s="514"/>
      <c r="O98" s="514"/>
      <c r="P98" s="514"/>
      <c r="Q98" s="514"/>
      <c r="R98" s="514"/>
      <c r="S98" s="513"/>
      <c r="T98" s="513"/>
      <c r="U98" s="513"/>
      <c r="V98" s="513"/>
      <c r="W98" s="513"/>
      <c r="X98" s="513"/>
      <c r="Y98" s="513"/>
      <c r="Z98" s="513"/>
      <c r="AA98" s="513"/>
      <c r="AB98" s="513"/>
      <c r="AC98" s="515">
        <f t="shared" si="29"/>
        <v>0</v>
      </c>
      <c r="AD98" s="516"/>
    </row>
    <row r="99" spans="2:30" outlineLevel="1">
      <c r="B99" s="508" t="str">
        <f>IF(C99&gt;0,IFERROR(_xlfn.IFS(D99&lt;=DATE(YEAR('Project basic information'!$E$12),MONTH('Project basic information'!$E$12),1),'Project basic information'!$A$12,D99&lt;=DATE(YEAR('Project basic information'!$E$13),MONTH('Project basic information'!$E$13),1),'Project basic information'!$A$13,D99&lt;=DATE(YEAR('Project basic information'!$E$14),MONTH('Project basic information'!$E$14),1),'Project basic information'!$A$14,D99&lt;=DATE(YEAR('Project basic information'!$E$15),MONTH('Project basic information'!$E$15),1),'Project basic information'!$A$15,D99&lt;=DATE(YEAR('Project basic information'!$E$16),MONTH('Project basic information'!$E$16),1),'Project basic information'!$A$16),""),"")</f>
        <v/>
      </c>
      <c r="C99" s="508">
        <f>IF(C98&gt;0,C98+1,IF(DATE(YEAR('Project basic information'!$C$5),MONTH('Project basic information'!$C$5),1)=D99,1,0))</f>
        <v>0</v>
      </c>
      <c r="D99" s="509">
        <f t="shared" si="30"/>
        <v>1279</v>
      </c>
      <c r="E99" s="510"/>
      <c r="F99" s="458">
        <f t="shared" si="27"/>
        <v>0</v>
      </c>
      <c r="G99" s="511"/>
      <c r="H99" s="510"/>
      <c r="I99" s="458">
        <f t="shared" si="28"/>
        <v>0</v>
      </c>
      <c r="J99" s="512"/>
      <c r="M99" s="509">
        <f t="shared" si="11"/>
        <v>1279</v>
      </c>
      <c r="N99" s="514"/>
      <c r="O99" s="514"/>
      <c r="P99" s="514"/>
      <c r="Q99" s="514"/>
      <c r="R99" s="514"/>
      <c r="S99" s="513"/>
      <c r="T99" s="513"/>
      <c r="U99" s="513"/>
      <c r="V99" s="513"/>
      <c r="W99" s="513"/>
      <c r="X99" s="513"/>
      <c r="Y99" s="513"/>
      <c r="Z99" s="513"/>
      <c r="AA99" s="513"/>
      <c r="AB99" s="513"/>
      <c r="AC99" s="515">
        <f t="shared" si="29"/>
        <v>0</v>
      </c>
      <c r="AD99" s="516"/>
    </row>
    <row r="100" spans="2:30" outlineLevel="1">
      <c r="B100" s="508" t="str">
        <f>IF(C100&gt;0,IFERROR(_xlfn.IFS(D100&lt;=DATE(YEAR('Project basic information'!$E$12),MONTH('Project basic information'!$E$12),1),'Project basic information'!$A$12,D100&lt;=DATE(YEAR('Project basic information'!$E$13),MONTH('Project basic information'!$E$13),1),'Project basic information'!$A$13,D100&lt;=DATE(YEAR('Project basic information'!$E$14),MONTH('Project basic information'!$E$14),1),'Project basic information'!$A$14,D100&lt;=DATE(YEAR('Project basic information'!$E$15),MONTH('Project basic information'!$E$15),1),'Project basic information'!$A$15,D100&lt;=DATE(YEAR('Project basic information'!$E$16),MONTH('Project basic information'!$E$16),1),'Project basic information'!$A$16),""),"")</f>
        <v/>
      </c>
      <c r="C100" s="508">
        <f>IF(C99&gt;0,C99+1,IF(DATE(YEAR('Project basic information'!$C$5),MONTH('Project basic information'!$C$5),1)=D100,1,0))</f>
        <v>0</v>
      </c>
      <c r="D100" s="509">
        <f t="shared" si="30"/>
        <v>1310</v>
      </c>
      <c r="E100" s="510"/>
      <c r="F100" s="458">
        <f t="shared" si="27"/>
        <v>0</v>
      </c>
      <c r="G100" s="511"/>
      <c r="H100" s="510"/>
      <c r="I100" s="458">
        <f t="shared" si="28"/>
        <v>0</v>
      </c>
      <c r="J100" s="512"/>
      <c r="M100" s="509">
        <f t="shared" si="11"/>
        <v>1310</v>
      </c>
      <c r="N100" s="514"/>
      <c r="O100" s="514"/>
      <c r="P100" s="514"/>
      <c r="Q100" s="514"/>
      <c r="R100" s="514"/>
      <c r="S100" s="513"/>
      <c r="T100" s="513"/>
      <c r="U100" s="513"/>
      <c r="V100" s="513"/>
      <c r="W100" s="513"/>
      <c r="X100" s="513"/>
      <c r="Y100" s="513"/>
      <c r="Z100" s="513"/>
      <c r="AA100" s="513"/>
      <c r="AB100" s="513"/>
      <c r="AC100" s="515">
        <f t="shared" si="29"/>
        <v>0</v>
      </c>
      <c r="AD100" s="516"/>
    </row>
    <row r="101" spans="2:30" outlineLevel="1">
      <c r="B101" s="508" t="str">
        <f>IF(C101&gt;0,IFERROR(_xlfn.IFS(D101&lt;=DATE(YEAR('Project basic information'!$E$12),MONTH('Project basic information'!$E$12),1),'Project basic information'!$A$12,D101&lt;=DATE(YEAR('Project basic information'!$E$13),MONTH('Project basic information'!$E$13),1),'Project basic information'!$A$13,D101&lt;=DATE(YEAR('Project basic information'!$E$14),MONTH('Project basic information'!$E$14),1),'Project basic information'!$A$14,D101&lt;=DATE(YEAR('Project basic information'!$E$15),MONTH('Project basic information'!$E$15),1),'Project basic information'!$A$15,D101&lt;=DATE(YEAR('Project basic information'!$E$16),MONTH('Project basic information'!$E$16),1),'Project basic information'!$A$16),""),"")</f>
        <v/>
      </c>
      <c r="C101" s="508">
        <f>IF(C100&gt;0,C100+1,IF(DATE(YEAR('Project basic information'!$C$5),MONTH('Project basic information'!$C$5),1)=D101,1,0))</f>
        <v>0</v>
      </c>
      <c r="D101" s="509">
        <f t="shared" si="30"/>
        <v>1341</v>
      </c>
      <c r="E101" s="510"/>
      <c r="F101" s="458">
        <f t="shared" si="27"/>
        <v>0</v>
      </c>
      <c r="G101" s="511"/>
      <c r="H101" s="510"/>
      <c r="I101" s="458">
        <f t="shared" si="28"/>
        <v>0</v>
      </c>
      <c r="J101" s="512"/>
      <c r="M101" s="509">
        <f t="shared" si="11"/>
        <v>1341</v>
      </c>
      <c r="N101" s="514"/>
      <c r="O101" s="514"/>
      <c r="P101" s="514"/>
      <c r="Q101" s="514"/>
      <c r="R101" s="514"/>
      <c r="S101" s="513"/>
      <c r="T101" s="513"/>
      <c r="U101" s="513"/>
      <c r="V101" s="513"/>
      <c r="W101" s="513"/>
      <c r="X101" s="513"/>
      <c r="Y101" s="513"/>
      <c r="Z101" s="513"/>
      <c r="AA101" s="513"/>
      <c r="AB101" s="513"/>
      <c r="AC101" s="515">
        <f t="shared" si="29"/>
        <v>0</v>
      </c>
      <c r="AD101" s="516"/>
    </row>
    <row r="102" spans="2:30" outlineLevel="1">
      <c r="B102" s="508" t="str">
        <f>IF(C102&gt;0,IFERROR(_xlfn.IFS(D102&lt;=DATE(YEAR('Project basic information'!$E$12),MONTH('Project basic information'!$E$12),1),'Project basic information'!$A$12,D102&lt;=DATE(YEAR('Project basic information'!$E$13),MONTH('Project basic information'!$E$13),1),'Project basic information'!$A$13,D102&lt;=DATE(YEAR('Project basic information'!$E$14),MONTH('Project basic information'!$E$14),1),'Project basic information'!$A$14,D102&lt;=DATE(YEAR('Project basic information'!$E$15),MONTH('Project basic information'!$E$15),1),'Project basic information'!$A$15,D102&lt;=DATE(YEAR('Project basic information'!$E$16),MONTH('Project basic information'!$E$16),1),'Project basic information'!$A$16),""),"")</f>
        <v/>
      </c>
      <c r="C102" s="508">
        <f>IF(C101&gt;0,C101+1,IF(DATE(YEAR('Project basic information'!$C$5),MONTH('Project basic information'!$C$5),1)=D102,1,0))</f>
        <v>0</v>
      </c>
      <c r="D102" s="509">
        <f t="shared" si="30"/>
        <v>1371</v>
      </c>
      <c r="E102" s="510"/>
      <c r="F102" s="458">
        <f t="shared" si="27"/>
        <v>0</v>
      </c>
      <c r="G102" s="511"/>
      <c r="H102" s="510"/>
      <c r="I102" s="458">
        <f t="shared" si="28"/>
        <v>0</v>
      </c>
      <c r="J102" s="512"/>
      <c r="M102" s="509">
        <f t="shared" si="11"/>
        <v>1371</v>
      </c>
      <c r="N102" s="514"/>
      <c r="O102" s="514"/>
      <c r="P102" s="514"/>
      <c r="Q102" s="514"/>
      <c r="R102" s="514"/>
      <c r="S102" s="513"/>
      <c r="T102" s="513"/>
      <c r="U102" s="513"/>
      <c r="V102" s="513"/>
      <c r="W102" s="513"/>
      <c r="X102" s="513"/>
      <c r="Y102" s="513"/>
      <c r="Z102" s="513"/>
      <c r="AA102" s="513"/>
      <c r="AB102" s="513"/>
      <c r="AC102" s="515">
        <f t="shared" si="29"/>
        <v>0</v>
      </c>
      <c r="AD102" s="516"/>
    </row>
    <row r="103" spans="2:30" outlineLevel="1">
      <c r="B103" s="508" t="str">
        <f>IF(C103&gt;0,IFERROR(_xlfn.IFS(D103&lt;=DATE(YEAR('Project basic information'!$E$12),MONTH('Project basic information'!$E$12),1),'Project basic information'!$A$12,D103&lt;=DATE(YEAR('Project basic information'!$E$13),MONTH('Project basic information'!$E$13),1),'Project basic information'!$A$13,D103&lt;=DATE(YEAR('Project basic information'!$E$14),MONTH('Project basic information'!$E$14),1),'Project basic information'!$A$14,D103&lt;=DATE(YEAR('Project basic information'!$E$15),MONTH('Project basic information'!$E$15),1),'Project basic information'!$A$15,D103&lt;=DATE(YEAR('Project basic information'!$E$16),MONTH('Project basic information'!$E$16),1),'Project basic information'!$A$16),""),"")</f>
        <v/>
      </c>
      <c r="C103" s="508">
        <f>IF(C102&gt;0,C102+1,IF(DATE(YEAR('Project basic information'!$C$5),MONTH('Project basic information'!$C$5),1)=D103,1,0))</f>
        <v>0</v>
      </c>
      <c r="D103" s="509">
        <f t="shared" si="30"/>
        <v>1402</v>
      </c>
      <c r="E103" s="510"/>
      <c r="F103" s="458">
        <f t="shared" si="27"/>
        <v>0</v>
      </c>
      <c r="G103" s="511"/>
      <c r="H103" s="510"/>
      <c r="I103" s="458">
        <f t="shared" si="28"/>
        <v>0</v>
      </c>
      <c r="J103" s="512"/>
      <c r="M103" s="509">
        <f t="shared" si="11"/>
        <v>1402</v>
      </c>
      <c r="N103" s="514"/>
      <c r="O103" s="514"/>
      <c r="P103" s="514"/>
      <c r="Q103" s="514"/>
      <c r="R103" s="514"/>
      <c r="S103" s="513"/>
      <c r="T103" s="513"/>
      <c r="U103" s="513"/>
      <c r="V103" s="513"/>
      <c r="W103" s="513"/>
      <c r="X103" s="513"/>
      <c r="Y103" s="513"/>
      <c r="Z103" s="513"/>
      <c r="AA103" s="513"/>
      <c r="AB103" s="513"/>
      <c r="AC103" s="515">
        <f t="shared" si="29"/>
        <v>0</v>
      </c>
      <c r="AD103" s="516"/>
    </row>
    <row r="104" spans="2:30" outlineLevel="1">
      <c r="B104" s="508" t="str">
        <f>IF(C104&gt;0,IFERROR(_xlfn.IFS(D104&lt;=DATE(YEAR('Project basic information'!$E$12),MONTH('Project basic information'!$E$12),1),'Project basic information'!$A$12,D104&lt;=DATE(YEAR('Project basic information'!$E$13),MONTH('Project basic information'!$E$13),1),'Project basic information'!$A$13,D104&lt;=DATE(YEAR('Project basic information'!$E$14),MONTH('Project basic information'!$E$14),1),'Project basic information'!$A$14,D104&lt;=DATE(YEAR('Project basic information'!$E$15),MONTH('Project basic information'!$E$15),1),'Project basic information'!$A$15,D104&lt;=DATE(YEAR('Project basic information'!$E$16),MONTH('Project basic information'!$E$16),1),'Project basic information'!$A$16),""),"")</f>
        <v/>
      </c>
      <c r="C104" s="508">
        <f>IF(C103&gt;0,C103+1,IF(DATE(YEAR('Project basic information'!$C$5),MONTH('Project basic information'!$C$5),1)=D104,1,0))</f>
        <v>0</v>
      </c>
      <c r="D104" s="509">
        <f t="shared" si="30"/>
        <v>1432</v>
      </c>
      <c r="E104" s="510"/>
      <c r="F104" s="458">
        <f t="shared" si="27"/>
        <v>0</v>
      </c>
      <c r="G104" s="511"/>
      <c r="H104" s="510"/>
      <c r="I104" s="458">
        <f t="shared" si="28"/>
        <v>0</v>
      </c>
      <c r="J104" s="512"/>
      <c r="M104" s="509">
        <f t="shared" si="11"/>
        <v>1432</v>
      </c>
      <c r="N104" s="514"/>
      <c r="O104" s="514"/>
      <c r="P104" s="514"/>
      <c r="Q104" s="514"/>
      <c r="R104" s="514"/>
      <c r="S104" s="513"/>
      <c r="T104" s="513"/>
      <c r="U104" s="513"/>
      <c r="V104" s="513"/>
      <c r="W104" s="513"/>
      <c r="X104" s="513"/>
      <c r="Y104" s="513"/>
      <c r="Z104" s="513"/>
      <c r="AA104" s="513"/>
      <c r="AB104" s="513"/>
      <c r="AC104" s="515">
        <f t="shared" si="29"/>
        <v>0</v>
      </c>
      <c r="AD104" s="516"/>
    </row>
    <row r="105" spans="2:30" ht="15" thickBot="1">
      <c r="B105" s="518"/>
      <c r="C105" s="519"/>
      <c r="D105" s="520">
        <f>D104</f>
        <v>1432</v>
      </c>
      <c r="E105" s="521"/>
      <c r="F105" s="522">
        <f>SUM(F93:F104)</f>
        <v>0</v>
      </c>
      <c r="G105" s="523">
        <f>SUM(G93:G104)</f>
        <v>0</v>
      </c>
      <c r="H105" s="524"/>
      <c r="I105" s="522">
        <f>SUM(I93:I104)</f>
        <v>0</v>
      </c>
      <c r="J105" s="523">
        <f>SUM(J93:J104)</f>
        <v>0</v>
      </c>
      <c r="M105" s="520">
        <f t="shared" si="11"/>
        <v>1432</v>
      </c>
      <c r="N105" s="526">
        <f>SUM(N93:N104)</f>
        <v>0</v>
      </c>
      <c r="O105" s="526">
        <f>SUM(O93:O104)</f>
        <v>0</v>
      </c>
      <c r="P105" s="526">
        <f>SUM(P93:P104)</f>
        <v>0</v>
      </c>
      <c r="Q105" s="526">
        <f>SUM(Q93:Q104)</f>
        <v>0</v>
      </c>
      <c r="R105" s="526">
        <f>SUM(R93:R104)</f>
        <v>0</v>
      </c>
      <c r="S105" s="528">
        <f t="shared" ref="S105:AB105" si="31">SUM(S93:S104)</f>
        <v>0</v>
      </c>
      <c r="T105" s="528">
        <f t="shared" si="31"/>
        <v>0</v>
      </c>
      <c r="U105" s="528">
        <f t="shared" si="31"/>
        <v>0</v>
      </c>
      <c r="V105" s="528">
        <f t="shared" si="31"/>
        <v>0</v>
      </c>
      <c r="W105" s="528">
        <f t="shared" si="31"/>
        <v>0</v>
      </c>
      <c r="X105" s="528">
        <f t="shared" si="31"/>
        <v>0</v>
      </c>
      <c r="Y105" s="528">
        <f t="shared" si="31"/>
        <v>0</v>
      </c>
      <c r="Z105" s="528">
        <f t="shared" si="31"/>
        <v>0</v>
      </c>
      <c r="AA105" s="528">
        <f t="shared" si="31"/>
        <v>0</v>
      </c>
      <c r="AB105" s="528">
        <f t="shared" si="31"/>
        <v>0</v>
      </c>
      <c r="AC105" s="528">
        <f>SUM(AC93:AC104)</f>
        <v>0</v>
      </c>
      <c r="AD105" s="516"/>
    </row>
    <row r="106" spans="2:30" ht="28.55" customHeight="1">
      <c r="B106" s="448"/>
      <c r="C106" s="448"/>
      <c r="N106" s="527">
        <f>IFERROR(N105/$H$6,0)</f>
        <v>0</v>
      </c>
      <c r="O106" s="527">
        <f>IFERROR(O105/$H$6,0)</f>
        <v>0</v>
      </c>
      <c r="P106" s="527">
        <f>IFERROR(P105/$H$6,0)</f>
        <v>0</v>
      </c>
      <c r="Q106" s="527">
        <f>IFERROR(Q105/$H$6,0)</f>
        <v>0</v>
      </c>
      <c r="R106" s="527">
        <f>IFERROR(R105/$H$6,0)</f>
        <v>0</v>
      </c>
      <c r="S106" s="527">
        <f t="shared" ref="S106:AB106" si="32">IFERROR(S105/$H$6,0)</f>
        <v>0</v>
      </c>
      <c r="T106" s="527">
        <f t="shared" si="32"/>
        <v>0</v>
      </c>
      <c r="U106" s="527">
        <f t="shared" si="32"/>
        <v>0</v>
      </c>
      <c r="V106" s="527">
        <f t="shared" si="32"/>
        <v>0</v>
      </c>
      <c r="W106" s="527">
        <f t="shared" si="32"/>
        <v>0</v>
      </c>
      <c r="X106" s="527">
        <f t="shared" si="32"/>
        <v>0</v>
      </c>
      <c r="Y106" s="527">
        <f t="shared" si="32"/>
        <v>0</v>
      </c>
      <c r="Z106" s="527">
        <f t="shared" si="32"/>
        <v>0</v>
      </c>
      <c r="AA106" s="527">
        <f t="shared" si="32"/>
        <v>0</v>
      </c>
      <c r="AB106" s="527">
        <f t="shared" si="32"/>
        <v>0</v>
      </c>
      <c r="AC106" s="525">
        <f>IFERROR(AC105/$H$6,0)</f>
        <v>0</v>
      </c>
      <c r="AD106" s="529" t="s">
        <v>579</v>
      </c>
    </row>
    <row r="107" spans="2:30">
      <c r="B107" s="448"/>
      <c r="C107" s="448"/>
      <c r="N107" s="530"/>
      <c r="O107" s="530"/>
      <c r="P107" s="530"/>
      <c r="Q107" s="530"/>
      <c r="R107" s="530"/>
      <c r="S107" s="531"/>
      <c r="T107" s="532"/>
      <c r="U107" s="533"/>
      <c r="V107" s="533"/>
      <c r="W107" s="533"/>
      <c r="X107" s="533"/>
      <c r="Y107" s="533"/>
      <c r="Z107" s="533"/>
      <c r="AA107" s="533"/>
      <c r="AB107" s="534"/>
      <c r="AC107" s="535"/>
      <c r="AD107" s="536"/>
    </row>
    <row r="108" spans="2:30" outlineLevel="1">
      <c r="B108" s="508" t="str">
        <f>IF(C108&gt;0,IFERROR(_xlfn.IFS(D108&lt;=DATE(YEAR('Project basic information'!$E$12),MONTH('Project basic information'!$E$12),1),'Project basic information'!$A$12,D108&lt;=DATE(YEAR('Project basic information'!$E$13),MONTH('Project basic information'!$E$13),1),'Project basic information'!$A$13,D108&lt;=DATE(YEAR('Project basic information'!$E$14),MONTH('Project basic information'!$E$14),1),'Project basic information'!$A$14,D108&lt;=DATE(YEAR('Project basic information'!$E$15),MONTH('Project basic information'!$E$15),1),'Project basic information'!$A$15,D108&lt;=DATE(YEAR('Project basic information'!$E$16),MONTH('Project basic information'!$E$16),1),'Project basic information'!$A$16),""),"")</f>
        <v/>
      </c>
      <c r="C108" s="508">
        <f>IF(C104&gt;0,C104+1,IF(DATE(YEAR('Project basic information'!$C$5),MONTH('Project basic information'!$C$5),1)=D108,1,0))</f>
        <v>0</v>
      </c>
      <c r="D108" s="509">
        <f>DATE(YEAR(D104),MONTH(D104)+1,DAY(D104))</f>
        <v>1463</v>
      </c>
      <c r="E108" s="510"/>
      <c r="F108" s="458">
        <f t="shared" ref="F108:F119" si="33">215/12*E108</f>
        <v>0</v>
      </c>
      <c r="G108" s="511"/>
      <c r="H108" s="510"/>
      <c r="I108" s="458">
        <f t="shared" ref="I108:I119" si="34">215/12*H108</f>
        <v>0</v>
      </c>
      <c r="J108" s="512"/>
      <c r="M108" s="509">
        <f t="shared" ref="M108:M150" si="35">D108</f>
        <v>1463</v>
      </c>
      <c r="N108" s="514"/>
      <c r="O108" s="514"/>
      <c r="P108" s="514"/>
      <c r="Q108" s="514"/>
      <c r="R108" s="514"/>
      <c r="S108" s="513"/>
      <c r="T108" s="513"/>
      <c r="U108" s="513"/>
      <c r="V108" s="513"/>
      <c r="W108" s="513"/>
      <c r="X108" s="513"/>
      <c r="Y108" s="513"/>
      <c r="Z108" s="513"/>
      <c r="AA108" s="513"/>
      <c r="AB108" s="513"/>
      <c r="AC108" s="515">
        <f t="shared" ref="AC108:AC119" si="36">SUM(N108:AB108)</f>
        <v>0</v>
      </c>
      <c r="AD108" s="516"/>
    </row>
    <row r="109" spans="2:30" outlineLevel="1">
      <c r="B109" s="508" t="str">
        <f>IF(C109&gt;0,IFERROR(_xlfn.IFS(D109&lt;=DATE(YEAR('Project basic information'!$E$12),MONTH('Project basic information'!$E$12),1),'Project basic information'!$A$12,D109&lt;=DATE(YEAR('Project basic information'!$E$13),MONTH('Project basic information'!$E$13),1),'Project basic information'!$A$13,D109&lt;=DATE(YEAR('Project basic information'!$E$14),MONTH('Project basic information'!$E$14),1),'Project basic information'!$A$14,D109&lt;=DATE(YEAR('Project basic information'!$E$15),MONTH('Project basic information'!$E$15),1),'Project basic information'!$A$15,D109&lt;=DATE(YEAR('Project basic information'!$E$16),MONTH('Project basic information'!$E$16),1),'Project basic information'!$A$16),""),"")</f>
        <v/>
      </c>
      <c r="C109" s="508">
        <f>IF(C108&gt;0,C108+1,IF(DATE(YEAR('Project basic information'!$C$5),MONTH('Project basic information'!$C$5),1)=D109,1,0))</f>
        <v>0</v>
      </c>
      <c r="D109" s="509">
        <f t="shared" ref="D109:D119" si="37">DATE(YEAR(D108),MONTH(D108)+1,DAY(D108))</f>
        <v>1494</v>
      </c>
      <c r="E109" s="510"/>
      <c r="F109" s="458">
        <f t="shared" si="33"/>
        <v>0</v>
      </c>
      <c r="G109" s="511"/>
      <c r="H109" s="510"/>
      <c r="I109" s="458">
        <f t="shared" si="34"/>
        <v>0</v>
      </c>
      <c r="J109" s="512"/>
      <c r="M109" s="509">
        <f t="shared" si="35"/>
        <v>1494</v>
      </c>
      <c r="N109" s="514"/>
      <c r="O109" s="514"/>
      <c r="P109" s="514"/>
      <c r="Q109" s="514"/>
      <c r="R109" s="514"/>
      <c r="S109" s="513"/>
      <c r="T109" s="513"/>
      <c r="U109" s="513"/>
      <c r="V109" s="513"/>
      <c r="W109" s="513"/>
      <c r="X109" s="513"/>
      <c r="Y109" s="513"/>
      <c r="Z109" s="513"/>
      <c r="AA109" s="513"/>
      <c r="AB109" s="513"/>
      <c r="AC109" s="515">
        <f t="shared" si="36"/>
        <v>0</v>
      </c>
      <c r="AD109" s="516"/>
    </row>
    <row r="110" spans="2:30" outlineLevel="1">
      <c r="B110" s="508" t="str">
        <f>IF(C110&gt;0,IFERROR(_xlfn.IFS(D110&lt;=DATE(YEAR('Project basic information'!$E$12),MONTH('Project basic information'!$E$12),1),'Project basic information'!$A$12,D110&lt;=DATE(YEAR('Project basic information'!$E$13),MONTH('Project basic information'!$E$13),1),'Project basic information'!$A$13,D110&lt;=DATE(YEAR('Project basic information'!$E$14),MONTH('Project basic information'!$E$14),1),'Project basic information'!$A$14,D110&lt;=DATE(YEAR('Project basic information'!$E$15),MONTH('Project basic information'!$E$15),1),'Project basic information'!$A$15,D110&lt;=DATE(YEAR('Project basic information'!$E$16),MONTH('Project basic information'!$E$16),1),'Project basic information'!$A$16),""),"")</f>
        <v/>
      </c>
      <c r="C110" s="508">
        <f>IF(C109&gt;0,C109+1,IF(DATE(YEAR('Project basic information'!$C$5),MONTH('Project basic information'!$C$5),1)=D110,1,0))</f>
        <v>0</v>
      </c>
      <c r="D110" s="509">
        <f t="shared" si="37"/>
        <v>1523</v>
      </c>
      <c r="E110" s="510"/>
      <c r="F110" s="458">
        <f t="shared" si="33"/>
        <v>0</v>
      </c>
      <c r="G110" s="511"/>
      <c r="H110" s="510"/>
      <c r="I110" s="458">
        <f t="shared" si="34"/>
        <v>0</v>
      </c>
      <c r="J110" s="512"/>
      <c r="M110" s="509">
        <f t="shared" si="35"/>
        <v>1523</v>
      </c>
      <c r="N110" s="514"/>
      <c r="O110" s="514"/>
      <c r="P110" s="514"/>
      <c r="Q110" s="514"/>
      <c r="R110" s="514"/>
      <c r="S110" s="513"/>
      <c r="T110" s="513"/>
      <c r="U110" s="513"/>
      <c r="V110" s="513"/>
      <c r="W110" s="513"/>
      <c r="X110" s="513"/>
      <c r="Y110" s="513"/>
      <c r="Z110" s="513"/>
      <c r="AA110" s="513"/>
      <c r="AB110" s="513"/>
      <c r="AC110" s="515">
        <f t="shared" si="36"/>
        <v>0</v>
      </c>
      <c r="AD110" s="516"/>
    </row>
    <row r="111" spans="2:30" outlineLevel="1">
      <c r="B111" s="508" t="str">
        <f>IF(C111&gt;0,IFERROR(_xlfn.IFS(D111&lt;=DATE(YEAR('Project basic information'!$E$12),MONTH('Project basic information'!$E$12),1),'Project basic information'!$A$12,D111&lt;=DATE(YEAR('Project basic information'!$E$13),MONTH('Project basic information'!$E$13),1),'Project basic information'!$A$13,D111&lt;=DATE(YEAR('Project basic information'!$E$14),MONTH('Project basic information'!$E$14),1),'Project basic information'!$A$14,D111&lt;=DATE(YEAR('Project basic information'!$E$15),MONTH('Project basic information'!$E$15),1),'Project basic information'!$A$15,D111&lt;=DATE(YEAR('Project basic information'!$E$16),MONTH('Project basic information'!$E$16),1),'Project basic information'!$A$16),""),"")</f>
        <v/>
      </c>
      <c r="C111" s="508">
        <f>IF(C110&gt;0,C110+1,IF(DATE(YEAR('Project basic information'!$C$5),MONTH('Project basic information'!$C$5),1)=D111,1,0))</f>
        <v>0</v>
      </c>
      <c r="D111" s="509">
        <f t="shared" si="37"/>
        <v>1554</v>
      </c>
      <c r="E111" s="510"/>
      <c r="F111" s="458">
        <f t="shared" si="33"/>
        <v>0</v>
      </c>
      <c r="G111" s="511"/>
      <c r="H111" s="510"/>
      <c r="I111" s="458">
        <f t="shared" si="34"/>
        <v>0</v>
      </c>
      <c r="J111" s="512"/>
      <c r="M111" s="509">
        <f t="shared" si="35"/>
        <v>1554</v>
      </c>
      <c r="N111" s="514"/>
      <c r="O111" s="514"/>
      <c r="P111" s="514"/>
      <c r="Q111" s="514"/>
      <c r="R111" s="514"/>
      <c r="S111" s="513"/>
      <c r="T111" s="513"/>
      <c r="U111" s="513"/>
      <c r="V111" s="513"/>
      <c r="W111" s="513"/>
      <c r="X111" s="513"/>
      <c r="Y111" s="513"/>
      <c r="Z111" s="513"/>
      <c r="AA111" s="513"/>
      <c r="AB111" s="513"/>
      <c r="AC111" s="515">
        <f t="shared" si="36"/>
        <v>0</v>
      </c>
      <c r="AD111" s="516"/>
    </row>
    <row r="112" spans="2:30" outlineLevel="1">
      <c r="B112" s="508" t="str">
        <f>IF(C112&gt;0,IFERROR(_xlfn.IFS(D112&lt;=DATE(YEAR('Project basic information'!$E$12),MONTH('Project basic information'!$E$12),1),'Project basic information'!$A$12,D112&lt;=DATE(YEAR('Project basic information'!$E$13),MONTH('Project basic information'!$E$13),1),'Project basic information'!$A$13,D112&lt;=DATE(YEAR('Project basic information'!$E$14),MONTH('Project basic information'!$E$14),1),'Project basic information'!$A$14,D112&lt;=DATE(YEAR('Project basic information'!$E$15),MONTH('Project basic information'!$E$15),1),'Project basic information'!$A$15,D112&lt;=DATE(YEAR('Project basic information'!$E$16),MONTH('Project basic information'!$E$16),1),'Project basic information'!$A$16),""),"")</f>
        <v/>
      </c>
      <c r="C112" s="508">
        <f>IF(C111&gt;0,C111+1,IF(DATE(YEAR('Project basic information'!$C$5),MONTH('Project basic information'!$C$5),1)=D112,1,0))</f>
        <v>0</v>
      </c>
      <c r="D112" s="509">
        <f t="shared" si="37"/>
        <v>1584</v>
      </c>
      <c r="E112" s="510"/>
      <c r="F112" s="458">
        <f t="shared" si="33"/>
        <v>0</v>
      </c>
      <c r="G112" s="511"/>
      <c r="H112" s="510"/>
      <c r="I112" s="458">
        <f t="shared" si="34"/>
        <v>0</v>
      </c>
      <c r="J112" s="512"/>
      <c r="M112" s="509">
        <f t="shared" si="35"/>
        <v>1584</v>
      </c>
      <c r="N112" s="514"/>
      <c r="O112" s="514"/>
      <c r="P112" s="514"/>
      <c r="Q112" s="514"/>
      <c r="R112" s="514"/>
      <c r="S112" s="513"/>
      <c r="T112" s="513"/>
      <c r="U112" s="513"/>
      <c r="V112" s="513"/>
      <c r="W112" s="513"/>
      <c r="X112" s="513"/>
      <c r="Y112" s="513"/>
      <c r="Z112" s="513"/>
      <c r="AA112" s="513"/>
      <c r="AB112" s="513"/>
      <c r="AC112" s="515">
        <f t="shared" si="36"/>
        <v>0</v>
      </c>
      <c r="AD112" s="516"/>
    </row>
    <row r="113" spans="2:30" outlineLevel="1">
      <c r="B113" s="508" t="str">
        <f>IF(C113&gt;0,IFERROR(_xlfn.IFS(D113&lt;=DATE(YEAR('Project basic information'!$E$12),MONTH('Project basic information'!$E$12),1),'Project basic information'!$A$12,D113&lt;=DATE(YEAR('Project basic information'!$E$13),MONTH('Project basic information'!$E$13),1),'Project basic information'!$A$13,D113&lt;=DATE(YEAR('Project basic information'!$E$14),MONTH('Project basic information'!$E$14),1),'Project basic information'!$A$14,D113&lt;=DATE(YEAR('Project basic information'!$E$15),MONTH('Project basic information'!$E$15),1),'Project basic information'!$A$15,D113&lt;=DATE(YEAR('Project basic information'!$E$16),MONTH('Project basic information'!$E$16),1),'Project basic information'!$A$16),""),"")</f>
        <v/>
      </c>
      <c r="C113" s="508">
        <f>IF(C112&gt;0,C112+1,IF(DATE(YEAR('Project basic information'!$C$5),MONTH('Project basic information'!$C$5),1)=D113,1,0))</f>
        <v>0</v>
      </c>
      <c r="D113" s="509">
        <f t="shared" si="37"/>
        <v>1615</v>
      </c>
      <c r="E113" s="510"/>
      <c r="F113" s="458">
        <f t="shared" si="33"/>
        <v>0</v>
      </c>
      <c r="G113" s="511"/>
      <c r="H113" s="510"/>
      <c r="I113" s="458">
        <f t="shared" si="34"/>
        <v>0</v>
      </c>
      <c r="J113" s="512"/>
      <c r="M113" s="509">
        <f t="shared" si="35"/>
        <v>1615</v>
      </c>
      <c r="N113" s="514"/>
      <c r="O113" s="514"/>
      <c r="P113" s="514"/>
      <c r="Q113" s="514"/>
      <c r="R113" s="514"/>
      <c r="S113" s="513"/>
      <c r="T113" s="513"/>
      <c r="U113" s="513"/>
      <c r="V113" s="513"/>
      <c r="W113" s="513"/>
      <c r="X113" s="513"/>
      <c r="Y113" s="513"/>
      <c r="Z113" s="513"/>
      <c r="AA113" s="513"/>
      <c r="AB113" s="513"/>
      <c r="AC113" s="515">
        <f t="shared" si="36"/>
        <v>0</v>
      </c>
      <c r="AD113" s="516"/>
    </row>
    <row r="114" spans="2:30" outlineLevel="1">
      <c r="B114" s="508" t="str">
        <f>IF(C114&gt;0,IFERROR(_xlfn.IFS(D114&lt;=DATE(YEAR('Project basic information'!$E$12),MONTH('Project basic information'!$E$12),1),'Project basic information'!$A$12,D114&lt;=DATE(YEAR('Project basic information'!$E$13),MONTH('Project basic information'!$E$13),1),'Project basic information'!$A$13,D114&lt;=DATE(YEAR('Project basic information'!$E$14),MONTH('Project basic information'!$E$14),1),'Project basic information'!$A$14,D114&lt;=DATE(YEAR('Project basic information'!$E$15),MONTH('Project basic information'!$E$15),1),'Project basic information'!$A$15,D114&lt;=DATE(YEAR('Project basic information'!$E$16),MONTH('Project basic information'!$E$16),1),'Project basic information'!$A$16),""),"")</f>
        <v/>
      </c>
      <c r="C114" s="508">
        <f>IF(C113&gt;0,C113+1,IF(DATE(YEAR('Project basic information'!$C$5),MONTH('Project basic information'!$C$5),1)=D114,1,0))</f>
        <v>0</v>
      </c>
      <c r="D114" s="509">
        <f t="shared" si="37"/>
        <v>1645</v>
      </c>
      <c r="E114" s="510"/>
      <c r="F114" s="458">
        <f t="shared" si="33"/>
        <v>0</v>
      </c>
      <c r="G114" s="511"/>
      <c r="H114" s="510"/>
      <c r="I114" s="458">
        <f t="shared" si="34"/>
        <v>0</v>
      </c>
      <c r="J114" s="512"/>
      <c r="M114" s="509">
        <f t="shared" si="35"/>
        <v>1645</v>
      </c>
      <c r="N114" s="514"/>
      <c r="O114" s="514"/>
      <c r="P114" s="514"/>
      <c r="Q114" s="514"/>
      <c r="R114" s="514"/>
      <c r="S114" s="513"/>
      <c r="T114" s="513"/>
      <c r="U114" s="513"/>
      <c r="V114" s="513"/>
      <c r="W114" s="513"/>
      <c r="X114" s="513"/>
      <c r="Y114" s="513"/>
      <c r="Z114" s="513"/>
      <c r="AA114" s="513"/>
      <c r="AB114" s="513"/>
      <c r="AC114" s="515">
        <f t="shared" si="36"/>
        <v>0</v>
      </c>
      <c r="AD114" s="516"/>
    </row>
    <row r="115" spans="2:30" outlineLevel="1">
      <c r="B115" s="508" t="str">
        <f>IF(C115&gt;0,IFERROR(_xlfn.IFS(D115&lt;=DATE(YEAR('Project basic information'!$E$12),MONTH('Project basic information'!$E$12),1),'Project basic information'!$A$12,D115&lt;=DATE(YEAR('Project basic information'!$E$13),MONTH('Project basic information'!$E$13),1),'Project basic information'!$A$13,D115&lt;=DATE(YEAR('Project basic information'!$E$14),MONTH('Project basic information'!$E$14),1),'Project basic information'!$A$14,D115&lt;=DATE(YEAR('Project basic information'!$E$15),MONTH('Project basic information'!$E$15),1),'Project basic information'!$A$15,D115&lt;=DATE(YEAR('Project basic information'!$E$16),MONTH('Project basic information'!$E$16),1),'Project basic information'!$A$16),""),"")</f>
        <v/>
      </c>
      <c r="C115" s="508">
        <f>IF(C114&gt;0,C114+1,IF(DATE(YEAR('Project basic information'!$C$5),MONTH('Project basic information'!$C$5),1)=D115,1,0))</f>
        <v>0</v>
      </c>
      <c r="D115" s="509">
        <f t="shared" si="37"/>
        <v>1676</v>
      </c>
      <c r="E115" s="510"/>
      <c r="F115" s="458">
        <f t="shared" si="33"/>
        <v>0</v>
      </c>
      <c r="G115" s="511"/>
      <c r="H115" s="510"/>
      <c r="I115" s="458">
        <f t="shared" si="34"/>
        <v>0</v>
      </c>
      <c r="J115" s="512"/>
      <c r="M115" s="509">
        <f t="shared" si="35"/>
        <v>1676</v>
      </c>
      <c r="N115" s="514"/>
      <c r="O115" s="514"/>
      <c r="P115" s="514"/>
      <c r="Q115" s="514"/>
      <c r="R115" s="514"/>
      <c r="S115" s="513"/>
      <c r="T115" s="513"/>
      <c r="U115" s="513"/>
      <c r="V115" s="513"/>
      <c r="W115" s="513"/>
      <c r="X115" s="513"/>
      <c r="Y115" s="513"/>
      <c r="Z115" s="513"/>
      <c r="AA115" s="513"/>
      <c r="AB115" s="513"/>
      <c r="AC115" s="515">
        <f t="shared" si="36"/>
        <v>0</v>
      </c>
      <c r="AD115" s="516"/>
    </row>
    <row r="116" spans="2:30" outlineLevel="1">
      <c r="B116" s="508" t="str">
        <f>IF(C116&gt;0,IFERROR(_xlfn.IFS(D116&lt;=DATE(YEAR('Project basic information'!$E$12),MONTH('Project basic information'!$E$12),1),'Project basic information'!$A$12,D116&lt;=DATE(YEAR('Project basic information'!$E$13),MONTH('Project basic information'!$E$13),1),'Project basic information'!$A$13,D116&lt;=DATE(YEAR('Project basic information'!$E$14),MONTH('Project basic information'!$E$14),1),'Project basic information'!$A$14,D116&lt;=DATE(YEAR('Project basic information'!$E$15),MONTH('Project basic information'!$E$15),1),'Project basic information'!$A$15,D116&lt;=DATE(YEAR('Project basic information'!$E$16),MONTH('Project basic information'!$E$16),1),'Project basic information'!$A$16),""),"")</f>
        <v/>
      </c>
      <c r="C116" s="508">
        <f>IF(C115&gt;0,C115+1,IF(DATE(YEAR('Project basic information'!$C$5),MONTH('Project basic information'!$C$5),1)=D116,1,0))</f>
        <v>0</v>
      </c>
      <c r="D116" s="509">
        <f t="shared" si="37"/>
        <v>1707</v>
      </c>
      <c r="E116" s="510"/>
      <c r="F116" s="458">
        <f t="shared" si="33"/>
        <v>0</v>
      </c>
      <c r="G116" s="511"/>
      <c r="H116" s="510"/>
      <c r="I116" s="458">
        <f t="shared" si="34"/>
        <v>0</v>
      </c>
      <c r="J116" s="512"/>
      <c r="M116" s="509">
        <f t="shared" si="35"/>
        <v>1707</v>
      </c>
      <c r="N116" s="514"/>
      <c r="O116" s="514"/>
      <c r="P116" s="514"/>
      <c r="Q116" s="514"/>
      <c r="R116" s="514"/>
      <c r="S116" s="513"/>
      <c r="T116" s="513"/>
      <c r="U116" s="513"/>
      <c r="V116" s="513"/>
      <c r="W116" s="513"/>
      <c r="X116" s="513"/>
      <c r="Y116" s="513"/>
      <c r="Z116" s="513"/>
      <c r="AA116" s="513"/>
      <c r="AB116" s="513"/>
      <c r="AC116" s="515">
        <f t="shared" si="36"/>
        <v>0</v>
      </c>
      <c r="AD116" s="516"/>
    </row>
    <row r="117" spans="2:30" outlineLevel="1">
      <c r="B117" s="508" t="str">
        <f>IF(C117&gt;0,IFERROR(_xlfn.IFS(D117&lt;=DATE(YEAR('Project basic information'!$E$12),MONTH('Project basic information'!$E$12),1),'Project basic information'!$A$12,D117&lt;=DATE(YEAR('Project basic information'!$E$13),MONTH('Project basic information'!$E$13),1),'Project basic information'!$A$13,D117&lt;=DATE(YEAR('Project basic information'!$E$14),MONTH('Project basic information'!$E$14),1),'Project basic information'!$A$14,D117&lt;=DATE(YEAR('Project basic information'!$E$15),MONTH('Project basic information'!$E$15),1),'Project basic information'!$A$15,D117&lt;=DATE(YEAR('Project basic information'!$E$16),MONTH('Project basic information'!$E$16),1),'Project basic information'!$A$16),""),"")</f>
        <v/>
      </c>
      <c r="C117" s="508">
        <f>IF(C116&gt;0,C116+1,IF(DATE(YEAR('Project basic information'!$C$5),MONTH('Project basic information'!$C$5),1)=D117,1,0))</f>
        <v>0</v>
      </c>
      <c r="D117" s="509">
        <f t="shared" si="37"/>
        <v>1737</v>
      </c>
      <c r="E117" s="510"/>
      <c r="F117" s="458">
        <f t="shared" si="33"/>
        <v>0</v>
      </c>
      <c r="G117" s="511"/>
      <c r="H117" s="510"/>
      <c r="I117" s="458">
        <f t="shared" si="34"/>
        <v>0</v>
      </c>
      <c r="J117" s="512"/>
      <c r="M117" s="509">
        <f t="shared" si="35"/>
        <v>1737</v>
      </c>
      <c r="N117" s="514"/>
      <c r="O117" s="514"/>
      <c r="P117" s="514"/>
      <c r="Q117" s="514"/>
      <c r="R117" s="514"/>
      <c r="S117" s="513"/>
      <c r="T117" s="513"/>
      <c r="U117" s="513"/>
      <c r="V117" s="513"/>
      <c r="W117" s="513"/>
      <c r="X117" s="513"/>
      <c r="Y117" s="513"/>
      <c r="Z117" s="513"/>
      <c r="AA117" s="513"/>
      <c r="AB117" s="513"/>
      <c r="AC117" s="515">
        <f t="shared" si="36"/>
        <v>0</v>
      </c>
      <c r="AD117" s="516"/>
    </row>
    <row r="118" spans="2:30" outlineLevel="1">
      <c r="B118" s="508" t="str">
        <f>IF(C118&gt;0,IFERROR(_xlfn.IFS(D118&lt;=DATE(YEAR('Project basic information'!$E$12),MONTH('Project basic information'!$E$12),1),'Project basic information'!$A$12,D118&lt;=DATE(YEAR('Project basic information'!$E$13),MONTH('Project basic information'!$E$13),1),'Project basic information'!$A$13,D118&lt;=DATE(YEAR('Project basic information'!$E$14),MONTH('Project basic information'!$E$14),1),'Project basic information'!$A$14,D118&lt;=DATE(YEAR('Project basic information'!$E$15),MONTH('Project basic information'!$E$15),1),'Project basic information'!$A$15,D118&lt;=DATE(YEAR('Project basic information'!$E$16),MONTH('Project basic information'!$E$16),1),'Project basic information'!$A$16),""),"")</f>
        <v/>
      </c>
      <c r="C118" s="508">
        <f>IF(C117&gt;0,C117+1,IF(DATE(YEAR('Project basic information'!$C$5),MONTH('Project basic information'!$C$5),1)=D118,1,0))</f>
        <v>0</v>
      </c>
      <c r="D118" s="509">
        <f t="shared" si="37"/>
        <v>1768</v>
      </c>
      <c r="E118" s="510"/>
      <c r="F118" s="458">
        <f t="shared" si="33"/>
        <v>0</v>
      </c>
      <c r="G118" s="511"/>
      <c r="H118" s="510"/>
      <c r="I118" s="458">
        <f t="shared" si="34"/>
        <v>0</v>
      </c>
      <c r="J118" s="512"/>
      <c r="M118" s="509">
        <f t="shared" si="35"/>
        <v>1768</v>
      </c>
      <c r="N118" s="514"/>
      <c r="O118" s="514"/>
      <c r="P118" s="514"/>
      <c r="Q118" s="514"/>
      <c r="R118" s="514"/>
      <c r="S118" s="513"/>
      <c r="T118" s="513"/>
      <c r="U118" s="513"/>
      <c r="V118" s="513"/>
      <c r="W118" s="513"/>
      <c r="X118" s="513"/>
      <c r="Y118" s="513"/>
      <c r="Z118" s="513"/>
      <c r="AA118" s="513"/>
      <c r="AB118" s="513"/>
      <c r="AC118" s="515">
        <f t="shared" si="36"/>
        <v>0</v>
      </c>
      <c r="AD118" s="516"/>
    </row>
    <row r="119" spans="2:30" outlineLevel="1">
      <c r="B119" s="508" t="str">
        <f>IF(C119&gt;0,IFERROR(_xlfn.IFS(D119&lt;=DATE(YEAR('Project basic information'!$E$12),MONTH('Project basic information'!$E$12),1),'Project basic information'!$A$12,D119&lt;=DATE(YEAR('Project basic information'!$E$13),MONTH('Project basic information'!$E$13),1),'Project basic information'!$A$13,D119&lt;=DATE(YEAR('Project basic information'!$E$14),MONTH('Project basic information'!$E$14),1),'Project basic information'!$A$14,D119&lt;=DATE(YEAR('Project basic information'!$E$15),MONTH('Project basic information'!$E$15),1),'Project basic information'!$A$15,D119&lt;=DATE(YEAR('Project basic information'!$E$16),MONTH('Project basic information'!$E$16),1),'Project basic information'!$A$16),""),"")</f>
        <v/>
      </c>
      <c r="C119" s="508">
        <f>IF(C118&gt;0,C118+1,IF(DATE(YEAR('Project basic information'!$C$5),MONTH('Project basic information'!$C$5),1)=D119,1,0))</f>
        <v>0</v>
      </c>
      <c r="D119" s="509">
        <f t="shared" si="37"/>
        <v>1798</v>
      </c>
      <c r="E119" s="510"/>
      <c r="F119" s="458">
        <f t="shared" si="33"/>
        <v>0</v>
      </c>
      <c r="G119" s="511"/>
      <c r="H119" s="510"/>
      <c r="I119" s="458">
        <f t="shared" si="34"/>
        <v>0</v>
      </c>
      <c r="J119" s="512"/>
      <c r="M119" s="509">
        <f t="shared" si="35"/>
        <v>1798</v>
      </c>
      <c r="N119" s="514"/>
      <c r="O119" s="514"/>
      <c r="P119" s="514"/>
      <c r="Q119" s="514"/>
      <c r="R119" s="514"/>
      <c r="S119" s="513"/>
      <c r="T119" s="513"/>
      <c r="U119" s="513"/>
      <c r="V119" s="513"/>
      <c r="W119" s="513"/>
      <c r="X119" s="513"/>
      <c r="Y119" s="513"/>
      <c r="Z119" s="513"/>
      <c r="AA119" s="513"/>
      <c r="AB119" s="513"/>
      <c r="AC119" s="515">
        <f t="shared" si="36"/>
        <v>0</v>
      </c>
      <c r="AD119" s="516"/>
    </row>
    <row r="120" spans="2:30" ht="15" thickBot="1">
      <c r="B120" s="518"/>
      <c r="C120" s="519"/>
      <c r="D120" s="520">
        <f>D119</f>
        <v>1798</v>
      </c>
      <c r="E120" s="521"/>
      <c r="F120" s="522">
        <f>SUM(F108:F119)</f>
        <v>0</v>
      </c>
      <c r="G120" s="523">
        <f>SUM(G108:G119)</f>
        <v>0</v>
      </c>
      <c r="H120" s="524"/>
      <c r="I120" s="522">
        <f>SUM(I108:I119)</f>
        <v>0</v>
      </c>
      <c r="J120" s="523">
        <f>SUM(J108:J119)</f>
        <v>0</v>
      </c>
      <c r="M120" s="520">
        <f t="shared" si="35"/>
        <v>1798</v>
      </c>
      <c r="N120" s="526">
        <f>SUM(N108:N119)</f>
        <v>0</v>
      </c>
      <c r="O120" s="526">
        <f>SUM(O108:O119)</f>
        <v>0</v>
      </c>
      <c r="P120" s="526">
        <f>SUM(P108:P119)</f>
        <v>0</v>
      </c>
      <c r="Q120" s="526">
        <f>SUM(Q108:Q119)</f>
        <v>0</v>
      </c>
      <c r="R120" s="526">
        <f>SUM(R108:R119)</f>
        <v>0</v>
      </c>
      <c r="S120" s="528">
        <f t="shared" ref="S120:AB120" si="38">SUM(S108:S119)</f>
        <v>0</v>
      </c>
      <c r="T120" s="528">
        <f t="shared" si="38"/>
        <v>0</v>
      </c>
      <c r="U120" s="528">
        <f t="shared" si="38"/>
        <v>0</v>
      </c>
      <c r="V120" s="528">
        <f t="shared" si="38"/>
        <v>0</v>
      </c>
      <c r="W120" s="528">
        <f t="shared" si="38"/>
        <v>0</v>
      </c>
      <c r="X120" s="528">
        <f t="shared" si="38"/>
        <v>0</v>
      </c>
      <c r="Y120" s="528">
        <f t="shared" si="38"/>
        <v>0</v>
      </c>
      <c r="Z120" s="528">
        <f t="shared" si="38"/>
        <v>0</v>
      </c>
      <c r="AA120" s="528">
        <f t="shared" si="38"/>
        <v>0</v>
      </c>
      <c r="AB120" s="528">
        <f t="shared" si="38"/>
        <v>0</v>
      </c>
      <c r="AC120" s="528">
        <f>SUM(AC108:AC119)</f>
        <v>0</v>
      </c>
      <c r="AD120" s="516"/>
    </row>
    <row r="121" spans="2:30" ht="28.55" customHeight="1">
      <c r="B121" s="448"/>
      <c r="C121" s="448"/>
      <c r="N121" s="527">
        <f>IFERROR(N120/$H$6,0)</f>
        <v>0</v>
      </c>
      <c r="O121" s="527">
        <f>IFERROR(O120/$H$6,0)</f>
        <v>0</v>
      </c>
      <c r="P121" s="527">
        <f>IFERROR(P120/$H$6,0)</f>
        <v>0</v>
      </c>
      <c r="Q121" s="527">
        <f>IFERROR(Q120/$H$6,0)</f>
        <v>0</v>
      </c>
      <c r="R121" s="527">
        <f>IFERROR(R120/$H$6,0)</f>
        <v>0</v>
      </c>
      <c r="S121" s="527">
        <f t="shared" ref="S121:AB121" si="39">IFERROR(S120/$H$6,0)</f>
        <v>0</v>
      </c>
      <c r="T121" s="527">
        <f t="shared" si="39"/>
        <v>0</v>
      </c>
      <c r="U121" s="527">
        <f t="shared" si="39"/>
        <v>0</v>
      </c>
      <c r="V121" s="527">
        <f t="shared" si="39"/>
        <v>0</v>
      </c>
      <c r="W121" s="527">
        <f t="shared" si="39"/>
        <v>0</v>
      </c>
      <c r="X121" s="527">
        <f t="shared" si="39"/>
        <v>0</v>
      </c>
      <c r="Y121" s="527">
        <f t="shared" si="39"/>
        <v>0</v>
      </c>
      <c r="Z121" s="527">
        <f t="shared" si="39"/>
        <v>0</v>
      </c>
      <c r="AA121" s="527">
        <f t="shared" si="39"/>
        <v>0</v>
      </c>
      <c r="AB121" s="527">
        <f t="shared" si="39"/>
        <v>0</v>
      </c>
      <c r="AC121" s="525">
        <f>IFERROR(AC120/$H$6,0)</f>
        <v>0</v>
      </c>
      <c r="AD121" s="529" t="s">
        <v>579</v>
      </c>
    </row>
    <row r="122" spans="2:30" ht="15" thickBot="1">
      <c r="B122" s="448"/>
      <c r="C122" s="448"/>
      <c r="N122" s="530"/>
      <c r="O122" s="530"/>
      <c r="P122" s="530"/>
      <c r="Q122" s="530"/>
      <c r="R122" s="530"/>
      <c r="S122" s="531"/>
      <c r="T122" s="532"/>
      <c r="U122" s="533"/>
      <c r="V122" s="533"/>
      <c r="W122" s="533"/>
      <c r="X122" s="533"/>
      <c r="Y122" s="533"/>
      <c r="Z122" s="533"/>
      <c r="AA122" s="533"/>
      <c r="AB122" s="534"/>
      <c r="AC122" s="535"/>
      <c r="AD122" s="542"/>
    </row>
    <row r="123" spans="2:30" outlineLevel="1">
      <c r="B123" s="508" t="str">
        <f>IF(C123&gt;0,IFERROR(_xlfn.IFS(D123&lt;=DATE(YEAR('Project basic information'!$E$12),MONTH('Project basic information'!$E$12),1),'Project basic information'!$A$12,D123&lt;=DATE(YEAR('Project basic information'!$E$13),MONTH('Project basic information'!$E$13),1),'Project basic information'!$A$13,D123&lt;=DATE(YEAR('Project basic information'!$E$14),MONTH('Project basic information'!$E$14),1),'Project basic information'!$A$14,D123&lt;=DATE(YEAR('Project basic information'!$E$15),MONTH('Project basic information'!$E$15),1),'Project basic information'!$A$15,D123&lt;=DATE(YEAR('Project basic information'!$E$16),MONTH('Project basic information'!$E$16),1),'Project basic information'!$A$16),""),"")</f>
        <v/>
      </c>
      <c r="C123" s="508">
        <f>IF(C119&gt;0,C119+1,IF(DATE(YEAR('Project basic information'!$C$5),MONTH('Project basic information'!$C$5),1)=D123,1,0))</f>
        <v>0</v>
      </c>
      <c r="D123" s="509">
        <f>DATE(YEAR(D119),MONTH(D119)+1,DAY(D119))</f>
        <v>1829</v>
      </c>
      <c r="E123" s="539"/>
      <c r="F123" s="537">
        <f t="shared" ref="F123:F134" si="40">215/12*E123</f>
        <v>0</v>
      </c>
      <c r="G123" s="540"/>
      <c r="H123" s="539"/>
      <c r="I123" s="537">
        <f t="shared" ref="I123:I134" si="41">215/12*H123</f>
        <v>0</v>
      </c>
      <c r="J123" s="541"/>
      <c r="M123" s="509">
        <f t="shared" si="35"/>
        <v>1829</v>
      </c>
      <c r="N123" s="514"/>
      <c r="O123" s="514"/>
      <c r="P123" s="514"/>
      <c r="Q123" s="514"/>
      <c r="R123" s="514"/>
      <c r="S123" s="513"/>
      <c r="T123" s="513"/>
      <c r="U123" s="513"/>
      <c r="V123" s="513"/>
      <c r="W123" s="513"/>
      <c r="X123" s="513"/>
      <c r="Y123" s="513"/>
      <c r="Z123" s="513"/>
      <c r="AA123" s="513"/>
      <c r="AB123" s="513"/>
      <c r="AC123" s="515">
        <f t="shared" ref="AC123:AC134" si="42">SUM(N123:AB123)</f>
        <v>0</v>
      </c>
      <c r="AD123" s="516"/>
    </row>
    <row r="124" spans="2:30" outlineLevel="1">
      <c r="B124" s="508" t="str">
        <f>IF(C124&gt;0,IFERROR(_xlfn.IFS(D124&lt;=DATE(YEAR('Project basic information'!$E$12),MONTH('Project basic information'!$E$12),1),'Project basic information'!$A$12,D124&lt;=DATE(YEAR('Project basic information'!$E$13),MONTH('Project basic information'!$E$13),1),'Project basic information'!$A$13,D124&lt;=DATE(YEAR('Project basic information'!$E$14),MONTH('Project basic information'!$E$14),1),'Project basic information'!$A$14,D124&lt;=DATE(YEAR('Project basic information'!$E$15),MONTH('Project basic information'!$E$15),1),'Project basic information'!$A$15,D124&lt;=DATE(YEAR('Project basic information'!$E$16),MONTH('Project basic information'!$E$16),1),'Project basic information'!$A$16),""),"")</f>
        <v/>
      </c>
      <c r="C124" s="508">
        <f>IF(C123&gt;0,C123+1,IF(DATE(YEAR('Project basic information'!$C$5),MONTH('Project basic information'!$C$5),1)=D124,1,0))</f>
        <v>0</v>
      </c>
      <c r="D124" s="509">
        <f t="shared" ref="D124:D134" si="43">DATE(YEAR(D123),MONTH(D123)+1,DAY(D123))</f>
        <v>1860</v>
      </c>
      <c r="E124" s="510"/>
      <c r="F124" s="458">
        <f t="shared" si="40"/>
        <v>0</v>
      </c>
      <c r="G124" s="511"/>
      <c r="H124" s="510"/>
      <c r="I124" s="458">
        <f t="shared" si="41"/>
        <v>0</v>
      </c>
      <c r="J124" s="512"/>
      <c r="M124" s="509">
        <f t="shared" si="35"/>
        <v>1860</v>
      </c>
      <c r="N124" s="514"/>
      <c r="O124" s="514"/>
      <c r="P124" s="514"/>
      <c r="Q124" s="514"/>
      <c r="R124" s="514"/>
      <c r="S124" s="513"/>
      <c r="T124" s="513"/>
      <c r="U124" s="513"/>
      <c r="V124" s="513"/>
      <c r="W124" s="513"/>
      <c r="X124" s="513"/>
      <c r="Y124" s="513"/>
      <c r="Z124" s="513"/>
      <c r="AA124" s="513"/>
      <c r="AB124" s="513"/>
      <c r="AC124" s="515">
        <f t="shared" si="42"/>
        <v>0</v>
      </c>
      <c r="AD124" s="516"/>
    </row>
    <row r="125" spans="2:30" outlineLevel="1">
      <c r="B125" s="508" t="str">
        <f>IF(C125&gt;0,IFERROR(_xlfn.IFS(D125&lt;=DATE(YEAR('Project basic information'!$E$12),MONTH('Project basic information'!$E$12),1),'Project basic information'!$A$12,D125&lt;=DATE(YEAR('Project basic information'!$E$13),MONTH('Project basic information'!$E$13),1),'Project basic information'!$A$13,D125&lt;=DATE(YEAR('Project basic information'!$E$14),MONTH('Project basic information'!$E$14),1),'Project basic information'!$A$14,D125&lt;=DATE(YEAR('Project basic information'!$E$15),MONTH('Project basic information'!$E$15),1),'Project basic information'!$A$15,D125&lt;=DATE(YEAR('Project basic information'!$E$16),MONTH('Project basic information'!$E$16),1),'Project basic information'!$A$16),""),"")</f>
        <v/>
      </c>
      <c r="C125" s="508">
        <f>IF(C124&gt;0,C124+1,IF(DATE(YEAR('Project basic information'!$C$5),MONTH('Project basic information'!$C$5),1)=D125,1,0))</f>
        <v>0</v>
      </c>
      <c r="D125" s="509">
        <f t="shared" si="43"/>
        <v>1888</v>
      </c>
      <c r="E125" s="510"/>
      <c r="F125" s="458">
        <f t="shared" si="40"/>
        <v>0</v>
      </c>
      <c r="G125" s="511"/>
      <c r="H125" s="510"/>
      <c r="I125" s="458">
        <f t="shared" si="41"/>
        <v>0</v>
      </c>
      <c r="J125" s="512"/>
      <c r="M125" s="509">
        <f t="shared" si="35"/>
        <v>1888</v>
      </c>
      <c r="N125" s="514"/>
      <c r="O125" s="514"/>
      <c r="P125" s="514"/>
      <c r="Q125" s="514"/>
      <c r="R125" s="514"/>
      <c r="S125" s="513"/>
      <c r="T125" s="513"/>
      <c r="U125" s="513"/>
      <c r="V125" s="513"/>
      <c r="W125" s="513"/>
      <c r="X125" s="513"/>
      <c r="Y125" s="513"/>
      <c r="Z125" s="513"/>
      <c r="AA125" s="513"/>
      <c r="AB125" s="513"/>
      <c r="AC125" s="515">
        <f t="shared" si="42"/>
        <v>0</v>
      </c>
      <c r="AD125" s="516"/>
    </row>
    <row r="126" spans="2:30" outlineLevel="1">
      <c r="B126" s="508" t="str">
        <f>IF(C126&gt;0,IFERROR(_xlfn.IFS(D126&lt;=DATE(YEAR('Project basic information'!$E$12),MONTH('Project basic information'!$E$12),1),'Project basic information'!$A$12,D126&lt;=DATE(YEAR('Project basic information'!$E$13),MONTH('Project basic information'!$E$13),1),'Project basic information'!$A$13,D126&lt;=DATE(YEAR('Project basic information'!$E$14),MONTH('Project basic information'!$E$14),1),'Project basic information'!$A$14,D126&lt;=DATE(YEAR('Project basic information'!$E$15),MONTH('Project basic information'!$E$15),1),'Project basic information'!$A$15,D126&lt;=DATE(YEAR('Project basic information'!$E$16),MONTH('Project basic information'!$E$16),1),'Project basic information'!$A$16),""),"")</f>
        <v/>
      </c>
      <c r="C126" s="508">
        <f>IF(C125&gt;0,C125+1,IF(DATE(YEAR('Project basic information'!$C$5),MONTH('Project basic information'!$C$5),1)=D126,1,0))</f>
        <v>0</v>
      </c>
      <c r="D126" s="509">
        <f t="shared" si="43"/>
        <v>1919</v>
      </c>
      <c r="E126" s="510"/>
      <c r="F126" s="458">
        <f t="shared" si="40"/>
        <v>0</v>
      </c>
      <c r="G126" s="511"/>
      <c r="H126" s="510"/>
      <c r="I126" s="458">
        <f t="shared" si="41"/>
        <v>0</v>
      </c>
      <c r="J126" s="512"/>
      <c r="M126" s="509">
        <f t="shared" si="35"/>
        <v>1919</v>
      </c>
      <c r="N126" s="514"/>
      <c r="O126" s="514"/>
      <c r="P126" s="514"/>
      <c r="Q126" s="514"/>
      <c r="R126" s="514"/>
      <c r="S126" s="513"/>
      <c r="T126" s="513"/>
      <c r="U126" s="513"/>
      <c r="V126" s="513"/>
      <c r="W126" s="513"/>
      <c r="X126" s="513"/>
      <c r="Y126" s="513"/>
      <c r="Z126" s="513"/>
      <c r="AA126" s="513"/>
      <c r="AB126" s="513"/>
      <c r="AC126" s="515">
        <f t="shared" si="42"/>
        <v>0</v>
      </c>
      <c r="AD126" s="516"/>
    </row>
    <row r="127" spans="2:30" outlineLevel="1">
      <c r="B127" s="508" t="str">
        <f>IF(C127&gt;0,IFERROR(_xlfn.IFS(D127&lt;=DATE(YEAR('Project basic information'!$E$12),MONTH('Project basic information'!$E$12),1),'Project basic information'!$A$12,D127&lt;=DATE(YEAR('Project basic information'!$E$13),MONTH('Project basic information'!$E$13),1),'Project basic information'!$A$13,D127&lt;=DATE(YEAR('Project basic information'!$E$14),MONTH('Project basic information'!$E$14),1),'Project basic information'!$A$14,D127&lt;=DATE(YEAR('Project basic information'!$E$15),MONTH('Project basic information'!$E$15),1),'Project basic information'!$A$15,D127&lt;=DATE(YEAR('Project basic information'!$E$16),MONTH('Project basic information'!$E$16),1),'Project basic information'!$A$16),""),"")</f>
        <v/>
      </c>
      <c r="C127" s="508">
        <f>IF(C126&gt;0,C126+1,IF(DATE(YEAR('Project basic information'!$C$5),MONTH('Project basic information'!$C$5),1)=D127,1,0))</f>
        <v>0</v>
      </c>
      <c r="D127" s="509">
        <f t="shared" si="43"/>
        <v>1949</v>
      </c>
      <c r="E127" s="510"/>
      <c r="F127" s="458">
        <f t="shared" si="40"/>
        <v>0</v>
      </c>
      <c r="G127" s="511"/>
      <c r="H127" s="510"/>
      <c r="I127" s="458">
        <f t="shared" si="41"/>
        <v>0</v>
      </c>
      <c r="J127" s="512"/>
      <c r="M127" s="509">
        <f t="shared" si="35"/>
        <v>1949</v>
      </c>
      <c r="N127" s="514"/>
      <c r="O127" s="514"/>
      <c r="P127" s="514"/>
      <c r="Q127" s="514"/>
      <c r="R127" s="514"/>
      <c r="S127" s="513"/>
      <c r="T127" s="513"/>
      <c r="U127" s="513"/>
      <c r="V127" s="513"/>
      <c r="W127" s="513"/>
      <c r="X127" s="513"/>
      <c r="Y127" s="513"/>
      <c r="Z127" s="513"/>
      <c r="AA127" s="513"/>
      <c r="AB127" s="513"/>
      <c r="AC127" s="515">
        <f t="shared" si="42"/>
        <v>0</v>
      </c>
      <c r="AD127" s="516"/>
    </row>
    <row r="128" spans="2:30" outlineLevel="1">
      <c r="B128" s="508" t="str">
        <f>IF(C128&gt;0,IFERROR(_xlfn.IFS(D128&lt;=DATE(YEAR('Project basic information'!$E$12),MONTH('Project basic information'!$E$12),1),'Project basic information'!$A$12,D128&lt;=DATE(YEAR('Project basic information'!$E$13),MONTH('Project basic information'!$E$13),1),'Project basic information'!$A$13,D128&lt;=DATE(YEAR('Project basic information'!$E$14),MONTH('Project basic information'!$E$14),1),'Project basic information'!$A$14,D128&lt;=DATE(YEAR('Project basic information'!$E$15),MONTH('Project basic information'!$E$15),1),'Project basic information'!$A$15,D128&lt;=DATE(YEAR('Project basic information'!$E$16),MONTH('Project basic information'!$E$16),1),'Project basic information'!$A$16),""),"")</f>
        <v/>
      </c>
      <c r="C128" s="508">
        <f>IF(C127&gt;0,C127+1,IF(DATE(YEAR('Project basic information'!$C$5),MONTH('Project basic information'!$C$5),1)=D128,1,0))</f>
        <v>0</v>
      </c>
      <c r="D128" s="509">
        <f t="shared" si="43"/>
        <v>1980</v>
      </c>
      <c r="E128" s="510"/>
      <c r="F128" s="458">
        <f t="shared" si="40"/>
        <v>0</v>
      </c>
      <c r="G128" s="511"/>
      <c r="H128" s="510"/>
      <c r="I128" s="458">
        <f t="shared" si="41"/>
        <v>0</v>
      </c>
      <c r="J128" s="512"/>
      <c r="M128" s="509">
        <f t="shared" si="35"/>
        <v>1980</v>
      </c>
      <c r="N128" s="514"/>
      <c r="O128" s="514"/>
      <c r="P128" s="514"/>
      <c r="Q128" s="514"/>
      <c r="R128" s="514"/>
      <c r="S128" s="513"/>
      <c r="T128" s="513"/>
      <c r="U128" s="513"/>
      <c r="V128" s="513"/>
      <c r="W128" s="513"/>
      <c r="X128" s="513"/>
      <c r="Y128" s="513"/>
      <c r="Z128" s="513"/>
      <c r="AA128" s="513"/>
      <c r="AB128" s="513"/>
      <c r="AC128" s="515">
        <f t="shared" si="42"/>
        <v>0</v>
      </c>
      <c r="AD128" s="516"/>
    </row>
    <row r="129" spans="2:30" outlineLevel="1">
      <c r="B129" s="508" t="str">
        <f>IF(C129&gt;0,IFERROR(_xlfn.IFS(D129&lt;=DATE(YEAR('Project basic information'!$E$12),MONTH('Project basic information'!$E$12),1),'Project basic information'!$A$12,D129&lt;=DATE(YEAR('Project basic information'!$E$13),MONTH('Project basic information'!$E$13),1),'Project basic information'!$A$13,D129&lt;=DATE(YEAR('Project basic information'!$E$14),MONTH('Project basic information'!$E$14),1),'Project basic information'!$A$14,D129&lt;=DATE(YEAR('Project basic information'!$E$15),MONTH('Project basic information'!$E$15),1),'Project basic information'!$A$15,D129&lt;=DATE(YEAR('Project basic information'!$E$16),MONTH('Project basic information'!$E$16),1),'Project basic information'!$A$16),""),"")</f>
        <v/>
      </c>
      <c r="C129" s="508">
        <f>IF(C128&gt;0,C128+1,IF(DATE(YEAR('Project basic information'!$C$5),MONTH('Project basic information'!$C$5),1)=D129,1,0))</f>
        <v>0</v>
      </c>
      <c r="D129" s="509">
        <f t="shared" si="43"/>
        <v>2010</v>
      </c>
      <c r="E129" s="510"/>
      <c r="F129" s="458">
        <f t="shared" si="40"/>
        <v>0</v>
      </c>
      <c r="G129" s="511"/>
      <c r="H129" s="510"/>
      <c r="I129" s="458">
        <f t="shared" si="41"/>
        <v>0</v>
      </c>
      <c r="J129" s="512"/>
      <c r="M129" s="509">
        <f t="shared" si="35"/>
        <v>2010</v>
      </c>
      <c r="N129" s="514"/>
      <c r="O129" s="514"/>
      <c r="P129" s="514"/>
      <c r="Q129" s="514"/>
      <c r="R129" s="514"/>
      <c r="S129" s="513"/>
      <c r="T129" s="513"/>
      <c r="U129" s="513"/>
      <c r="V129" s="513"/>
      <c r="W129" s="513"/>
      <c r="X129" s="513"/>
      <c r="Y129" s="513"/>
      <c r="Z129" s="513"/>
      <c r="AA129" s="513"/>
      <c r="AB129" s="513"/>
      <c r="AC129" s="515">
        <f t="shared" si="42"/>
        <v>0</v>
      </c>
      <c r="AD129" s="516"/>
    </row>
    <row r="130" spans="2:30" outlineLevel="1">
      <c r="B130" s="508" t="str">
        <f>IF(C130&gt;0,IFERROR(_xlfn.IFS(D130&lt;=DATE(YEAR('Project basic information'!$E$12),MONTH('Project basic information'!$E$12),1),'Project basic information'!$A$12,D130&lt;=DATE(YEAR('Project basic information'!$E$13),MONTH('Project basic information'!$E$13),1),'Project basic information'!$A$13,D130&lt;=DATE(YEAR('Project basic information'!$E$14),MONTH('Project basic information'!$E$14),1),'Project basic information'!$A$14,D130&lt;=DATE(YEAR('Project basic information'!$E$15),MONTH('Project basic information'!$E$15),1),'Project basic information'!$A$15,D130&lt;=DATE(YEAR('Project basic information'!$E$16),MONTH('Project basic information'!$E$16),1),'Project basic information'!$A$16),""),"")</f>
        <v/>
      </c>
      <c r="C130" s="508">
        <f>IF(C129&gt;0,C129+1,IF(DATE(YEAR('Project basic information'!$C$5),MONTH('Project basic information'!$C$5),1)=D130,1,0))</f>
        <v>0</v>
      </c>
      <c r="D130" s="509">
        <f t="shared" si="43"/>
        <v>2041</v>
      </c>
      <c r="E130" s="510"/>
      <c r="F130" s="458">
        <f t="shared" si="40"/>
        <v>0</v>
      </c>
      <c r="G130" s="511"/>
      <c r="H130" s="510"/>
      <c r="I130" s="458">
        <f t="shared" si="41"/>
        <v>0</v>
      </c>
      <c r="J130" s="512"/>
      <c r="M130" s="509">
        <f t="shared" si="35"/>
        <v>2041</v>
      </c>
      <c r="N130" s="514"/>
      <c r="O130" s="514"/>
      <c r="P130" s="514"/>
      <c r="Q130" s="514"/>
      <c r="R130" s="514"/>
      <c r="S130" s="513"/>
      <c r="T130" s="513"/>
      <c r="U130" s="513"/>
      <c r="V130" s="513"/>
      <c r="W130" s="513"/>
      <c r="X130" s="513"/>
      <c r="Y130" s="513"/>
      <c r="Z130" s="513"/>
      <c r="AA130" s="513"/>
      <c r="AB130" s="513"/>
      <c r="AC130" s="515">
        <f t="shared" si="42"/>
        <v>0</v>
      </c>
      <c r="AD130" s="516"/>
    </row>
    <row r="131" spans="2:30" outlineLevel="1">
      <c r="B131" s="508" t="str">
        <f>IF(C131&gt;0,IFERROR(_xlfn.IFS(D131&lt;=DATE(YEAR('Project basic information'!$E$12),MONTH('Project basic information'!$E$12),1),'Project basic information'!$A$12,D131&lt;=DATE(YEAR('Project basic information'!$E$13),MONTH('Project basic information'!$E$13),1),'Project basic information'!$A$13,D131&lt;=DATE(YEAR('Project basic information'!$E$14),MONTH('Project basic information'!$E$14),1),'Project basic information'!$A$14,D131&lt;=DATE(YEAR('Project basic information'!$E$15),MONTH('Project basic information'!$E$15),1),'Project basic information'!$A$15,D131&lt;=DATE(YEAR('Project basic information'!$E$16),MONTH('Project basic information'!$E$16),1),'Project basic information'!$A$16),""),"")</f>
        <v/>
      </c>
      <c r="C131" s="508">
        <f>IF(C130&gt;0,C130+1,IF(DATE(YEAR('Project basic information'!$C$5),MONTH('Project basic information'!$C$5),1)=D131,1,0))</f>
        <v>0</v>
      </c>
      <c r="D131" s="509">
        <f t="shared" si="43"/>
        <v>2072</v>
      </c>
      <c r="E131" s="510"/>
      <c r="F131" s="458">
        <f t="shared" si="40"/>
        <v>0</v>
      </c>
      <c r="G131" s="511"/>
      <c r="H131" s="510"/>
      <c r="I131" s="458">
        <f t="shared" si="41"/>
        <v>0</v>
      </c>
      <c r="J131" s="512"/>
      <c r="M131" s="509">
        <f t="shared" si="35"/>
        <v>2072</v>
      </c>
      <c r="N131" s="514"/>
      <c r="O131" s="514"/>
      <c r="P131" s="514"/>
      <c r="Q131" s="514"/>
      <c r="R131" s="514"/>
      <c r="S131" s="513"/>
      <c r="T131" s="513"/>
      <c r="U131" s="513"/>
      <c r="V131" s="513"/>
      <c r="W131" s="513"/>
      <c r="X131" s="513"/>
      <c r="Y131" s="513"/>
      <c r="Z131" s="513"/>
      <c r="AA131" s="513"/>
      <c r="AB131" s="513"/>
      <c r="AC131" s="515">
        <f t="shared" si="42"/>
        <v>0</v>
      </c>
      <c r="AD131" s="516"/>
    </row>
    <row r="132" spans="2:30" outlineLevel="1">
      <c r="B132" s="508" t="str">
        <f>IF(C132&gt;0,IFERROR(_xlfn.IFS(D132&lt;=DATE(YEAR('Project basic information'!$E$12),MONTH('Project basic information'!$E$12),1),'Project basic information'!$A$12,D132&lt;=DATE(YEAR('Project basic information'!$E$13),MONTH('Project basic information'!$E$13),1),'Project basic information'!$A$13,D132&lt;=DATE(YEAR('Project basic information'!$E$14),MONTH('Project basic information'!$E$14),1),'Project basic information'!$A$14,D132&lt;=DATE(YEAR('Project basic information'!$E$15),MONTH('Project basic information'!$E$15),1),'Project basic information'!$A$15,D132&lt;=DATE(YEAR('Project basic information'!$E$16),MONTH('Project basic information'!$E$16),1),'Project basic information'!$A$16),""),"")</f>
        <v/>
      </c>
      <c r="C132" s="508">
        <f>IF(C131&gt;0,C131+1,IF(DATE(YEAR('Project basic information'!$C$5),MONTH('Project basic information'!$C$5),1)=D132,1,0))</f>
        <v>0</v>
      </c>
      <c r="D132" s="509">
        <f t="shared" si="43"/>
        <v>2102</v>
      </c>
      <c r="E132" s="510"/>
      <c r="F132" s="458">
        <f t="shared" si="40"/>
        <v>0</v>
      </c>
      <c r="G132" s="511"/>
      <c r="H132" s="510"/>
      <c r="I132" s="458">
        <f t="shared" si="41"/>
        <v>0</v>
      </c>
      <c r="J132" s="512"/>
      <c r="M132" s="509">
        <f t="shared" si="35"/>
        <v>2102</v>
      </c>
      <c r="N132" s="514"/>
      <c r="O132" s="514"/>
      <c r="P132" s="514"/>
      <c r="Q132" s="514"/>
      <c r="R132" s="514"/>
      <c r="S132" s="513"/>
      <c r="T132" s="513"/>
      <c r="U132" s="513"/>
      <c r="V132" s="513"/>
      <c r="W132" s="513"/>
      <c r="X132" s="513"/>
      <c r="Y132" s="513"/>
      <c r="Z132" s="513"/>
      <c r="AA132" s="513"/>
      <c r="AB132" s="513"/>
      <c r="AC132" s="515">
        <f t="shared" si="42"/>
        <v>0</v>
      </c>
      <c r="AD132" s="516"/>
    </row>
    <row r="133" spans="2:30" outlineLevel="1">
      <c r="B133" s="508" t="str">
        <f>IF(C133&gt;0,IFERROR(_xlfn.IFS(D133&lt;=DATE(YEAR('Project basic information'!$E$12),MONTH('Project basic information'!$E$12),1),'Project basic information'!$A$12,D133&lt;=DATE(YEAR('Project basic information'!$E$13),MONTH('Project basic information'!$E$13),1),'Project basic information'!$A$13,D133&lt;=DATE(YEAR('Project basic information'!$E$14),MONTH('Project basic information'!$E$14),1),'Project basic information'!$A$14,D133&lt;=DATE(YEAR('Project basic information'!$E$15),MONTH('Project basic information'!$E$15),1),'Project basic information'!$A$15,D133&lt;=DATE(YEAR('Project basic information'!$E$16),MONTH('Project basic information'!$E$16),1),'Project basic information'!$A$16),""),"")</f>
        <v/>
      </c>
      <c r="C133" s="508">
        <f>IF(C132&gt;0,C132+1,IF(DATE(YEAR('Project basic information'!$C$5),MONTH('Project basic information'!$C$5),1)=D133,1,0))</f>
        <v>0</v>
      </c>
      <c r="D133" s="509">
        <f t="shared" si="43"/>
        <v>2133</v>
      </c>
      <c r="E133" s="510"/>
      <c r="F133" s="458">
        <f t="shared" si="40"/>
        <v>0</v>
      </c>
      <c r="G133" s="511"/>
      <c r="H133" s="510"/>
      <c r="I133" s="458">
        <f t="shared" si="41"/>
        <v>0</v>
      </c>
      <c r="J133" s="512"/>
      <c r="M133" s="509">
        <f t="shared" si="35"/>
        <v>2133</v>
      </c>
      <c r="N133" s="514"/>
      <c r="O133" s="514"/>
      <c r="P133" s="514"/>
      <c r="Q133" s="514"/>
      <c r="R133" s="514"/>
      <c r="S133" s="513"/>
      <c r="T133" s="513"/>
      <c r="U133" s="513"/>
      <c r="V133" s="513"/>
      <c r="W133" s="513"/>
      <c r="X133" s="513"/>
      <c r="Y133" s="513"/>
      <c r="Z133" s="513"/>
      <c r="AA133" s="513"/>
      <c r="AB133" s="513"/>
      <c r="AC133" s="515">
        <f t="shared" si="42"/>
        <v>0</v>
      </c>
      <c r="AD133" s="516"/>
    </row>
    <row r="134" spans="2:30" outlineLevel="1">
      <c r="B134" s="508" t="str">
        <f>IF(C134&gt;0,IFERROR(_xlfn.IFS(D134&lt;=DATE(YEAR('Project basic information'!$E$12),MONTH('Project basic information'!$E$12),1),'Project basic information'!$A$12,D134&lt;=DATE(YEAR('Project basic information'!$E$13),MONTH('Project basic information'!$E$13),1),'Project basic information'!$A$13,D134&lt;=DATE(YEAR('Project basic information'!$E$14),MONTH('Project basic information'!$E$14),1),'Project basic information'!$A$14,D134&lt;=DATE(YEAR('Project basic information'!$E$15),MONTH('Project basic information'!$E$15),1),'Project basic information'!$A$15,D134&lt;=DATE(YEAR('Project basic information'!$E$16),MONTH('Project basic information'!$E$16),1),'Project basic information'!$A$16),""),"")</f>
        <v/>
      </c>
      <c r="C134" s="508">
        <f>IF(C133&gt;0,C133+1,IF(DATE(YEAR('Project basic information'!$C$5),MONTH('Project basic information'!$C$5),1)=D134,1,0))</f>
        <v>0</v>
      </c>
      <c r="D134" s="509">
        <f t="shared" si="43"/>
        <v>2163</v>
      </c>
      <c r="E134" s="510"/>
      <c r="F134" s="458">
        <f t="shared" si="40"/>
        <v>0</v>
      </c>
      <c r="G134" s="511"/>
      <c r="H134" s="510"/>
      <c r="I134" s="458">
        <f t="shared" si="41"/>
        <v>0</v>
      </c>
      <c r="J134" s="512"/>
      <c r="M134" s="509">
        <f t="shared" si="35"/>
        <v>2163</v>
      </c>
      <c r="N134" s="514"/>
      <c r="O134" s="514"/>
      <c r="P134" s="514"/>
      <c r="Q134" s="514"/>
      <c r="R134" s="514"/>
      <c r="S134" s="513"/>
      <c r="T134" s="513"/>
      <c r="U134" s="513"/>
      <c r="V134" s="513"/>
      <c r="W134" s="513"/>
      <c r="X134" s="513"/>
      <c r="Y134" s="513"/>
      <c r="Z134" s="513"/>
      <c r="AA134" s="513"/>
      <c r="AB134" s="513"/>
      <c r="AC134" s="515">
        <f t="shared" si="42"/>
        <v>0</v>
      </c>
      <c r="AD134" s="516"/>
    </row>
    <row r="135" spans="2:30" ht="15" thickBot="1">
      <c r="B135" s="518"/>
      <c r="C135" s="519"/>
      <c r="D135" s="520">
        <f>D134</f>
        <v>2163</v>
      </c>
      <c r="E135" s="521"/>
      <c r="F135" s="522">
        <f>SUM(F123:F134)</f>
        <v>0</v>
      </c>
      <c r="G135" s="523">
        <f>SUM(G123:G134)</f>
        <v>0</v>
      </c>
      <c r="H135" s="524"/>
      <c r="I135" s="522">
        <f>SUM(I123:I134)</f>
        <v>0</v>
      </c>
      <c r="J135" s="523">
        <f>SUM(J123:J134)</f>
        <v>0</v>
      </c>
      <c r="M135" s="520">
        <f t="shared" si="35"/>
        <v>2163</v>
      </c>
      <c r="N135" s="526">
        <f>SUM(N123:N134)</f>
        <v>0</v>
      </c>
      <c r="O135" s="526">
        <f>SUM(O123:O134)</f>
        <v>0</v>
      </c>
      <c r="P135" s="526">
        <f>SUM(P123:P134)</f>
        <v>0</v>
      </c>
      <c r="Q135" s="526">
        <f>SUM(Q123:Q134)</f>
        <v>0</v>
      </c>
      <c r="R135" s="526">
        <f>SUM(R123:R134)</f>
        <v>0</v>
      </c>
      <c r="S135" s="528">
        <f t="shared" ref="S135:AB135" si="44">SUM(S123:S134)</f>
        <v>0</v>
      </c>
      <c r="T135" s="528">
        <f t="shared" si="44"/>
        <v>0</v>
      </c>
      <c r="U135" s="528">
        <f t="shared" si="44"/>
        <v>0</v>
      </c>
      <c r="V135" s="528">
        <f t="shared" si="44"/>
        <v>0</v>
      </c>
      <c r="W135" s="528">
        <f t="shared" si="44"/>
        <v>0</v>
      </c>
      <c r="X135" s="528">
        <f t="shared" si="44"/>
        <v>0</v>
      </c>
      <c r="Y135" s="528">
        <f t="shared" si="44"/>
        <v>0</v>
      </c>
      <c r="Z135" s="528">
        <f t="shared" si="44"/>
        <v>0</v>
      </c>
      <c r="AA135" s="528">
        <f t="shared" si="44"/>
        <v>0</v>
      </c>
      <c r="AB135" s="528">
        <f t="shared" si="44"/>
        <v>0</v>
      </c>
      <c r="AC135" s="528">
        <f>SUM(AC123:AC134)</f>
        <v>0</v>
      </c>
      <c r="AD135" s="516"/>
    </row>
    <row r="136" spans="2:30" ht="28.55" customHeight="1">
      <c r="B136" s="448"/>
      <c r="C136" s="448"/>
      <c r="N136" s="527">
        <f>IFERROR(N135/$H$6,0)</f>
        <v>0</v>
      </c>
      <c r="O136" s="527">
        <f>IFERROR(O135/$H$6,0)</f>
        <v>0</v>
      </c>
      <c r="P136" s="527">
        <f>IFERROR(P135/$H$6,0)</f>
        <v>0</v>
      </c>
      <c r="Q136" s="527">
        <f>IFERROR(Q135/$H$6,0)</f>
        <v>0</v>
      </c>
      <c r="R136" s="527">
        <f>IFERROR(R135/$H$6,0)</f>
        <v>0</v>
      </c>
      <c r="S136" s="527">
        <f t="shared" ref="S136:AB136" si="45">IFERROR(S135/$H$6,0)</f>
        <v>0</v>
      </c>
      <c r="T136" s="527">
        <f t="shared" si="45"/>
        <v>0</v>
      </c>
      <c r="U136" s="527">
        <f t="shared" si="45"/>
        <v>0</v>
      </c>
      <c r="V136" s="527">
        <f t="shared" si="45"/>
        <v>0</v>
      </c>
      <c r="W136" s="527">
        <f t="shared" si="45"/>
        <v>0</v>
      </c>
      <c r="X136" s="527">
        <f t="shared" si="45"/>
        <v>0</v>
      </c>
      <c r="Y136" s="527">
        <f t="shared" si="45"/>
        <v>0</v>
      </c>
      <c r="Z136" s="527">
        <f t="shared" si="45"/>
        <v>0</v>
      </c>
      <c r="AA136" s="527">
        <f t="shared" si="45"/>
        <v>0</v>
      </c>
      <c r="AB136" s="527">
        <f t="shared" si="45"/>
        <v>0</v>
      </c>
      <c r="AC136" s="525">
        <f>IFERROR(AC135/$H$6,0)</f>
        <v>0</v>
      </c>
      <c r="AD136" s="529" t="s">
        <v>579</v>
      </c>
    </row>
    <row r="137" spans="2:30" ht="15" thickBot="1">
      <c r="B137" s="448"/>
      <c r="C137" s="448"/>
      <c r="N137" s="530"/>
      <c r="O137" s="530"/>
      <c r="P137" s="530"/>
      <c r="Q137" s="530"/>
      <c r="R137" s="530"/>
      <c r="S137" s="531"/>
      <c r="T137" s="532"/>
      <c r="U137" s="533"/>
      <c r="V137" s="533"/>
      <c r="W137" s="533"/>
      <c r="X137" s="533"/>
      <c r="Y137" s="533"/>
      <c r="Z137" s="533"/>
      <c r="AA137" s="533"/>
      <c r="AB137" s="534"/>
      <c r="AC137" s="535"/>
      <c r="AD137" s="542"/>
    </row>
    <row r="138" spans="2:30" outlineLevel="1">
      <c r="B138" s="508" t="str">
        <f>IF(C138&gt;0,IFERROR(_xlfn.IFS(D138&lt;=DATE(YEAR('Project basic information'!$E$12),MONTH('Project basic information'!$E$12),1),'Project basic information'!$A$12,D138&lt;=DATE(YEAR('Project basic information'!$E$13),MONTH('Project basic information'!$E$13),1),'Project basic information'!$A$13,D138&lt;=DATE(YEAR('Project basic information'!$E$14),MONTH('Project basic information'!$E$14),1),'Project basic information'!$A$14,D138&lt;=DATE(YEAR('Project basic information'!$E$15),MONTH('Project basic information'!$E$15),1),'Project basic information'!$A$15,D138&lt;=DATE(YEAR('Project basic information'!$E$16),MONTH('Project basic information'!$E$16),1),'Project basic information'!$A$16),""),"")</f>
        <v/>
      </c>
      <c r="C138" s="508">
        <f>IF(C134&gt;0,C134+1,IF(DATE(YEAR('Project basic information'!$C$5),MONTH('Project basic information'!$C$5),1)=D138,1,0))</f>
        <v>0</v>
      </c>
      <c r="D138" s="509">
        <f>DATE(YEAR(D134),MONTH(D134)+1,DAY(D134))</f>
        <v>2194</v>
      </c>
      <c r="E138" s="539"/>
      <c r="F138" s="537">
        <f t="shared" ref="F138:F149" si="46">215/12*E138</f>
        <v>0</v>
      </c>
      <c r="G138" s="540"/>
      <c r="H138" s="539"/>
      <c r="I138" s="537">
        <f t="shared" ref="I138:I149" si="47">215/12*H138</f>
        <v>0</v>
      </c>
      <c r="J138" s="541"/>
      <c r="M138" s="509">
        <f t="shared" si="35"/>
        <v>2194</v>
      </c>
      <c r="N138" s="514"/>
      <c r="O138" s="514"/>
      <c r="P138" s="514"/>
      <c r="Q138" s="514"/>
      <c r="R138" s="514"/>
      <c r="S138" s="513"/>
      <c r="T138" s="513"/>
      <c r="U138" s="513"/>
      <c r="V138" s="513"/>
      <c r="W138" s="513"/>
      <c r="X138" s="513"/>
      <c r="Y138" s="513"/>
      <c r="Z138" s="513"/>
      <c r="AA138" s="513"/>
      <c r="AB138" s="513"/>
      <c r="AC138" s="515">
        <f t="shared" ref="AC138:AC149" si="48">SUM(N138:AB138)</f>
        <v>0</v>
      </c>
      <c r="AD138" s="516"/>
    </row>
    <row r="139" spans="2:30" outlineLevel="1">
      <c r="B139" s="508" t="str">
        <f>IF(C139&gt;0,IFERROR(_xlfn.IFS(D139&lt;=DATE(YEAR('Project basic information'!$E$12),MONTH('Project basic information'!$E$12),1),'Project basic information'!$A$12,D139&lt;=DATE(YEAR('Project basic information'!$E$13),MONTH('Project basic information'!$E$13),1),'Project basic information'!$A$13,D139&lt;=DATE(YEAR('Project basic information'!$E$14),MONTH('Project basic information'!$E$14),1),'Project basic information'!$A$14,D139&lt;=DATE(YEAR('Project basic information'!$E$15),MONTH('Project basic information'!$E$15),1),'Project basic information'!$A$15,D139&lt;=DATE(YEAR('Project basic information'!$E$16),MONTH('Project basic information'!$E$16),1),'Project basic information'!$A$16),""),"")</f>
        <v/>
      </c>
      <c r="C139" s="508">
        <f>IF(C138&gt;0,C138+1,IF(DATE(YEAR('Project basic information'!$C$5),MONTH('Project basic information'!$C$5),1)=D139,1,0))</f>
        <v>0</v>
      </c>
      <c r="D139" s="509">
        <f t="shared" ref="D139:D149" si="49">DATE(YEAR(D138),MONTH(D138)+1,DAY(D138))</f>
        <v>2225</v>
      </c>
      <c r="E139" s="510"/>
      <c r="F139" s="458">
        <f t="shared" si="46"/>
        <v>0</v>
      </c>
      <c r="G139" s="511"/>
      <c r="H139" s="510"/>
      <c r="I139" s="458">
        <f t="shared" si="47"/>
        <v>0</v>
      </c>
      <c r="J139" s="512"/>
      <c r="M139" s="509">
        <f t="shared" si="35"/>
        <v>2225</v>
      </c>
      <c r="N139" s="514"/>
      <c r="O139" s="514"/>
      <c r="P139" s="514"/>
      <c r="Q139" s="514"/>
      <c r="R139" s="514"/>
      <c r="S139" s="513"/>
      <c r="T139" s="513"/>
      <c r="U139" s="513"/>
      <c r="V139" s="513"/>
      <c r="W139" s="513"/>
      <c r="X139" s="513"/>
      <c r="Y139" s="513"/>
      <c r="Z139" s="513"/>
      <c r="AA139" s="513"/>
      <c r="AB139" s="513"/>
      <c r="AC139" s="515">
        <f t="shared" si="48"/>
        <v>0</v>
      </c>
      <c r="AD139" s="516"/>
    </row>
    <row r="140" spans="2:30" outlineLevel="1">
      <c r="B140" s="508" t="str">
        <f>IF(C140&gt;0,IFERROR(_xlfn.IFS(D140&lt;=DATE(YEAR('Project basic information'!$E$12),MONTH('Project basic information'!$E$12),1),'Project basic information'!$A$12,D140&lt;=DATE(YEAR('Project basic information'!$E$13),MONTH('Project basic information'!$E$13),1),'Project basic information'!$A$13,D140&lt;=DATE(YEAR('Project basic information'!$E$14),MONTH('Project basic information'!$E$14),1),'Project basic information'!$A$14,D140&lt;=DATE(YEAR('Project basic information'!$E$15),MONTH('Project basic information'!$E$15),1),'Project basic information'!$A$15,D140&lt;=DATE(YEAR('Project basic information'!$E$16),MONTH('Project basic information'!$E$16),1),'Project basic information'!$A$16),""),"")</f>
        <v/>
      </c>
      <c r="C140" s="508">
        <f>IF(C139&gt;0,C139+1,IF(DATE(YEAR('Project basic information'!$C$5),MONTH('Project basic information'!$C$5),1)=D140,1,0))</f>
        <v>0</v>
      </c>
      <c r="D140" s="509">
        <f t="shared" si="49"/>
        <v>2253</v>
      </c>
      <c r="E140" s="510"/>
      <c r="F140" s="458">
        <f t="shared" si="46"/>
        <v>0</v>
      </c>
      <c r="G140" s="511"/>
      <c r="H140" s="510"/>
      <c r="I140" s="458">
        <f t="shared" si="47"/>
        <v>0</v>
      </c>
      <c r="J140" s="512"/>
      <c r="M140" s="509">
        <f t="shared" si="35"/>
        <v>2253</v>
      </c>
      <c r="N140" s="514"/>
      <c r="O140" s="514"/>
      <c r="P140" s="514"/>
      <c r="Q140" s="514"/>
      <c r="R140" s="514"/>
      <c r="S140" s="513"/>
      <c r="T140" s="513"/>
      <c r="U140" s="513"/>
      <c r="V140" s="513"/>
      <c r="W140" s="513"/>
      <c r="X140" s="513"/>
      <c r="Y140" s="513"/>
      <c r="Z140" s="513"/>
      <c r="AA140" s="513"/>
      <c r="AB140" s="513"/>
      <c r="AC140" s="515">
        <f t="shared" si="48"/>
        <v>0</v>
      </c>
      <c r="AD140" s="516"/>
    </row>
    <row r="141" spans="2:30" outlineLevel="1">
      <c r="B141" s="508" t="str">
        <f>IF(C141&gt;0,IFERROR(_xlfn.IFS(D141&lt;=DATE(YEAR('Project basic information'!$E$12),MONTH('Project basic information'!$E$12),1),'Project basic information'!$A$12,D141&lt;=DATE(YEAR('Project basic information'!$E$13),MONTH('Project basic information'!$E$13),1),'Project basic information'!$A$13,D141&lt;=DATE(YEAR('Project basic information'!$E$14),MONTH('Project basic information'!$E$14),1),'Project basic information'!$A$14,D141&lt;=DATE(YEAR('Project basic information'!$E$15),MONTH('Project basic information'!$E$15),1),'Project basic information'!$A$15,D141&lt;=DATE(YEAR('Project basic information'!$E$16),MONTH('Project basic information'!$E$16),1),'Project basic information'!$A$16),""),"")</f>
        <v/>
      </c>
      <c r="C141" s="508">
        <f>IF(C140&gt;0,C140+1,IF(DATE(YEAR('Project basic information'!$C$5),MONTH('Project basic information'!$C$5),1)=D141,1,0))</f>
        <v>0</v>
      </c>
      <c r="D141" s="509">
        <f t="shared" si="49"/>
        <v>2284</v>
      </c>
      <c r="E141" s="510"/>
      <c r="F141" s="458">
        <f t="shared" si="46"/>
        <v>0</v>
      </c>
      <c r="G141" s="511"/>
      <c r="H141" s="510"/>
      <c r="I141" s="458">
        <f t="shared" si="47"/>
        <v>0</v>
      </c>
      <c r="J141" s="512"/>
      <c r="M141" s="509">
        <f t="shared" si="35"/>
        <v>2284</v>
      </c>
      <c r="N141" s="514"/>
      <c r="O141" s="514"/>
      <c r="P141" s="514"/>
      <c r="Q141" s="514"/>
      <c r="R141" s="514"/>
      <c r="S141" s="513"/>
      <c r="T141" s="513"/>
      <c r="U141" s="513"/>
      <c r="V141" s="513"/>
      <c r="W141" s="513"/>
      <c r="X141" s="513"/>
      <c r="Y141" s="513"/>
      <c r="Z141" s="513"/>
      <c r="AA141" s="513"/>
      <c r="AB141" s="513"/>
      <c r="AC141" s="515">
        <f t="shared" si="48"/>
        <v>0</v>
      </c>
      <c r="AD141" s="516"/>
    </row>
    <row r="142" spans="2:30" outlineLevel="1">
      <c r="B142" s="508" t="str">
        <f>IF(C142&gt;0,IFERROR(_xlfn.IFS(D142&lt;=DATE(YEAR('Project basic information'!$E$12),MONTH('Project basic information'!$E$12),1),'Project basic information'!$A$12,D142&lt;=DATE(YEAR('Project basic information'!$E$13),MONTH('Project basic information'!$E$13),1),'Project basic information'!$A$13,D142&lt;=DATE(YEAR('Project basic information'!$E$14),MONTH('Project basic information'!$E$14),1),'Project basic information'!$A$14,D142&lt;=DATE(YEAR('Project basic information'!$E$15),MONTH('Project basic information'!$E$15),1),'Project basic information'!$A$15,D142&lt;=DATE(YEAR('Project basic information'!$E$16),MONTH('Project basic information'!$E$16),1),'Project basic information'!$A$16),""),"")</f>
        <v/>
      </c>
      <c r="C142" s="508">
        <f>IF(C141&gt;0,C141+1,IF(DATE(YEAR('Project basic information'!$C$5),MONTH('Project basic information'!$C$5),1)=D142,1,0))</f>
        <v>0</v>
      </c>
      <c r="D142" s="509">
        <f t="shared" si="49"/>
        <v>2314</v>
      </c>
      <c r="E142" s="510"/>
      <c r="F142" s="458">
        <f t="shared" si="46"/>
        <v>0</v>
      </c>
      <c r="G142" s="511"/>
      <c r="H142" s="510"/>
      <c r="I142" s="458">
        <f t="shared" si="47"/>
        <v>0</v>
      </c>
      <c r="J142" s="512"/>
      <c r="M142" s="509">
        <f t="shared" si="35"/>
        <v>2314</v>
      </c>
      <c r="N142" s="514"/>
      <c r="O142" s="514"/>
      <c r="P142" s="514"/>
      <c r="Q142" s="514"/>
      <c r="R142" s="514"/>
      <c r="S142" s="513"/>
      <c r="T142" s="513"/>
      <c r="U142" s="513"/>
      <c r="V142" s="513"/>
      <c r="W142" s="513"/>
      <c r="X142" s="513"/>
      <c r="Y142" s="513"/>
      <c r="Z142" s="513"/>
      <c r="AA142" s="513"/>
      <c r="AB142" s="513"/>
      <c r="AC142" s="515">
        <f t="shared" si="48"/>
        <v>0</v>
      </c>
      <c r="AD142" s="516"/>
    </row>
    <row r="143" spans="2:30" outlineLevel="1">
      <c r="B143" s="508" t="str">
        <f>IF(C143&gt;0,IFERROR(_xlfn.IFS(D143&lt;=DATE(YEAR('Project basic information'!$E$12),MONTH('Project basic information'!$E$12),1),'Project basic information'!$A$12,D143&lt;=DATE(YEAR('Project basic information'!$E$13),MONTH('Project basic information'!$E$13),1),'Project basic information'!$A$13,D143&lt;=DATE(YEAR('Project basic information'!$E$14),MONTH('Project basic information'!$E$14),1),'Project basic information'!$A$14,D143&lt;=DATE(YEAR('Project basic information'!$E$15),MONTH('Project basic information'!$E$15),1),'Project basic information'!$A$15,D143&lt;=DATE(YEAR('Project basic information'!$E$16),MONTH('Project basic information'!$E$16),1),'Project basic information'!$A$16),""),"")</f>
        <v/>
      </c>
      <c r="C143" s="508">
        <f>IF(C142&gt;0,C142+1,IF(DATE(YEAR('Project basic information'!$C$5),MONTH('Project basic information'!$C$5),1)=D143,1,0))</f>
        <v>0</v>
      </c>
      <c r="D143" s="509">
        <f t="shared" si="49"/>
        <v>2345</v>
      </c>
      <c r="E143" s="510"/>
      <c r="F143" s="458">
        <f t="shared" si="46"/>
        <v>0</v>
      </c>
      <c r="G143" s="511"/>
      <c r="H143" s="510"/>
      <c r="I143" s="458">
        <f t="shared" si="47"/>
        <v>0</v>
      </c>
      <c r="J143" s="512"/>
      <c r="M143" s="509">
        <f t="shared" si="35"/>
        <v>2345</v>
      </c>
      <c r="N143" s="514"/>
      <c r="O143" s="514"/>
      <c r="P143" s="514"/>
      <c r="Q143" s="514"/>
      <c r="R143" s="514"/>
      <c r="S143" s="513"/>
      <c r="T143" s="513"/>
      <c r="U143" s="513"/>
      <c r="V143" s="513"/>
      <c r="W143" s="513"/>
      <c r="X143" s="513"/>
      <c r="Y143" s="513"/>
      <c r="Z143" s="513"/>
      <c r="AA143" s="513"/>
      <c r="AB143" s="513"/>
      <c r="AC143" s="515">
        <f t="shared" si="48"/>
        <v>0</v>
      </c>
      <c r="AD143" s="516"/>
    </row>
    <row r="144" spans="2:30" outlineLevel="1">
      <c r="B144" s="508" t="str">
        <f>IF(C144&gt;0,IFERROR(_xlfn.IFS(D144&lt;=DATE(YEAR('Project basic information'!$E$12),MONTH('Project basic information'!$E$12),1),'Project basic information'!$A$12,D144&lt;=DATE(YEAR('Project basic information'!$E$13),MONTH('Project basic information'!$E$13),1),'Project basic information'!$A$13,D144&lt;=DATE(YEAR('Project basic information'!$E$14),MONTH('Project basic information'!$E$14),1),'Project basic information'!$A$14,D144&lt;=DATE(YEAR('Project basic information'!$E$15),MONTH('Project basic information'!$E$15),1),'Project basic information'!$A$15,D144&lt;=DATE(YEAR('Project basic information'!$E$16),MONTH('Project basic information'!$E$16),1),'Project basic information'!$A$16),""),"")</f>
        <v/>
      </c>
      <c r="C144" s="508">
        <f>IF(C143&gt;0,C143+1,IF(DATE(YEAR('Project basic information'!$C$5),MONTH('Project basic information'!$C$5),1)=D144,1,0))</f>
        <v>0</v>
      </c>
      <c r="D144" s="509">
        <f t="shared" si="49"/>
        <v>2375</v>
      </c>
      <c r="E144" s="510"/>
      <c r="F144" s="458">
        <f t="shared" si="46"/>
        <v>0</v>
      </c>
      <c r="G144" s="511"/>
      <c r="H144" s="510"/>
      <c r="I144" s="458">
        <f t="shared" si="47"/>
        <v>0</v>
      </c>
      <c r="J144" s="512"/>
      <c r="M144" s="509">
        <f t="shared" si="35"/>
        <v>2375</v>
      </c>
      <c r="N144" s="514"/>
      <c r="O144" s="514"/>
      <c r="P144" s="514"/>
      <c r="Q144" s="514"/>
      <c r="R144" s="514"/>
      <c r="S144" s="513"/>
      <c r="T144" s="513"/>
      <c r="U144" s="513"/>
      <c r="V144" s="513"/>
      <c r="W144" s="513"/>
      <c r="X144" s="513"/>
      <c r="Y144" s="513"/>
      <c r="Z144" s="513"/>
      <c r="AA144" s="513"/>
      <c r="AB144" s="513"/>
      <c r="AC144" s="515">
        <f t="shared" si="48"/>
        <v>0</v>
      </c>
      <c r="AD144" s="516"/>
    </row>
    <row r="145" spans="1:30" outlineLevel="1">
      <c r="B145" s="508" t="str">
        <f>IF(C145&gt;0,IFERROR(_xlfn.IFS(D145&lt;=DATE(YEAR('Project basic information'!$E$12),MONTH('Project basic information'!$E$12),1),'Project basic information'!$A$12,D145&lt;=DATE(YEAR('Project basic information'!$E$13),MONTH('Project basic information'!$E$13),1),'Project basic information'!$A$13,D145&lt;=DATE(YEAR('Project basic information'!$E$14),MONTH('Project basic information'!$E$14),1),'Project basic information'!$A$14,D145&lt;=DATE(YEAR('Project basic information'!$E$15),MONTH('Project basic information'!$E$15),1),'Project basic information'!$A$15,D145&lt;=DATE(YEAR('Project basic information'!$E$16),MONTH('Project basic information'!$E$16),1),'Project basic information'!$A$16),""),"")</f>
        <v/>
      </c>
      <c r="C145" s="508">
        <f>IF(C144&gt;0,C144+1,IF(DATE(YEAR('Project basic information'!$C$5),MONTH('Project basic information'!$C$5),1)=D145,1,0))</f>
        <v>0</v>
      </c>
      <c r="D145" s="509">
        <f t="shared" si="49"/>
        <v>2406</v>
      </c>
      <c r="E145" s="510"/>
      <c r="F145" s="458">
        <f t="shared" si="46"/>
        <v>0</v>
      </c>
      <c r="G145" s="511"/>
      <c r="H145" s="510"/>
      <c r="I145" s="458">
        <f t="shared" si="47"/>
        <v>0</v>
      </c>
      <c r="J145" s="512"/>
      <c r="M145" s="509">
        <f t="shared" si="35"/>
        <v>2406</v>
      </c>
      <c r="N145" s="514"/>
      <c r="O145" s="514"/>
      <c r="P145" s="514"/>
      <c r="Q145" s="514"/>
      <c r="R145" s="514"/>
      <c r="S145" s="513"/>
      <c r="T145" s="513"/>
      <c r="U145" s="513"/>
      <c r="V145" s="513"/>
      <c r="W145" s="513"/>
      <c r="X145" s="513"/>
      <c r="Y145" s="513"/>
      <c r="Z145" s="513"/>
      <c r="AA145" s="513"/>
      <c r="AB145" s="513"/>
      <c r="AC145" s="515">
        <f t="shared" si="48"/>
        <v>0</v>
      </c>
      <c r="AD145" s="516"/>
    </row>
    <row r="146" spans="1:30" outlineLevel="1">
      <c r="B146" s="508" t="str">
        <f>IF(C146&gt;0,IFERROR(_xlfn.IFS(D146&lt;=DATE(YEAR('Project basic information'!$E$12),MONTH('Project basic information'!$E$12),1),'Project basic information'!$A$12,D146&lt;=DATE(YEAR('Project basic information'!$E$13),MONTH('Project basic information'!$E$13),1),'Project basic information'!$A$13,D146&lt;=DATE(YEAR('Project basic information'!$E$14),MONTH('Project basic information'!$E$14),1),'Project basic information'!$A$14,D146&lt;=DATE(YEAR('Project basic information'!$E$15),MONTH('Project basic information'!$E$15),1),'Project basic information'!$A$15,D146&lt;=DATE(YEAR('Project basic information'!$E$16),MONTH('Project basic information'!$E$16),1),'Project basic information'!$A$16),""),"")</f>
        <v/>
      </c>
      <c r="C146" s="508">
        <f>IF(C145&gt;0,C145+1,IF(DATE(YEAR('Project basic information'!$C$5),MONTH('Project basic information'!$C$5),1)=D146,1,0))</f>
        <v>0</v>
      </c>
      <c r="D146" s="509">
        <f t="shared" si="49"/>
        <v>2437</v>
      </c>
      <c r="E146" s="510"/>
      <c r="F146" s="458">
        <f t="shared" si="46"/>
        <v>0</v>
      </c>
      <c r="G146" s="511"/>
      <c r="H146" s="510"/>
      <c r="I146" s="458">
        <f t="shared" si="47"/>
        <v>0</v>
      </c>
      <c r="J146" s="512"/>
      <c r="M146" s="509">
        <f t="shared" si="35"/>
        <v>2437</v>
      </c>
      <c r="N146" s="514"/>
      <c r="O146" s="514"/>
      <c r="P146" s="514"/>
      <c r="Q146" s="514"/>
      <c r="R146" s="514"/>
      <c r="S146" s="513"/>
      <c r="T146" s="513"/>
      <c r="U146" s="513"/>
      <c r="V146" s="513"/>
      <c r="W146" s="513"/>
      <c r="X146" s="513"/>
      <c r="Y146" s="513"/>
      <c r="Z146" s="513"/>
      <c r="AA146" s="513"/>
      <c r="AB146" s="513"/>
      <c r="AC146" s="515">
        <f t="shared" si="48"/>
        <v>0</v>
      </c>
      <c r="AD146" s="516"/>
    </row>
    <row r="147" spans="1:30" outlineLevel="1">
      <c r="B147" s="508" t="str">
        <f>IF(C147&gt;0,IFERROR(_xlfn.IFS(D147&lt;=DATE(YEAR('Project basic information'!$E$12),MONTH('Project basic information'!$E$12),1),'Project basic information'!$A$12,D147&lt;=DATE(YEAR('Project basic information'!$E$13),MONTH('Project basic information'!$E$13),1),'Project basic information'!$A$13,D147&lt;=DATE(YEAR('Project basic information'!$E$14),MONTH('Project basic information'!$E$14),1),'Project basic information'!$A$14,D147&lt;=DATE(YEAR('Project basic information'!$E$15),MONTH('Project basic information'!$E$15),1),'Project basic information'!$A$15,D147&lt;=DATE(YEAR('Project basic information'!$E$16),MONTH('Project basic information'!$E$16),1),'Project basic information'!$A$16),""),"")</f>
        <v/>
      </c>
      <c r="C147" s="508">
        <f>IF(C146&gt;0,C146+1,IF(DATE(YEAR('Project basic information'!$C$5),MONTH('Project basic information'!$C$5),1)=D147,1,0))</f>
        <v>0</v>
      </c>
      <c r="D147" s="509">
        <f t="shared" si="49"/>
        <v>2467</v>
      </c>
      <c r="E147" s="510"/>
      <c r="F147" s="458">
        <f t="shared" si="46"/>
        <v>0</v>
      </c>
      <c r="G147" s="511"/>
      <c r="H147" s="510"/>
      <c r="I147" s="458">
        <f t="shared" si="47"/>
        <v>0</v>
      </c>
      <c r="J147" s="512"/>
      <c r="M147" s="509">
        <f t="shared" si="35"/>
        <v>2467</v>
      </c>
      <c r="N147" s="514"/>
      <c r="O147" s="514"/>
      <c r="P147" s="514"/>
      <c r="Q147" s="514"/>
      <c r="R147" s="514"/>
      <c r="S147" s="513"/>
      <c r="T147" s="513"/>
      <c r="U147" s="513"/>
      <c r="V147" s="513"/>
      <c r="W147" s="513"/>
      <c r="X147" s="513"/>
      <c r="Y147" s="513"/>
      <c r="Z147" s="513"/>
      <c r="AA147" s="513"/>
      <c r="AB147" s="513"/>
      <c r="AC147" s="515">
        <f t="shared" si="48"/>
        <v>0</v>
      </c>
      <c r="AD147" s="516"/>
    </row>
    <row r="148" spans="1:30" outlineLevel="1">
      <c r="B148" s="508" t="str">
        <f>IF(C148&gt;0,IFERROR(_xlfn.IFS(D148&lt;=DATE(YEAR('Project basic information'!$E$12),MONTH('Project basic information'!$E$12),1),'Project basic information'!$A$12,D148&lt;=DATE(YEAR('Project basic information'!$E$13),MONTH('Project basic information'!$E$13),1),'Project basic information'!$A$13,D148&lt;=DATE(YEAR('Project basic information'!$E$14),MONTH('Project basic information'!$E$14),1),'Project basic information'!$A$14,D148&lt;=DATE(YEAR('Project basic information'!$E$15),MONTH('Project basic information'!$E$15),1),'Project basic information'!$A$15,D148&lt;=DATE(YEAR('Project basic information'!$E$16),MONTH('Project basic information'!$E$16),1),'Project basic information'!$A$16),""),"")</f>
        <v/>
      </c>
      <c r="C148" s="508">
        <f>IF(C147&gt;0,C147+1,IF(DATE(YEAR('Project basic information'!$C$5),MONTH('Project basic information'!$C$5),1)=D148,1,0))</f>
        <v>0</v>
      </c>
      <c r="D148" s="509">
        <f t="shared" si="49"/>
        <v>2498</v>
      </c>
      <c r="E148" s="510"/>
      <c r="F148" s="458">
        <f t="shared" si="46"/>
        <v>0</v>
      </c>
      <c r="G148" s="511"/>
      <c r="H148" s="510"/>
      <c r="I148" s="458">
        <f t="shared" si="47"/>
        <v>0</v>
      </c>
      <c r="J148" s="512"/>
      <c r="M148" s="509">
        <f t="shared" si="35"/>
        <v>2498</v>
      </c>
      <c r="N148" s="514"/>
      <c r="O148" s="514"/>
      <c r="P148" s="514"/>
      <c r="Q148" s="514"/>
      <c r="R148" s="514"/>
      <c r="S148" s="513"/>
      <c r="T148" s="513"/>
      <c r="U148" s="513"/>
      <c r="V148" s="513"/>
      <c r="W148" s="513"/>
      <c r="X148" s="513"/>
      <c r="Y148" s="513"/>
      <c r="Z148" s="513"/>
      <c r="AA148" s="513"/>
      <c r="AB148" s="513"/>
      <c r="AC148" s="515">
        <f t="shared" si="48"/>
        <v>0</v>
      </c>
      <c r="AD148" s="516"/>
    </row>
    <row r="149" spans="1:30" outlineLevel="1">
      <c r="B149" s="508" t="str">
        <f>IF(C149&gt;0,IFERROR(_xlfn.IFS(D149&lt;=DATE(YEAR('Project basic information'!$E$12),MONTH('Project basic information'!$E$12),1),'Project basic information'!$A$12,D149&lt;=DATE(YEAR('Project basic information'!$E$13),MONTH('Project basic information'!$E$13),1),'Project basic information'!$A$13,D149&lt;=DATE(YEAR('Project basic information'!$E$14),MONTH('Project basic information'!$E$14),1),'Project basic information'!$A$14,D149&lt;=DATE(YEAR('Project basic information'!$E$15),MONTH('Project basic information'!$E$15),1),'Project basic information'!$A$15,D149&lt;=DATE(YEAR('Project basic information'!$E$16),MONTH('Project basic information'!$E$16),1),'Project basic information'!$A$16),""),"")</f>
        <v/>
      </c>
      <c r="C149" s="508">
        <f>IF(C148&gt;0,C148+1,IF(DATE(YEAR('Project basic information'!$C$5),MONTH('Project basic information'!$C$5),1)=D149,1,0))</f>
        <v>0</v>
      </c>
      <c r="D149" s="509">
        <f t="shared" si="49"/>
        <v>2528</v>
      </c>
      <c r="E149" s="510"/>
      <c r="F149" s="458">
        <f t="shared" si="46"/>
        <v>0</v>
      </c>
      <c r="G149" s="511"/>
      <c r="H149" s="510"/>
      <c r="I149" s="458">
        <f t="shared" si="47"/>
        <v>0</v>
      </c>
      <c r="J149" s="512"/>
      <c r="M149" s="509">
        <f t="shared" si="35"/>
        <v>2528</v>
      </c>
      <c r="N149" s="514"/>
      <c r="O149" s="514"/>
      <c r="P149" s="514"/>
      <c r="Q149" s="514"/>
      <c r="R149" s="514"/>
      <c r="S149" s="513"/>
      <c r="T149" s="513"/>
      <c r="U149" s="513"/>
      <c r="V149" s="513"/>
      <c r="W149" s="513"/>
      <c r="X149" s="513"/>
      <c r="Y149" s="513"/>
      <c r="Z149" s="513"/>
      <c r="AA149" s="513"/>
      <c r="AB149" s="513"/>
      <c r="AC149" s="515">
        <f t="shared" si="48"/>
        <v>0</v>
      </c>
      <c r="AD149" s="516"/>
    </row>
    <row r="150" spans="1:30" ht="15" thickBot="1">
      <c r="B150" s="518"/>
      <c r="C150" s="519"/>
      <c r="D150" s="520">
        <f>D149</f>
        <v>2528</v>
      </c>
      <c r="E150" s="521"/>
      <c r="F150" s="522">
        <f>SUM(F138:F149)</f>
        <v>0</v>
      </c>
      <c r="G150" s="523">
        <f>SUM(G138:G149)</f>
        <v>0</v>
      </c>
      <c r="H150" s="524"/>
      <c r="I150" s="522">
        <f>SUM(I138:I149)</f>
        <v>0</v>
      </c>
      <c r="J150" s="523">
        <f>SUM(J138:J149)</f>
        <v>0</v>
      </c>
      <c r="M150" s="520">
        <f t="shared" si="35"/>
        <v>2528</v>
      </c>
      <c r="N150" s="526">
        <f>SUM(N138:N149)</f>
        <v>0</v>
      </c>
      <c r="O150" s="526">
        <f>SUM(O138:O149)</f>
        <v>0</v>
      </c>
      <c r="P150" s="526">
        <f>SUM(P138:P149)</f>
        <v>0</v>
      </c>
      <c r="Q150" s="526">
        <f>SUM(Q138:Q149)</f>
        <v>0</v>
      </c>
      <c r="R150" s="526">
        <f>SUM(R138:R149)</f>
        <v>0</v>
      </c>
      <c r="S150" s="528">
        <f t="shared" ref="S150:AB150" si="50">SUM(S138:S149)</f>
        <v>0</v>
      </c>
      <c r="T150" s="528">
        <f t="shared" si="50"/>
        <v>0</v>
      </c>
      <c r="U150" s="528">
        <f t="shared" si="50"/>
        <v>0</v>
      </c>
      <c r="V150" s="528">
        <f t="shared" si="50"/>
        <v>0</v>
      </c>
      <c r="W150" s="528">
        <f t="shared" si="50"/>
        <v>0</v>
      </c>
      <c r="X150" s="528">
        <f t="shared" si="50"/>
        <v>0</v>
      </c>
      <c r="Y150" s="528">
        <f t="shared" si="50"/>
        <v>0</v>
      </c>
      <c r="Z150" s="528">
        <f t="shared" si="50"/>
        <v>0</v>
      </c>
      <c r="AA150" s="528">
        <f t="shared" si="50"/>
        <v>0</v>
      </c>
      <c r="AB150" s="528">
        <f t="shared" si="50"/>
        <v>0</v>
      </c>
      <c r="AC150" s="528">
        <f>SUM(AC138:AC149)</f>
        <v>0</v>
      </c>
      <c r="AD150" s="516"/>
    </row>
    <row r="151" spans="1:30" ht="28.55" customHeight="1">
      <c r="A151" s="448"/>
      <c r="B151" s="448"/>
      <c r="C151" s="448"/>
      <c r="D151" s="448"/>
      <c r="N151" s="527">
        <f>IFERROR(N150/$H$6,0)</f>
        <v>0</v>
      </c>
      <c r="O151" s="527">
        <f>IFERROR(O150/$H$6,0)</f>
        <v>0</v>
      </c>
      <c r="P151" s="527">
        <f>IFERROR(P150/$H$6,0)</f>
        <v>0</v>
      </c>
      <c r="Q151" s="527">
        <f>IFERROR(Q150/$H$6,0)</f>
        <v>0</v>
      </c>
      <c r="R151" s="527">
        <f>IFERROR(R150/$H$6,0)</f>
        <v>0</v>
      </c>
      <c r="S151" s="527">
        <f t="shared" ref="S151:AB151" si="51">IFERROR(S150/$H$6,0)</f>
        <v>0</v>
      </c>
      <c r="T151" s="527">
        <f t="shared" si="51"/>
        <v>0</v>
      </c>
      <c r="U151" s="527">
        <f t="shared" si="51"/>
        <v>0</v>
      </c>
      <c r="V151" s="527">
        <f t="shared" si="51"/>
        <v>0</v>
      </c>
      <c r="W151" s="527">
        <f t="shared" si="51"/>
        <v>0</v>
      </c>
      <c r="X151" s="527">
        <f t="shared" si="51"/>
        <v>0</v>
      </c>
      <c r="Y151" s="527">
        <f t="shared" si="51"/>
        <v>0</v>
      </c>
      <c r="Z151" s="527">
        <f t="shared" si="51"/>
        <v>0</v>
      </c>
      <c r="AA151" s="527">
        <f t="shared" si="51"/>
        <v>0</v>
      </c>
      <c r="AB151" s="527">
        <f t="shared" si="51"/>
        <v>0</v>
      </c>
      <c r="AC151" s="525">
        <f>IFERROR(AC150/$H$6,0)</f>
        <v>0</v>
      </c>
      <c r="AD151" s="529" t="s">
        <v>579</v>
      </c>
    </row>
    <row r="152" spans="1:30">
      <c r="A152" s="448"/>
      <c r="B152" s="448"/>
      <c r="C152" s="448"/>
      <c r="D152" s="448"/>
      <c r="N152" s="543"/>
      <c r="O152" s="543"/>
      <c r="P152" s="543"/>
      <c r="Q152" s="543"/>
      <c r="R152" s="543"/>
      <c r="S152" s="544"/>
      <c r="T152" s="545"/>
      <c r="U152" s="545"/>
      <c r="V152" s="545"/>
      <c r="W152" s="545"/>
      <c r="X152" s="545"/>
      <c r="Y152" s="545"/>
      <c r="Z152" s="545"/>
      <c r="AA152" s="545"/>
      <c r="AB152" s="546"/>
      <c r="AC152" s="543"/>
      <c r="AD152" s="542"/>
    </row>
    <row r="153" spans="1:30">
      <c r="L153" s="517"/>
      <c r="N153" s="480"/>
      <c r="O153" s="480"/>
      <c r="P153" s="480"/>
      <c r="Q153" s="480"/>
      <c r="R153" s="480"/>
      <c r="AC153" s="480"/>
    </row>
    <row r="154" spans="1:30">
      <c r="L154" s="517"/>
      <c r="N154" s="480"/>
      <c r="O154" s="480"/>
      <c r="P154" s="480"/>
      <c r="Q154" s="480"/>
      <c r="R154" s="480"/>
      <c r="AC154" s="480"/>
    </row>
    <row r="155" spans="1:30">
      <c r="N155" s="480"/>
      <c r="O155" s="480"/>
      <c r="P155" s="480"/>
      <c r="Q155" s="480"/>
      <c r="R155" s="480"/>
      <c r="AC155" s="480"/>
    </row>
    <row r="156" spans="1:30">
      <c r="N156" s="480"/>
      <c r="O156" s="480"/>
      <c r="P156" s="480"/>
      <c r="Q156" s="480"/>
      <c r="R156" s="480"/>
      <c r="AC156" s="480"/>
    </row>
    <row r="157" spans="1:30">
      <c r="N157" s="480"/>
      <c r="O157" s="480"/>
      <c r="P157" s="480"/>
      <c r="Q157" s="480"/>
      <c r="R157" s="480"/>
      <c r="AC157" s="480"/>
    </row>
    <row r="158" spans="1:30">
      <c r="N158" s="480"/>
      <c r="O158" s="480"/>
      <c r="P158" s="480"/>
      <c r="Q158" s="480"/>
      <c r="R158" s="480"/>
      <c r="AC158" s="480"/>
    </row>
    <row r="159" spans="1:30">
      <c r="N159" s="480"/>
      <c r="O159" s="480"/>
      <c r="P159" s="480"/>
      <c r="Q159" s="480"/>
      <c r="R159" s="480"/>
      <c r="AC159" s="480"/>
    </row>
    <row r="160" spans="1:30">
      <c r="N160" s="480"/>
      <c r="O160" s="480"/>
      <c r="P160" s="480"/>
      <c r="Q160" s="480"/>
      <c r="R160" s="480"/>
      <c r="AC160" s="480"/>
    </row>
    <row r="161" spans="14:29">
      <c r="N161" s="480"/>
      <c r="O161" s="480"/>
      <c r="P161" s="480"/>
      <c r="Q161" s="480"/>
      <c r="R161" s="480"/>
      <c r="AC161" s="480"/>
    </row>
    <row r="162" spans="14:29">
      <c r="N162" s="480"/>
      <c r="O162" s="480"/>
      <c r="P162" s="480"/>
      <c r="Q162" s="480"/>
      <c r="R162" s="480"/>
      <c r="AC162" s="480"/>
    </row>
    <row r="163" spans="14:29">
      <c r="N163" s="480"/>
      <c r="O163" s="480"/>
      <c r="P163" s="480"/>
      <c r="Q163" s="480"/>
      <c r="R163" s="480"/>
      <c r="AC163" s="480"/>
    </row>
    <row r="164" spans="14:29">
      <c r="N164" s="480"/>
      <c r="O164" s="480"/>
      <c r="P164" s="480"/>
      <c r="Q164" s="480"/>
      <c r="R164" s="480"/>
      <c r="AC164" s="480"/>
    </row>
    <row r="165" spans="14:29">
      <c r="N165" s="480"/>
      <c r="O165" s="480"/>
      <c r="P165" s="480"/>
      <c r="Q165" s="480"/>
      <c r="R165" s="480"/>
      <c r="AC165" s="480"/>
    </row>
    <row r="166" spans="14:29">
      <c r="N166" s="480"/>
      <c r="O166" s="480"/>
      <c r="P166" s="480"/>
      <c r="Q166" s="480"/>
      <c r="R166" s="480"/>
      <c r="AC166" s="480"/>
    </row>
    <row r="167" spans="14:29">
      <c r="N167" s="480"/>
      <c r="O167" s="480"/>
      <c r="P167" s="480"/>
      <c r="Q167" s="480"/>
      <c r="R167" s="480"/>
      <c r="AC167" s="480"/>
    </row>
    <row r="168" spans="14:29">
      <c r="N168" s="480"/>
      <c r="O168" s="480"/>
      <c r="P168" s="480"/>
      <c r="Q168" s="480"/>
      <c r="R168" s="480"/>
      <c r="AC168" s="480"/>
    </row>
    <row r="169" spans="14:29">
      <c r="N169" s="480"/>
      <c r="O169" s="480"/>
      <c r="P169" s="480"/>
      <c r="Q169" s="480"/>
      <c r="R169" s="480"/>
      <c r="AC169" s="480"/>
    </row>
    <row r="170" spans="14:29">
      <c r="N170" s="480"/>
      <c r="O170" s="480"/>
      <c r="P170" s="480"/>
      <c r="Q170" s="480"/>
      <c r="R170" s="480"/>
      <c r="AC170" s="480"/>
    </row>
    <row r="171" spans="14:29">
      <c r="N171" s="480"/>
      <c r="O171" s="480"/>
      <c r="P171" s="480"/>
      <c r="Q171" s="480"/>
      <c r="R171" s="480"/>
      <c r="AC171" s="480"/>
    </row>
    <row r="172" spans="14:29">
      <c r="N172" s="480"/>
      <c r="O172" s="480"/>
      <c r="P172" s="480"/>
      <c r="Q172" s="480"/>
      <c r="R172" s="480"/>
      <c r="AC172" s="480"/>
    </row>
    <row r="173" spans="14:29">
      <c r="N173" s="480"/>
      <c r="O173" s="480"/>
      <c r="P173" s="480"/>
      <c r="Q173" s="480"/>
      <c r="R173" s="480"/>
      <c r="AC173" s="480"/>
    </row>
    <row r="174" spans="14:29">
      <c r="N174" s="480"/>
      <c r="O174" s="480"/>
      <c r="P174" s="480"/>
      <c r="Q174" s="480"/>
      <c r="R174" s="480"/>
      <c r="AC174" s="480"/>
    </row>
    <row r="175" spans="14:29">
      <c r="N175" s="480"/>
      <c r="O175" s="480"/>
      <c r="P175" s="480"/>
      <c r="Q175" s="480"/>
      <c r="R175" s="480"/>
      <c r="AC175" s="480"/>
    </row>
    <row r="176" spans="14:29">
      <c r="N176" s="480"/>
      <c r="O176" s="480"/>
      <c r="P176" s="480"/>
      <c r="Q176" s="480"/>
      <c r="R176" s="480"/>
      <c r="AC176" s="480"/>
    </row>
    <row r="177" spans="14:18">
      <c r="N177" s="480"/>
      <c r="O177" s="480"/>
      <c r="P177" s="480"/>
      <c r="Q177" s="480"/>
      <c r="R177" s="480"/>
    </row>
    <row r="178" spans="14:18">
      <c r="N178" s="480"/>
      <c r="O178" s="480"/>
      <c r="P178" s="480"/>
      <c r="Q178" s="480"/>
      <c r="R178" s="480"/>
    </row>
    <row r="179" spans="14:18">
      <c r="N179" s="480"/>
      <c r="O179" s="480"/>
      <c r="P179" s="480"/>
      <c r="Q179" s="480"/>
      <c r="R179" s="480"/>
    </row>
    <row r="180" spans="14:18">
      <c r="N180" s="480"/>
      <c r="O180" s="480"/>
      <c r="P180" s="480"/>
      <c r="Q180" s="480"/>
      <c r="R180" s="480"/>
    </row>
  </sheetData>
  <mergeCells count="62">
    <mergeCell ref="E46:G46"/>
    <mergeCell ref="H46:J46"/>
    <mergeCell ref="N46:AC46"/>
    <mergeCell ref="J27:J28"/>
    <mergeCell ref="K27:K28"/>
    <mergeCell ref="H35:H41"/>
    <mergeCell ref="B44:J44"/>
    <mergeCell ref="M44:AE44"/>
    <mergeCell ref="C32:I32"/>
    <mergeCell ref="A27:A28"/>
    <mergeCell ref="B27:B28"/>
    <mergeCell ref="C27:C28"/>
    <mergeCell ref="D27:D28"/>
    <mergeCell ref="E27:E28"/>
    <mergeCell ref="F27:F28"/>
    <mergeCell ref="G27:G28"/>
    <mergeCell ref="H27:H28"/>
    <mergeCell ref="I27:I28"/>
    <mergeCell ref="F25:F26"/>
    <mergeCell ref="G25:G26"/>
    <mergeCell ref="H25:H26"/>
    <mergeCell ref="I25:I26"/>
    <mergeCell ref="J25:J26"/>
    <mergeCell ref="K25:K26"/>
    <mergeCell ref="G23:G24"/>
    <mergeCell ref="H23:H24"/>
    <mergeCell ref="I23:I24"/>
    <mergeCell ref="J23:J24"/>
    <mergeCell ref="K23:K24"/>
    <mergeCell ref="A25:A26"/>
    <mergeCell ref="B25:B26"/>
    <mergeCell ref="C25:C26"/>
    <mergeCell ref="D25:D26"/>
    <mergeCell ref="E25:E26"/>
    <mergeCell ref="A23:A24"/>
    <mergeCell ref="B23:B24"/>
    <mergeCell ref="C23:C24"/>
    <mergeCell ref="D23:D24"/>
    <mergeCell ref="E23:E24"/>
    <mergeCell ref="F23:F24"/>
    <mergeCell ref="F21:F22"/>
    <mergeCell ref="G21:G22"/>
    <mergeCell ref="H21:H22"/>
    <mergeCell ref="I21:I22"/>
    <mergeCell ref="J21:J22"/>
    <mergeCell ref="K21:K22"/>
    <mergeCell ref="C17:K17"/>
    <mergeCell ref="M17:AE18"/>
    <mergeCell ref="C19:E19"/>
    <mergeCell ref="G19:I19"/>
    <mergeCell ref="E21:E22"/>
    <mergeCell ref="A20:B20"/>
    <mergeCell ref="A21:A22"/>
    <mergeCell ref="B21:B22"/>
    <mergeCell ref="C21:C22"/>
    <mergeCell ref="D21:D22"/>
    <mergeCell ref="C3:H3"/>
    <mergeCell ref="M3:AE3"/>
    <mergeCell ref="D6:E6"/>
    <mergeCell ref="C8:C13"/>
    <mergeCell ref="C14:C15"/>
    <mergeCell ref="D14:D15"/>
  </mergeCells>
  <conditionalFormatting sqref="B48:B59 B93:B104 B108:B119 B122:B134 B138:B149">
    <cfRule type="cellIs" dxfId="283" priority="118" operator="equal">
      <formula>"P4"</formula>
    </cfRule>
    <cfRule type="cellIs" dxfId="282" priority="119" operator="equal">
      <formula>"P3"</formula>
    </cfRule>
    <cfRule type="cellIs" dxfId="281" priority="120" operator="equal">
      <formula>"P2"</formula>
    </cfRule>
    <cfRule type="cellIs" dxfId="280" priority="121" operator="equal">
      <formula>"P1"</formula>
    </cfRule>
  </conditionalFormatting>
  <conditionalFormatting sqref="B48:B59 B93:B104 B108:B119 B123:B134 B138:B149">
    <cfRule type="cellIs" dxfId="279" priority="117" operator="equal">
      <formula>"P5"</formula>
    </cfRule>
  </conditionalFormatting>
  <conditionalFormatting sqref="B63:B74">
    <cfRule type="cellIs" dxfId="278" priority="68" operator="equal">
      <formula>"P5"</formula>
    </cfRule>
    <cfRule type="cellIs" dxfId="277" priority="69" operator="equal">
      <formula>"P4"</formula>
    </cfRule>
    <cfRule type="cellIs" dxfId="276" priority="70" operator="equal">
      <formula>"P3"</formula>
    </cfRule>
    <cfRule type="cellIs" dxfId="275" priority="71" operator="equal">
      <formula>"P2"</formula>
    </cfRule>
    <cfRule type="cellIs" dxfId="274" priority="72" operator="equal">
      <formula>"P1"</formula>
    </cfRule>
  </conditionalFormatting>
  <conditionalFormatting sqref="B78:B89">
    <cfRule type="cellIs" dxfId="273" priority="74" operator="equal">
      <formula>"P5"</formula>
    </cfRule>
    <cfRule type="cellIs" dxfId="272" priority="75" operator="equal">
      <formula>"P4"</formula>
    </cfRule>
    <cfRule type="cellIs" dxfId="271" priority="76" operator="equal">
      <formula>"P3"</formula>
    </cfRule>
    <cfRule type="cellIs" dxfId="270" priority="77" operator="equal">
      <formula>"P2"</formula>
    </cfRule>
    <cfRule type="cellIs" dxfId="269" priority="78" operator="equal">
      <formula>"P1"</formula>
    </cfRule>
  </conditionalFormatting>
  <conditionalFormatting sqref="C48:C59 C93:C104 C108:C119 C123:C134 C138:C149 G151:G186">
    <cfRule type="cellIs" dxfId="268" priority="126" operator="equal">
      <formula>0</formula>
    </cfRule>
  </conditionalFormatting>
  <conditionalFormatting sqref="C63:C74">
    <cfRule type="cellIs" dxfId="266" priority="81" operator="equal">
      <formula>0</formula>
    </cfRule>
  </conditionalFormatting>
  <conditionalFormatting sqref="C78:C89">
    <cfRule type="cellIs" dxfId="265" priority="80" operator="equal">
      <formula>0</formula>
    </cfRule>
  </conditionalFormatting>
  <conditionalFormatting sqref="C35:G41">
    <cfRule type="cellIs" dxfId="264" priority="21" operator="equal">
      <formula>0</formula>
    </cfRule>
  </conditionalFormatting>
  <conditionalFormatting sqref="D48:D60">
    <cfRule type="expression" dxfId="263" priority="67">
      <formula>$D$48=0</formula>
    </cfRule>
  </conditionalFormatting>
  <conditionalFormatting sqref="D49:D59">
    <cfRule type="cellIs" dxfId="262" priority="66" operator="equal">
      <formula>0</formula>
    </cfRule>
  </conditionalFormatting>
  <conditionalFormatting sqref="D63:D75">
    <cfRule type="expression" dxfId="261" priority="65">
      <formula>$D$48=0</formula>
    </cfRule>
  </conditionalFormatting>
  <conditionalFormatting sqref="D64:D74">
    <cfRule type="cellIs" dxfId="260" priority="64" operator="equal">
      <formula>0</formula>
    </cfRule>
  </conditionalFormatting>
  <conditionalFormatting sqref="D78:D90">
    <cfRule type="expression" dxfId="259" priority="63">
      <formula>$D$48=0</formula>
    </cfRule>
  </conditionalFormatting>
  <conditionalFormatting sqref="D79:D89">
    <cfRule type="cellIs" dxfId="258" priority="62" operator="equal">
      <formula>0</formula>
    </cfRule>
  </conditionalFormatting>
  <conditionalFormatting sqref="D93:D105">
    <cfRule type="expression" dxfId="257" priority="61">
      <formula>$D$48=0</formula>
    </cfRule>
  </conditionalFormatting>
  <conditionalFormatting sqref="D94:D104">
    <cfRule type="cellIs" dxfId="256" priority="60" operator="equal">
      <formula>0</formula>
    </cfRule>
  </conditionalFormatting>
  <conditionalFormatting sqref="D108:D120">
    <cfRule type="expression" dxfId="255" priority="59">
      <formula>$D$48=0</formula>
    </cfRule>
  </conditionalFormatting>
  <conditionalFormatting sqref="D109:D119">
    <cfRule type="cellIs" dxfId="254" priority="58" operator="equal">
      <formula>0</formula>
    </cfRule>
  </conditionalFormatting>
  <conditionalFormatting sqref="D123:D135">
    <cfRule type="expression" dxfId="253" priority="57">
      <formula>$D$48=0</formula>
    </cfRule>
  </conditionalFormatting>
  <conditionalFormatting sqref="D124:D134">
    <cfRule type="cellIs" dxfId="252" priority="56" operator="equal">
      <formula>0</formula>
    </cfRule>
  </conditionalFormatting>
  <conditionalFormatting sqref="D138:D150">
    <cfRule type="expression" dxfId="251" priority="55">
      <formula>$D$48=0</formula>
    </cfRule>
  </conditionalFormatting>
  <conditionalFormatting sqref="D139:D149">
    <cfRule type="cellIs" dxfId="250" priority="54" operator="equal">
      <formula>0</formula>
    </cfRule>
  </conditionalFormatting>
  <conditionalFormatting sqref="E48:E59">
    <cfRule type="expression" dxfId="249" priority="13">
      <formula>$B48=""</formula>
    </cfRule>
  </conditionalFormatting>
  <conditionalFormatting sqref="E63:E74">
    <cfRule type="expression" dxfId="248" priority="6">
      <formula>$B63=""</formula>
    </cfRule>
  </conditionalFormatting>
  <conditionalFormatting sqref="E78:E89">
    <cfRule type="expression" dxfId="247" priority="5">
      <formula>$B78=""</formula>
    </cfRule>
  </conditionalFormatting>
  <conditionalFormatting sqref="E93:E104">
    <cfRule type="expression" dxfId="246" priority="106">
      <formula>$B93=""</formula>
    </cfRule>
  </conditionalFormatting>
  <conditionalFormatting sqref="E108:E119">
    <cfRule type="expression" dxfId="245" priority="102">
      <formula>$B108=""</formula>
    </cfRule>
  </conditionalFormatting>
  <conditionalFormatting sqref="E123:E134">
    <cfRule type="expression" dxfId="244" priority="98">
      <formula>$B123=""</formula>
    </cfRule>
  </conditionalFormatting>
  <conditionalFormatting sqref="E138:E149">
    <cfRule type="expression" dxfId="243" priority="93">
      <formula>$B138=""</formula>
    </cfRule>
  </conditionalFormatting>
  <conditionalFormatting sqref="F35:F41">
    <cfRule type="cellIs" dxfId="242" priority="22" operator="notEqual">
      <formula>0</formula>
    </cfRule>
  </conditionalFormatting>
  <conditionalFormatting sqref="F48:F150">
    <cfRule type="cellIs" dxfId="241" priority="95" operator="equal">
      <formula>0</formula>
    </cfRule>
  </conditionalFormatting>
  <conditionalFormatting sqref="G48:H59">
    <cfRule type="expression" dxfId="240" priority="12">
      <formula>$B48=""</formula>
    </cfRule>
  </conditionalFormatting>
  <conditionalFormatting sqref="G63:H74">
    <cfRule type="expression" dxfId="239" priority="10">
      <formula>$B63=""</formula>
    </cfRule>
  </conditionalFormatting>
  <conditionalFormatting sqref="G78:H89">
    <cfRule type="expression" dxfId="238" priority="9">
      <formula>$B78=""</formula>
    </cfRule>
  </conditionalFormatting>
  <conditionalFormatting sqref="G93:H104">
    <cfRule type="expression" dxfId="237" priority="105">
      <formula>$B93=""</formula>
    </cfRule>
  </conditionalFormatting>
  <conditionalFormatting sqref="G108:H119">
    <cfRule type="expression" dxfId="236" priority="101">
      <formula>$B108=""</formula>
    </cfRule>
  </conditionalFormatting>
  <conditionalFormatting sqref="G123:H134">
    <cfRule type="expression" dxfId="235" priority="97">
      <formula>$B123=""</formula>
    </cfRule>
  </conditionalFormatting>
  <conditionalFormatting sqref="G138:H149">
    <cfRule type="expression" dxfId="234" priority="92">
      <formula>$B138=""</formula>
    </cfRule>
  </conditionalFormatting>
  <conditionalFormatting sqref="H21 K21 K23 K25 K27 H29">
    <cfRule type="cellIs" dxfId="233" priority="20" operator="notEqual">
      <formula>0</formula>
    </cfRule>
  </conditionalFormatting>
  <conditionalFormatting sqref="H23">
    <cfRule type="cellIs" dxfId="232" priority="18" operator="notEqual">
      <formula>0</formula>
    </cfRule>
  </conditionalFormatting>
  <conditionalFormatting sqref="H25">
    <cfRule type="cellIs" dxfId="231" priority="17" operator="notEqual">
      <formula>0</formula>
    </cfRule>
  </conditionalFormatting>
  <conditionalFormatting sqref="H27">
    <cfRule type="cellIs" dxfId="230" priority="16" operator="notEqual">
      <formula>0</formula>
    </cfRule>
  </conditionalFormatting>
  <conditionalFormatting sqref="H35:H41">
    <cfRule type="expression" dxfId="229" priority="73">
      <formula>$D14="yes"</formula>
    </cfRule>
  </conditionalFormatting>
  <conditionalFormatting sqref="H62">
    <cfRule type="cellIs" dxfId="228" priority="115" operator="equal">
      <formula>0</formula>
    </cfRule>
  </conditionalFormatting>
  <conditionalFormatting sqref="H77">
    <cfRule type="cellIs" dxfId="227" priority="114" operator="equal">
      <formula>0</formula>
    </cfRule>
  </conditionalFormatting>
  <conditionalFormatting sqref="H92">
    <cfRule type="cellIs" dxfId="226" priority="113" operator="equal">
      <formula>0</formula>
    </cfRule>
  </conditionalFormatting>
  <conditionalFormatting sqref="H107">
    <cfRule type="cellIs" dxfId="225" priority="112" operator="equal">
      <formula>0</formula>
    </cfRule>
  </conditionalFormatting>
  <conditionalFormatting sqref="H122">
    <cfRule type="cellIs" dxfId="224" priority="111" operator="equal">
      <formula>0</formula>
    </cfRule>
  </conditionalFormatting>
  <conditionalFormatting sqref="H137">
    <cfRule type="cellIs" dxfId="223" priority="110" operator="equal">
      <formula>0</formula>
    </cfRule>
  </conditionalFormatting>
  <conditionalFormatting sqref="I48:I60">
    <cfRule type="cellIs" dxfId="222" priority="116" operator="equal">
      <formula>0</formula>
    </cfRule>
  </conditionalFormatting>
  <conditionalFormatting sqref="I63:I75">
    <cfRule type="cellIs" dxfId="221" priority="109" operator="equal">
      <formula>0</formula>
    </cfRule>
  </conditionalFormatting>
  <conditionalFormatting sqref="I78:I90">
    <cfRule type="cellIs" dxfId="220" priority="108" operator="equal">
      <formula>0</formula>
    </cfRule>
  </conditionalFormatting>
  <conditionalFormatting sqref="I93:I105">
    <cfRule type="cellIs" dxfId="219" priority="107" operator="equal">
      <formula>0</formula>
    </cfRule>
  </conditionalFormatting>
  <conditionalFormatting sqref="I108:I120">
    <cfRule type="cellIs" dxfId="218" priority="103" operator="equal">
      <formula>0</formula>
    </cfRule>
  </conditionalFormatting>
  <conditionalFormatting sqref="I123:I135">
    <cfRule type="cellIs" dxfId="217" priority="99" operator="equal">
      <formula>0</formula>
    </cfRule>
  </conditionalFormatting>
  <conditionalFormatting sqref="I138:I150">
    <cfRule type="cellIs" dxfId="216" priority="94" operator="equal">
      <formula>0</formula>
    </cfRule>
  </conditionalFormatting>
  <conditionalFormatting sqref="I42:J42">
    <cfRule type="cellIs" dxfId="215" priority="122" operator="equal">
      <formula>0</formula>
    </cfRule>
  </conditionalFormatting>
  <conditionalFormatting sqref="I43:J43">
    <cfRule type="cellIs" dxfId="214" priority="123" operator="notEqual">
      <formula>0</formula>
    </cfRule>
  </conditionalFormatting>
  <conditionalFormatting sqref="J30">
    <cfRule type="cellIs" dxfId="213" priority="127" operator="notEqual">
      <formula>0</formula>
    </cfRule>
  </conditionalFormatting>
  <conditionalFormatting sqref="J48:J59">
    <cfRule type="expression" dxfId="212" priority="11">
      <formula>$B48=""</formula>
    </cfRule>
  </conditionalFormatting>
  <conditionalFormatting sqref="J63:J74">
    <cfRule type="expression" dxfId="211" priority="4">
      <formula>$B63=""</formula>
    </cfRule>
  </conditionalFormatting>
  <conditionalFormatting sqref="J78:J89">
    <cfRule type="expression" dxfId="210" priority="3">
      <formula>$B78=""</formula>
    </cfRule>
  </conditionalFormatting>
  <conditionalFormatting sqref="J93:J104">
    <cfRule type="expression" dxfId="209" priority="104">
      <formula>$B93=""</formula>
    </cfRule>
  </conditionalFormatting>
  <conditionalFormatting sqref="J108:J119">
    <cfRule type="expression" dxfId="208" priority="100">
      <formula>$B108=""</formula>
    </cfRule>
  </conditionalFormatting>
  <conditionalFormatting sqref="J123:J134">
    <cfRule type="expression" dxfId="207" priority="96">
      <formula>$B123=""</formula>
    </cfRule>
  </conditionalFormatting>
  <conditionalFormatting sqref="J138:J149">
    <cfRule type="expression" dxfId="206" priority="91">
      <formula>$B138=""</formula>
    </cfRule>
  </conditionalFormatting>
  <conditionalFormatting sqref="K29:K31">
    <cfRule type="cellIs" dxfId="205" priority="19" operator="notEqual">
      <formula>0</formula>
    </cfRule>
  </conditionalFormatting>
  <conditionalFormatting sqref="M48:M60">
    <cfRule type="expression" dxfId="204" priority="35">
      <formula>$D$48=0</formula>
    </cfRule>
  </conditionalFormatting>
  <conditionalFormatting sqref="M49:M59">
    <cfRule type="cellIs" dxfId="203" priority="53" operator="equal">
      <formula>0</formula>
    </cfRule>
  </conditionalFormatting>
  <conditionalFormatting sqref="M63:M75">
    <cfRule type="expression" dxfId="202" priority="34">
      <formula>$D$48=0</formula>
    </cfRule>
  </conditionalFormatting>
  <conditionalFormatting sqref="M64:M74">
    <cfRule type="cellIs" dxfId="201" priority="33" operator="equal">
      <formula>0</formula>
    </cfRule>
  </conditionalFormatting>
  <conditionalFormatting sqref="M78:M90">
    <cfRule type="expression" dxfId="200" priority="32">
      <formula>$D$48=0</formula>
    </cfRule>
  </conditionalFormatting>
  <conditionalFormatting sqref="M79:M89">
    <cfRule type="cellIs" dxfId="199" priority="31" operator="equal">
      <formula>0</formula>
    </cfRule>
  </conditionalFormatting>
  <conditionalFormatting sqref="M93:M105">
    <cfRule type="expression" dxfId="198" priority="30">
      <formula>$D$48=0</formula>
    </cfRule>
  </conditionalFormatting>
  <conditionalFormatting sqref="M94:M104">
    <cfRule type="cellIs" dxfId="197" priority="29" operator="equal">
      <formula>0</formula>
    </cfRule>
  </conditionalFormatting>
  <conditionalFormatting sqref="M108:M120">
    <cfRule type="expression" dxfId="196" priority="28">
      <formula>$D$48=0</formula>
    </cfRule>
  </conditionalFormatting>
  <conditionalFormatting sqref="M109:M119">
    <cfRule type="cellIs" dxfId="195" priority="27" operator="equal">
      <formula>0</formula>
    </cfRule>
  </conditionalFormatting>
  <conditionalFormatting sqref="M123:M135">
    <cfRule type="expression" dxfId="194" priority="26">
      <formula>$D$48=0</formula>
    </cfRule>
  </conditionalFormatting>
  <conditionalFormatting sqref="M124:M134">
    <cfRule type="cellIs" dxfId="193" priority="25" operator="equal">
      <formula>0</formula>
    </cfRule>
  </conditionalFormatting>
  <conditionalFormatting sqref="M138:M150">
    <cfRule type="expression" dxfId="192" priority="24">
      <formula>$D$48=0</formula>
    </cfRule>
  </conditionalFormatting>
  <conditionalFormatting sqref="M139:M149">
    <cfRule type="cellIs" dxfId="191" priority="23" operator="equal">
      <formula>0</formula>
    </cfRule>
  </conditionalFormatting>
  <conditionalFormatting sqref="N6">
    <cfRule type="cellIs" dxfId="190" priority="89" operator="equal">
      <formula>0</formula>
    </cfRule>
  </conditionalFormatting>
  <conditionalFormatting sqref="N11:R14 AD11:AD14">
    <cfRule type="cellIs" dxfId="185" priority="90" operator="equal">
      <formula>0</formula>
    </cfRule>
  </conditionalFormatting>
  <conditionalFormatting sqref="N6:AB14">
    <cfRule type="cellIs" dxfId="184" priority="88" operator="equal">
      <formula>0</formula>
    </cfRule>
  </conditionalFormatting>
  <conditionalFormatting sqref="N21:AC29">
    <cfRule type="cellIs" dxfId="183" priority="15" operator="equal">
      <formula>0</formula>
    </cfRule>
  </conditionalFormatting>
  <conditionalFormatting sqref="N60:AC61 N62:S62 N75:AC76 N77:S77 N90:AC91 N92:S92 N105:AC106 N107:S107 N120:AC121 N122:S122 N135:AC136 N137:S137 N150:AC151">
    <cfRule type="cellIs" dxfId="182" priority="37" operator="equal">
      <formula>0</formula>
    </cfRule>
  </conditionalFormatting>
  <conditionalFormatting sqref="U62:AC62 AC63:AC74 U77:AC77 AC78:AC89 U92:AC92 AC93:AC104 U107:AC107 AC108:AC119 U122:AC122 AC123:AC134 U137:AC137 AC138:AC149">
    <cfRule type="cellIs" dxfId="167" priority="36" operator="equal">
      <formula>0</formula>
    </cfRule>
  </conditionalFormatting>
  <conditionalFormatting sqref="AC6:AC14">
    <cfRule type="cellIs" dxfId="152" priority="14" operator="equal">
      <formula>0</formula>
    </cfRule>
  </conditionalFormatting>
  <conditionalFormatting sqref="AC15:AC16 E42:H43">
    <cfRule type="cellIs" dxfId="151" priority="124" operator="equal">
      <formula>0</formula>
    </cfRule>
  </conditionalFormatting>
  <conditionalFormatting sqref="AC48:AC59">
    <cfRule type="cellIs" dxfId="150" priority="125" operator="equal">
      <formula>0</formula>
    </cfRule>
  </conditionalFormatting>
  <conditionalFormatting sqref="AD21:AD29">
    <cfRule type="cellIs" dxfId="149" priority="82" operator="equal">
      <formula>0</formula>
    </cfRule>
  </conditionalFormatting>
  <conditionalFormatting sqref="AD22 AD24 AD26 AD28">
    <cfRule type="cellIs" dxfId="148" priority="87" operator="equal">
      <formula>0</formula>
    </cfRule>
  </conditionalFormatting>
  <conditionalFormatting sqref="AD6:AE14">
    <cfRule type="cellIs" dxfId="147" priority="1" operator="equal">
      <formula>0</formula>
    </cfRule>
  </conditionalFormatting>
  <conditionalFormatting sqref="AE6:AE14">
    <cfRule type="cellIs" dxfId="146" priority="2" operator="equal">
      <formula>0</formula>
    </cfRule>
  </conditionalFormatting>
  <conditionalFormatting sqref="AE22 AE24 AE26">
    <cfRule type="cellIs" dxfId="145" priority="85" operator="equal">
      <formula>"adjustment needed"</formula>
    </cfRule>
  </conditionalFormatting>
  <conditionalFormatting sqref="AE22:AE26">
    <cfRule type="cellIs" dxfId="144" priority="86" operator="equal">
      <formula>"""adjustment needed"""</formula>
    </cfRule>
  </conditionalFormatting>
  <conditionalFormatting sqref="AE28">
    <cfRule type="cellIs" dxfId="143" priority="83" operator="equal">
      <formula>"adjustment needed"</formula>
    </cfRule>
    <cfRule type="cellIs" dxfId="142" priority="84" operator="equal">
      <formula>"""adjustment needed"""</formula>
    </cfRule>
  </conditionalFormatting>
  <dataValidations count="1">
    <dataValidation type="list" allowBlank="1" showInputMessage="1" showErrorMessage="1" sqref="D14" xr:uid="{E1CE2A31-8602-4808-ABA7-250A7E952C66}">
      <formula1>$AK$5:$AK$6</formula1>
    </dataValidation>
  </dataValidations>
  <pageMargins left="0.25" right="0.25" top="0.75" bottom="0.75" header="0.3" footer="0.3"/>
  <pageSetup paperSize="9" scale="30" orientation="landscape" r:id="rId1"/>
  <extLst>
    <ext xmlns:x14="http://schemas.microsoft.com/office/spreadsheetml/2009/9/main" uri="{78C0D931-6437-407d-A8EE-F0AAD7539E65}">
      <x14:conditionalFormattings>
        <x14:conditionalFormatting xmlns:xm="http://schemas.microsoft.com/office/excel/2006/main">
          <x14:cfRule type="cellIs" priority="79" operator="greaterThan" id="{5DB06356-F9FC-40A1-A3AD-5CC83BCD35D2}">
            <xm:f>'Project basic information'!$C$7</xm:f>
            <x14:dxf>
              <font>
                <color rgb="FFF2F2F2"/>
              </font>
            </x14:dxf>
          </x14:cfRule>
          <xm:sqref>C48:C149</xm:sqref>
        </x14:conditionalFormatting>
        <x14:conditionalFormatting xmlns:xm="http://schemas.microsoft.com/office/excel/2006/main">
          <x14:cfRule type="expression" priority="128" id="{35320053-3CC9-4499-B9BD-AC04715183FB}">
            <xm:f>AND($D48&gt;='Project basic information'!$D$20,$D48&lt;='Project basic information'!$E$20,'Project basic information'!$F$20="x")</xm:f>
            <x14:dxf>
              <fill>
                <patternFill patternType="solid">
                  <fgColor indexed="26"/>
                  <bgColor indexed="26"/>
                </patternFill>
              </fill>
            </x14:dxf>
          </x14:cfRule>
          <xm:sqref>N48:N59 N108:N119 N123:N134 N138:N149</xm:sqref>
        </x14:conditionalFormatting>
        <x14:conditionalFormatting xmlns:xm="http://schemas.microsoft.com/office/excel/2006/main">
          <x14:cfRule type="expression" priority="8" id="{3B3FB303-3BD4-435F-9F22-23D9CBADBE15}">
            <xm:f>AND($D63&gt;='Project basic information'!$D$20,$D63&lt;='Project basic information'!$E$20,'Project basic information'!$F$20="x")</xm:f>
            <x14:dxf>
              <fill>
                <patternFill patternType="solid">
                  <fgColor indexed="26"/>
                  <bgColor indexed="26"/>
                </patternFill>
              </fill>
            </x14:dxf>
          </x14:cfRule>
          <xm:sqref>N63:N74</xm:sqref>
        </x14:conditionalFormatting>
        <x14:conditionalFormatting xmlns:xm="http://schemas.microsoft.com/office/excel/2006/main">
          <x14:cfRule type="expression" priority="7" id="{4B8215F6-A6D5-4D0A-93C0-F8E846BB88D9}">
            <xm:f>AND($D78&gt;='Project basic information'!$D$20,$D78&lt;='Project basic information'!$E$20,'Project basic information'!$F$20="x")</xm:f>
            <x14:dxf>
              <fill>
                <patternFill patternType="solid">
                  <fgColor indexed="26"/>
                  <bgColor indexed="26"/>
                </patternFill>
              </fill>
            </x14:dxf>
          </x14:cfRule>
          <xm:sqref>N78:N89</xm:sqref>
        </x14:conditionalFormatting>
        <x14:conditionalFormatting xmlns:xm="http://schemas.microsoft.com/office/excel/2006/main">
          <x14:cfRule type="expression" priority="38" id="{05C74C0E-CD19-4A39-8955-FEFDDA247C4B}">
            <xm:f>AND($D93&gt;='Project basic information'!$D$20,$D93&lt;='Project basic information'!$E$20,'Project basic information'!$F$20="x")</xm:f>
            <x14:dxf>
              <fill>
                <patternFill patternType="solid">
                  <fgColor indexed="26"/>
                  <bgColor indexed="26"/>
                </patternFill>
              </fill>
            </x14:dxf>
          </x14:cfRule>
          <xm:sqref>N93:N104</xm:sqref>
        </x14:conditionalFormatting>
        <x14:conditionalFormatting xmlns:xm="http://schemas.microsoft.com/office/excel/2006/main">
          <x14:cfRule type="expression" priority="129" id="{A34CCADE-4722-49A2-8792-3D2FF9357B8B}">
            <xm:f>AND($D48&gt;='Project basic information'!$D$21,$D48&lt;='Project basic information'!$E$21,'Project basic information'!$F$21="x")</xm:f>
            <x14:dxf>
              <fill>
                <patternFill patternType="solid">
                  <fgColor indexed="26"/>
                  <bgColor indexed="26"/>
                </patternFill>
              </fill>
            </x14:dxf>
          </x14:cfRule>
          <xm:sqref>O48:O59 O78:O89 O93:O104 O108:O119 O123:O134 O138:O149</xm:sqref>
        </x14:conditionalFormatting>
        <x14:conditionalFormatting xmlns:xm="http://schemas.microsoft.com/office/excel/2006/main">
          <x14:cfRule type="expression" priority="39" id="{960E8FFB-A1F9-4EC5-AB95-BFC0BF49BA1A}">
            <xm:f>AND($D63&gt;='Project basic information'!$D$21,$D63&lt;='Project basic information'!$E$21,'Project basic information'!$F$21="x")</xm:f>
            <x14:dxf>
              <fill>
                <patternFill patternType="solid">
                  <fgColor indexed="26"/>
                  <bgColor indexed="26"/>
                </patternFill>
              </fill>
            </x14:dxf>
          </x14:cfRule>
          <xm:sqref>O63:O74</xm:sqref>
        </x14:conditionalFormatting>
        <x14:conditionalFormatting xmlns:xm="http://schemas.microsoft.com/office/excel/2006/main">
          <x14:cfRule type="expression" priority="130" id="{4C672FF9-B2F2-48F8-BA3C-D0441B452EAF}">
            <xm:f>AND($D48&gt;='Project basic information'!$D$22,$D48&lt;='Project basic information'!$E$22,'Project basic information'!$F$22="x")</xm:f>
            <x14:dxf>
              <fill>
                <patternFill patternType="solid">
                  <fgColor indexed="26"/>
                  <bgColor indexed="26"/>
                </patternFill>
              </fill>
            </x14:dxf>
          </x14:cfRule>
          <xm:sqref>P48:P59 P78:P89 P93:P104 P108:P119 P123:P134 P138:P149</xm:sqref>
        </x14:conditionalFormatting>
        <x14:conditionalFormatting xmlns:xm="http://schemas.microsoft.com/office/excel/2006/main">
          <x14:cfRule type="expression" priority="40" id="{343721F5-FEDB-4D73-A531-925F5C348FFE}">
            <xm:f>AND($D63&gt;='Project basic information'!$D$22,$D63&lt;='Project basic information'!$E$22,'Project basic information'!$F$22="x")</xm:f>
            <x14:dxf>
              <fill>
                <patternFill patternType="solid">
                  <fgColor indexed="26"/>
                  <bgColor indexed="26"/>
                </patternFill>
              </fill>
            </x14:dxf>
          </x14:cfRule>
          <xm:sqref>P63:P74</xm:sqref>
        </x14:conditionalFormatting>
        <x14:conditionalFormatting xmlns:xm="http://schemas.microsoft.com/office/excel/2006/main">
          <x14:cfRule type="expression" priority="131" id="{54D38DFF-4FC3-4BA1-BAA0-4D42454DC70F}">
            <xm:f>AND($D48&gt;='Project basic information'!$D$23,$D48&lt;='Project basic information'!$E$23,'Project basic information'!$F$23="x")</xm:f>
            <x14:dxf>
              <fill>
                <patternFill patternType="solid">
                  <fgColor indexed="26"/>
                  <bgColor indexed="26"/>
                </patternFill>
              </fill>
            </x14:dxf>
          </x14:cfRule>
          <xm:sqref>Q48:Q59 Q78:Q89 Q93:Q104 Q108:Q119 Q123:Q134 Q138:Q149</xm:sqref>
        </x14:conditionalFormatting>
        <x14:conditionalFormatting xmlns:xm="http://schemas.microsoft.com/office/excel/2006/main">
          <x14:cfRule type="expression" priority="41" id="{F6D84C89-EAF0-405D-BF4B-8D7CFC7BE240}">
            <xm:f>AND($D63&gt;='Project basic information'!$D$23,$D63&lt;='Project basic information'!$E$23,'Project basic information'!$F$23="x")</xm:f>
            <x14:dxf>
              <fill>
                <patternFill patternType="solid">
                  <fgColor indexed="26"/>
                  <bgColor indexed="26"/>
                </patternFill>
              </fill>
            </x14:dxf>
          </x14:cfRule>
          <xm:sqref>Q63:Q74</xm:sqref>
        </x14:conditionalFormatting>
        <x14:conditionalFormatting xmlns:xm="http://schemas.microsoft.com/office/excel/2006/main">
          <x14:cfRule type="expression" priority="132" id="{E2F2A5F5-6368-471E-92E5-4BFF804DCCCA}">
            <xm:f>AND($D48&gt;='Project basic information'!$D$24,$D48&lt;='Project basic information'!$E$24,'Project basic information'!$F$24="x")</xm:f>
            <x14:dxf>
              <fill>
                <patternFill patternType="solid">
                  <fgColor indexed="26"/>
                  <bgColor indexed="26"/>
                </patternFill>
              </fill>
            </x14:dxf>
          </x14:cfRule>
          <xm:sqref>R48:R59 R78:R89 R93:R104 R108:R119 R123:R134 R138:R149</xm:sqref>
        </x14:conditionalFormatting>
        <x14:conditionalFormatting xmlns:xm="http://schemas.microsoft.com/office/excel/2006/main">
          <x14:cfRule type="expression" priority="42" id="{A1C56A0B-2F92-48E7-9721-D4F970FCBD8F}">
            <xm:f>AND($D63&gt;='Project basic information'!$D$24,$D63&lt;='Project basic information'!$E$24,'Project basic information'!$F$24="x")</xm:f>
            <x14:dxf>
              <fill>
                <patternFill patternType="solid">
                  <fgColor indexed="26"/>
                  <bgColor indexed="26"/>
                </patternFill>
              </fill>
            </x14:dxf>
          </x14:cfRule>
          <xm:sqref>R63:R74</xm:sqref>
        </x14:conditionalFormatting>
        <x14:conditionalFormatting xmlns:xm="http://schemas.microsoft.com/office/excel/2006/main">
          <x14:cfRule type="expression" priority="133" id="{D7283A5C-93A2-4AA5-A6FF-8E237C02F728}">
            <xm:f>AND($D48&gt;='Project basic information'!$D$25,$D48&lt;='Project basic information'!$E$25,'Project basic information'!$F$25="x")</xm:f>
            <x14:dxf>
              <fill>
                <patternFill patternType="solid">
                  <fgColor indexed="26"/>
                  <bgColor indexed="26"/>
                </patternFill>
              </fill>
            </x14:dxf>
          </x14:cfRule>
          <xm:sqref>S48:S59 S78:S89 S93:S104 S108:S119 S123:S134 S138:S149</xm:sqref>
        </x14:conditionalFormatting>
        <x14:conditionalFormatting xmlns:xm="http://schemas.microsoft.com/office/excel/2006/main">
          <x14:cfRule type="expression" priority="43" id="{FC42E70B-26F7-480C-B8D9-CCDCBF38F0C4}">
            <xm:f>AND($D63&gt;='Project basic information'!$D$25,$D63&lt;='Project basic information'!$E$25,'Project basic information'!$F$25="x")</xm:f>
            <x14:dxf>
              <fill>
                <patternFill patternType="solid">
                  <fgColor indexed="26"/>
                  <bgColor indexed="26"/>
                </patternFill>
              </fill>
            </x14:dxf>
          </x14:cfRule>
          <xm:sqref>S63:S74</xm:sqref>
        </x14:conditionalFormatting>
        <x14:conditionalFormatting xmlns:xm="http://schemas.microsoft.com/office/excel/2006/main">
          <x14:cfRule type="expression" priority="134" id="{8F5E478C-DC4D-47F1-A9B0-4957BD817047}">
            <xm:f>AND($D48&gt;='Project basic information'!$D$26,$D48&lt;='Project basic information'!$E$26,'Project basic information'!$F$26="x")</xm:f>
            <x14:dxf>
              <fill>
                <patternFill patternType="solid">
                  <fgColor indexed="26"/>
                  <bgColor indexed="26"/>
                </patternFill>
              </fill>
            </x14:dxf>
          </x14:cfRule>
          <xm:sqref>T48:T59 T78:T89 T93:T104 T108:T119 T123:T134 T138:T149</xm:sqref>
        </x14:conditionalFormatting>
        <x14:conditionalFormatting xmlns:xm="http://schemas.microsoft.com/office/excel/2006/main">
          <x14:cfRule type="expression" priority="44" id="{9CB84BEE-26FE-45F9-BCAA-D78EFF2D526C}">
            <xm:f>AND($D63&gt;='Project basic information'!$D$26,$D63&lt;='Project basic information'!$E$26,'Project basic information'!$F$26="x")</xm:f>
            <x14:dxf>
              <fill>
                <patternFill patternType="solid">
                  <fgColor indexed="26"/>
                  <bgColor indexed="26"/>
                </patternFill>
              </fill>
            </x14:dxf>
          </x14:cfRule>
          <xm:sqref>T63:T74</xm:sqref>
        </x14:conditionalFormatting>
        <x14:conditionalFormatting xmlns:xm="http://schemas.microsoft.com/office/excel/2006/main">
          <x14:cfRule type="expression" priority="135" id="{340B8D1D-D2CA-4854-9CF9-CFAACBEE1C16}">
            <xm:f>AND(D48&gt;='Project basic information'!$D$27,D48&lt;='Project basic information'!$E$27,'Project basic information'!$F$27="x")</xm:f>
            <x14:dxf>
              <fill>
                <patternFill patternType="solid">
                  <fgColor indexed="26"/>
                  <bgColor indexed="26"/>
                </patternFill>
              </fill>
            </x14:dxf>
          </x14:cfRule>
          <xm:sqref>U48:U59 U78:U89 U93:U104 U108:U119 U123:U134 U138:U149</xm:sqref>
        </x14:conditionalFormatting>
        <x14:conditionalFormatting xmlns:xm="http://schemas.microsoft.com/office/excel/2006/main">
          <x14:cfRule type="expression" priority="45" id="{8ABBE214-A93F-4422-AE77-0A440FDF9044}">
            <xm:f>AND(D63&gt;='Project basic information'!$D$27,D63&lt;='Project basic information'!$E$27,'Project basic information'!$F$27="x")</xm:f>
            <x14:dxf>
              <fill>
                <patternFill patternType="solid">
                  <fgColor indexed="26"/>
                  <bgColor indexed="26"/>
                </patternFill>
              </fill>
            </x14:dxf>
          </x14:cfRule>
          <xm:sqref>U63:U74</xm:sqref>
        </x14:conditionalFormatting>
        <x14:conditionalFormatting xmlns:xm="http://schemas.microsoft.com/office/excel/2006/main">
          <x14:cfRule type="expression" priority="136" id="{0597F483-0619-4AF3-8E88-E47985415660}">
            <xm:f>AND($D48&gt;='Project basic information'!$D$28,$D48&lt;='Project basic information'!$E$28,'Project basic information'!$F$28="x")</xm:f>
            <x14:dxf>
              <fill>
                <patternFill patternType="solid">
                  <fgColor indexed="26"/>
                  <bgColor indexed="26"/>
                </patternFill>
              </fill>
            </x14:dxf>
          </x14:cfRule>
          <xm:sqref>V48:V59 V78:V89 V93:V104 V108:V119 V123:V134 V138:V149</xm:sqref>
        </x14:conditionalFormatting>
        <x14:conditionalFormatting xmlns:xm="http://schemas.microsoft.com/office/excel/2006/main">
          <x14:cfRule type="expression" priority="46" id="{F66B0A8C-4B28-4BE7-9FAB-B837ADD36A5B}">
            <xm:f>AND($D63&gt;='Project basic information'!$D$28,$D63&lt;='Project basic information'!$E$28,'Project basic information'!$F$28="x")</xm:f>
            <x14:dxf>
              <fill>
                <patternFill patternType="solid">
                  <fgColor indexed="26"/>
                  <bgColor indexed="26"/>
                </patternFill>
              </fill>
            </x14:dxf>
          </x14:cfRule>
          <xm:sqref>V63:V74</xm:sqref>
        </x14:conditionalFormatting>
        <x14:conditionalFormatting xmlns:xm="http://schemas.microsoft.com/office/excel/2006/main">
          <x14:cfRule type="expression" priority="137" id="{A96B07C3-A13E-4BB9-95C0-A21311B2CC8D}">
            <xm:f>AND($D48&gt;='Project basic information'!$D$29,$D48&lt;='Project basic information'!$E$29,'Project basic information'!$F$29="x")</xm:f>
            <x14:dxf>
              <fill>
                <patternFill patternType="solid">
                  <fgColor indexed="26"/>
                  <bgColor indexed="26"/>
                </patternFill>
              </fill>
            </x14:dxf>
          </x14:cfRule>
          <xm:sqref>W48:W59 W78:W89 W93:W104 W108:W119 W123:W134 W138:W149</xm:sqref>
        </x14:conditionalFormatting>
        <x14:conditionalFormatting xmlns:xm="http://schemas.microsoft.com/office/excel/2006/main">
          <x14:cfRule type="expression" priority="47" id="{38F2163F-4319-484D-86E9-0457F2788471}">
            <xm:f>AND($D63&gt;='Project basic information'!$D$29,$D63&lt;='Project basic information'!$E$29,'Project basic information'!$F$29="x")</xm:f>
            <x14:dxf>
              <fill>
                <patternFill patternType="solid">
                  <fgColor indexed="26"/>
                  <bgColor indexed="26"/>
                </patternFill>
              </fill>
            </x14:dxf>
          </x14:cfRule>
          <xm:sqref>W63:W74</xm:sqref>
        </x14:conditionalFormatting>
        <x14:conditionalFormatting xmlns:xm="http://schemas.microsoft.com/office/excel/2006/main">
          <x14:cfRule type="expression" priority="138" id="{A107CA02-F778-40C1-A74A-0DB60D3B550A}">
            <xm:f>AND($D48&gt;='Project basic information'!$D$30,$D48&lt;='Project basic information'!$E$30,'Project basic information'!$F$30="x")</xm:f>
            <x14:dxf>
              <fill>
                <patternFill patternType="solid">
                  <fgColor indexed="26"/>
                  <bgColor indexed="26"/>
                </patternFill>
              </fill>
            </x14:dxf>
          </x14:cfRule>
          <xm:sqref>X48:X59 X78:X89 X93:X104 X108:X119 X123:X134 X138:X149</xm:sqref>
        </x14:conditionalFormatting>
        <x14:conditionalFormatting xmlns:xm="http://schemas.microsoft.com/office/excel/2006/main">
          <x14:cfRule type="expression" priority="48" id="{56C3C02F-08FB-4F07-B2B4-9072A0DD99ED}">
            <xm:f>AND($D63&gt;='Project basic information'!$D$30,$D63&lt;='Project basic information'!$E$30,'Project basic information'!$F$30="x")</xm:f>
            <x14:dxf>
              <fill>
                <patternFill patternType="solid">
                  <fgColor indexed="26"/>
                  <bgColor indexed="26"/>
                </patternFill>
              </fill>
            </x14:dxf>
          </x14:cfRule>
          <xm:sqref>X63:X74</xm:sqref>
        </x14:conditionalFormatting>
        <x14:conditionalFormatting xmlns:xm="http://schemas.microsoft.com/office/excel/2006/main">
          <x14:cfRule type="expression" priority="139" id="{D66DED2B-5DAC-431D-8993-73D05A668993}">
            <xm:f>AND($D48&gt;='Project basic information'!$D$31,$D48&lt;='Project basic information'!$E$31,'Project basic information'!$F$31="x")</xm:f>
            <x14:dxf>
              <fill>
                <patternFill patternType="solid">
                  <fgColor indexed="26"/>
                  <bgColor indexed="26"/>
                </patternFill>
              </fill>
            </x14:dxf>
          </x14:cfRule>
          <xm:sqref>Y48:Y59 Y78:Y89 Y93:Y104 Y108:Y119 Y123:Y134 Y138:Y149</xm:sqref>
        </x14:conditionalFormatting>
        <x14:conditionalFormatting xmlns:xm="http://schemas.microsoft.com/office/excel/2006/main">
          <x14:cfRule type="expression" priority="49" id="{F44F7D5B-0DEA-4F14-968D-5AAE1C18C7D3}">
            <xm:f>AND($D63&gt;='Project basic information'!$D$31,$D63&lt;='Project basic information'!$E$31,'Project basic information'!$F$31="x")</xm:f>
            <x14:dxf>
              <fill>
                <patternFill patternType="solid">
                  <fgColor indexed="26"/>
                  <bgColor indexed="26"/>
                </patternFill>
              </fill>
            </x14:dxf>
          </x14:cfRule>
          <xm:sqref>Y63:Y74</xm:sqref>
        </x14:conditionalFormatting>
        <x14:conditionalFormatting xmlns:xm="http://schemas.microsoft.com/office/excel/2006/main">
          <x14:cfRule type="expression" priority="140" id="{BBCA7C0D-E2C1-4E2F-9B67-402A1835AB6B}">
            <xm:f>AND($D48&gt;='Project basic information'!$D$32,$D48&lt;='Project basic information'!$E$32,'Project basic information'!$F$32="x")</xm:f>
            <x14:dxf>
              <fill>
                <patternFill patternType="solid">
                  <fgColor indexed="26"/>
                  <bgColor indexed="26"/>
                </patternFill>
              </fill>
            </x14:dxf>
          </x14:cfRule>
          <xm:sqref>Z48:Z59 Z78:Z89 Z93:Z104 Z108:Z119 Z123:Z134 Z138:Z149</xm:sqref>
        </x14:conditionalFormatting>
        <x14:conditionalFormatting xmlns:xm="http://schemas.microsoft.com/office/excel/2006/main">
          <x14:cfRule type="expression" priority="50" id="{980B76D0-2860-4DA7-84AE-3436E85C4DA3}">
            <xm:f>AND($D63&gt;='Project basic information'!$D$32,$D63&lt;='Project basic information'!$E$32,'Project basic information'!$F$32="x")</xm:f>
            <x14:dxf>
              <fill>
                <patternFill patternType="solid">
                  <fgColor indexed="26"/>
                  <bgColor indexed="26"/>
                </patternFill>
              </fill>
            </x14:dxf>
          </x14:cfRule>
          <xm:sqref>Z63:Z74</xm:sqref>
        </x14:conditionalFormatting>
        <x14:conditionalFormatting xmlns:xm="http://schemas.microsoft.com/office/excel/2006/main">
          <x14:cfRule type="expression" priority="141" id="{F5F2ED73-D5F1-4A09-8FA5-67F37D81304F}">
            <xm:f>AND($D48&gt;='Project basic information'!$D$33,$D48&lt;='Project basic information'!$E$33,'Project basic information'!$F$33="x")</xm:f>
            <x14:dxf>
              <fill>
                <patternFill patternType="solid">
                  <fgColor indexed="26"/>
                  <bgColor indexed="26"/>
                </patternFill>
              </fill>
            </x14:dxf>
          </x14:cfRule>
          <xm:sqref>AA48:AA59 AA78:AA89 AA93:AA104 AA108:AA119 AA123:AA134 AA138:AA149</xm:sqref>
        </x14:conditionalFormatting>
        <x14:conditionalFormatting xmlns:xm="http://schemas.microsoft.com/office/excel/2006/main">
          <x14:cfRule type="expression" priority="51" id="{F3CF0DB7-BDCB-45E6-BAEB-5671F32B2E69}">
            <xm:f>AND($D63&gt;='Project basic information'!$D$33,$D63&lt;='Project basic information'!$E$33,'Project basic information'!$F$33="x")</xm:f>
            <x14:dxf>
              <fill>
                <patternFill patternType="solid">
                  <fgColor indexed="26"/>
                  <bgColor indexed="26"/>
                </patternFill>
              </fill>
            </x14:dxf>
          </x14:cfRule>
          <xm:sqref>AA63:AA74</xm:sqref>
        </x14:conditionalFormatting>
        <x14:conditionalFormatting xmlns:xm="http://schemas.microsoft.com/office/excel/2006/main">
          <x14:cfRule type="expression" priority="142" id="{A41961B4-696B-47B4-8EB8-74754AEDEB8F}">
            <xm:f>AND($D48&gt;='Project basic information'!$D$34,$D48&lt;='Project basic information'!$E$34,'Project basic information'!$F$34="x")</xm:f>
            <x14:dxf>
              <fill>
                <patternFill patternType="solid">
                  <fgColor indexed="26"/>
                  <bgColor indexed="26"/>
                </patternFill>
              </fill>
            </x14:dxf>
          </x14:cfRule>
          <xm:sqref>AB48:AB59 AB78:AB89 AB93:AB104 AB108:AB119 AB123:AB134 AB138:AB149</xm:sqref>
        </x14:conditionalFormatting>
        <x14:conditionalFormatting xmlns:xm="http://schemas.microsoft.com/office/excel/2006/main">
          <x14:cfRule type="expression" priority="52" id="{491F1D47-86F6-41E8-911C-0439683A12F9}">
            <xm:f>AND($D63&gt;='Project basic information'!$D$34,$D63&lt;='Project basic information'!$E$34,'Project basic information'!$F$34="x")</xm:f>
            <x14:dxf>
              <fill>
                <patternFill patternType="solid">
                  <fgColor indexed="26"/>
                  <bgColor indexed="26"/>
                </patternFill>
              </fill>
            </x14:dxf>
          </x14:cfRule>
          <xm:sqref>AB63:AB74</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xr:uid="{BBEB8444-09B9-44C3-AAA4-1725BDF21420}">
          <x14:formula1>
            <xm:f>'Overview reports'!$A$3:$A$8</xm:f>
          </x14:formula1>
          <xm:sqref>H5</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674C5-834F-4683-9DCA-CFDAD58BBB00}">
  <sheetPr>
    <tabColor rgb="FFFF0000"/>
  </sheetPr>
  <dimension ref="A3:AL180"/>
  <sheetViews>
    <sheetView showGridLines="0" zoomScaleNormal="100" workbookViewId="0">
      <selection activeCell="C17" sqref="C17:K17"/>
    </sheetView>
  </sheetViews>
  <sheetFormatPr defaultColWidth="13" defaultRowHeight="14.3" outlineLevelRow="1" outlineLevelCol="1"/>
  <cols>
    <col min="1" max="2" width="12.5" style="299" customWidth="1"/>
    <col min="3" max="3" width="16.25" style="299" customWidth="1"/>
    <col min="4" max="4" width="16.5" style="299" customWidth="1"/>
    <col min="5" max="5" width="13.375" style="299" customWidth="1"/>
    <col min="6" max="6" width="20.375" style="299" customWidth="1"/>
    <col min="7" max="7" width="16.75" style="299" customWidth="1"/>
    <col min="8" max="8" width="15.125" style="299" customWidth="1"/>
    <col min="9" max="9" width="14.125" style="299" customWidth="1"/>
    <col min="10" max="10" width="15.25" style="299" customWidth="1"/>
    <col min="11" max="11" width="16.75" style="299" customWidth="1"/>
    <col min="12" max="12" width="5.375" style="299" customWidth="1"/>
    <col min="13" max="13" width="10.75" style="299" customWidth="1"/>
    <col min="14" max="14" width="11.25" style="299" customWidth="1"/>
    <col min="15" max="15" width="11.875" style="299" customWidth="1"/>
    <col min="16" max="18" width="11.625" style="299" customWidth="1"/>
    <col min="19" max="28" width="11.625" style="299" hidden="1" customWidth="1" outlineLevel="1"/>
    <col min="29" max="29" width="11.5" style="299" bestFit="1" customWidth="1" collapsed="1"/>
    <col min="30" max="30" width="22" style="299" bestFit="1" customWidth="1"/>
    <col min="31" max="31" width="20.125" style="299" customWidth="1"/>
    <col min="32" max="36" width="13" style="299"/>
    <col min="37" max="37" width="0" style="299" hidden="1" customWidth="1"/>
    <col min="38" max="16384" width="13" style="299"/>
  </cols>
  <sheetData>
    <row r="3" spans="3:38" ht="60.8" customHeight="1">
      <c r="C3" s="617" t="s">
        <v>245</v>
      </c>
      <c r="D3" s="617"/>
      <c r="E3" s="617"/>
      <c r="F3" s="617"/>
      <c r="G3" s="617"/>
      <c r="H3" s="617"/>
      <c r="M3" s="618" t="s">
        <v>506</v>
      </c>
      <c r="N3" s="618"/>
      <c r="O3" s="618"/>
      <c r="P3" s="618"/>
      <c r="Q3" s="618"/>
      <c r="R3" s="618"/>
      <c r="S3" s="618"/>
      <c r="T3" s="618"/>
      <c r="U3" s="618"/>
      <c r="V3" s="618"/>
      <c r="W3" s="618"/>
      <c r="X3" s="618"/>
      <c r="Y3" s="618"/>
      <c r="Z3" s="618"/>
      <c r="AA3" s="618"/>
      <c r="AB3" s="618"/>
      <c r="AC3" s="618"/>
      <c r="AD3" s="618"/>
      <c r="AE3" s="618"/>
      <c r="AF3" s="409"/>
      <c r="AG3" s="409"/>
      <c r="AH3" s="409"/>
      <c r="AI3" s="409"/>
      <c r="AJ3" s="409"/>
      <c r="AK3" s="409"/>
      <c r="AL3" s="409"/>
    </row>
    <row r="4" spans="3:38" ht="15" thickBot="1">
      <c r="K4" s="410"/>
      <c r="N4" s="411"/>
    </row>
    <row r="5" spans="3:38" ht="37.450000000000003" customHeight="1">
      <c r="C5" s="412" t="s">
        <v>507</v>
      </c>
      <c r="D5" s="413"/>
      <c r="E5" s="414"/>
      <c r="F5" s="415"/>
      <c r="G5" s="416" t="s">
        <v>508</v>
      </c>
      <c r="H5" s="417"/>
      <c r="N5" s="418" t="s">
        <v>509</v>
      </c>
      <c r="O5" s="418" t="s">
        <v>510</v>
      </c>
      <c r="P5" s="418" t="s">
        <v>511</v>
      </c>
      <c r="Q5" s="418" t="s">
        <v>512</v>
      </c>
      <c r="R5" s="418" t="s">
        <v>513</v>
      </c>
      <c r="S5" s="418" t="s">
        <v>514</v>
      </c>
      <c r="T5" s="418" t="s">
        <v>515</v>
      </c>
      <c r="U5" s="418" t="s">
        <v>516</v>
      </c>
      <c r="V5" s="418" t="s">
        <v>517</v>
      </c>
      <c r="W5" s="418" t="s">
        <v>518</v>
      </c>
      <c r="X5" s="418" t="s">
        <v>519</v>
      </c>
      <c r="Y5" s="418" t="s">
        <v>520</v>
      </c>
      <c r="Z5" s="418" t="s">
        <v>521</v>
      </c>
      <c r="AA5" s="418" t="s">
        <v>522</v>
      </c>
      <c r="AB5" s="418" t="s">
        <v>501</v>
      </c>
      <c r="AC5" s="419" t="s">
        <v>502</v>
      </c>
      <c r="AD5" s="420" t="s">
        <v>523</v>
      </c>
      <c r="AE5" s="421" t="s">
        <v>524</v>
      </c>
      <c r="AK5" s="299" t="s">
        <v>525</v>
      </c>
    </row>
    <row r="6" spans="3:38" ht="18.55" outlineLevel="1">
      <c r="C6" s="422" t="s">
        <v>526</v>
      </c>
      <c r="D6" s="619"/>
      <c r="E6" s="620"/>
      <c r="G6" s="416" t="s">
        <v>527</v>
      </c>
      <c r="H6" s="423"/>
      <c r="M6" s="361" t="s">
        <v>275</v>
      </c>
      <c r="N6" s="424"/>
      <c r="O6" s="425"/>
      <c r="P6" s="425"/>
      <c r="Q6" s="425"/>
      <c r="R6" s="425"/>
      <c r="S6" s="425"/>
      <c r="T6" s="425"/>
      <c r="U6" s="425"/>
      <c r="V6" s="425"/>
      <c r="W6" s="425"/>
      <c r="X6" s="425"/>
      <c r="Y6" s="425"/>
      <c r="Z6" s="425"/>
      <c r="AA6" s="425"/>
      <c r="AB6" s="425"/>
      <c r="AC6" s="426">
        <f t="shared" ref="AC6:AC14" si="0">SUM(N6:AB6)</f>
        <v>0</v>
      </c>
      <c r="AD6" s="427"/>
      <c r="AE6" s="428"/>
      <c r="AK6" s="299" t="s">
        <v>528</v>
      </c>
    </row>
    <row r="7" spans="3:38" ht="18.55" outlineLevel="1">
      <c r="C7" s="429"/>
      <c r="H7" s="430"/>
      <c r="M7" s="365" t="s">
        <v>344</v>
      </c>
      <c r="N7" s="425"/>
      <c r="O7" s="425"/>
      <c r="P7" s="425"/>
      <c r="Q7" s="425"/>
      <c r="R7" s="425"/>
      <c r="S7" s="425"/>
      <c r="T7" s="425"/>
      <c r="U7" s="425"/>
      <c r="V7" s="425"/>
      <c r="W7" s="425"/>
      <c r="X7" s="425"/>
      <c r="Y7" s="425"/>
      <c r="Z7" s="425"/>
      <c r="AA7" s="425"/>
      <c r="AB7" s="425"/>
      <c r="AC7" s="426">
        <f t="shared" si="0"/>
        <v>0</v>
      </c>
      <c r="AD7" s="427"/>
      <c r="AE7" s="428"/>
    </row>
    <row r="8" spans="3:38" ht="18.75" customHeight="1" outlineLevel="1">
      <c r="C8" s="621" t="s">
        <v>529</v>
      </c>
      <c r="D8" s="431" t="s">
        <v>283</v>
      </c>
      <c r="E8" s="431" t="s">
        <v>284</v>
      </c>
      <c r="F8" s="431" t="s">
        <v>530</v>
      </c>
      <c r="G8" s="431" t="s">
        <v>531</v>
      </c>
      <c r="H8" s="431" t="s">
        <v>532</v>
      </c>
      <c r="M8" s="366" t="s">
        <v>276</v>
      </c>
      <c r="N8" s="425"/>
      <c r="O8" s="425"/>
      <c r="P8" s="425"/>
      <c r="Q8" s="425"/>
      <c r="R8" s="425"/>
      <c r="S8" s="425"/>
      <c r="T8" s="425"/>
      <c r="U8" s="425"/>
      <c r="V8" s="425"/>
      <c r="W8" s="425"/>
      <c r="X8" s="425"/>
      <c r="Y8" s="425"/>
      <c r="Z8" s="425"/>
      <c r="AA8" s="425"/>
      <c r="AB8" s="425"/>
      <c r="AC8" s="426">
        <f t="shared" si="0"/>
        <v>0</v>
      </c>
      <c r="AD8" s="427"/>
      <c r="AE8" s="428"/>
    </row>
    <row r="9" spans="3:38" ht="18.55" outlineLevel="1">
      <c r="C9" s="622"/>
      <c r="D9" s="432"/>
      <c r="E9" s="432"/>
      <c r="F9" s="433"/>
      <c r="G9" s="434"/>
      <c r="H9" s="434"/>
      <c r="M9" s="367" t="s">
        <v>380</v>
      </c>
      <c r="N9" s="425"/>
      <c r="O9" s="425"/>
      <c r="P9" s="425"/>
      <c r="Q9" s="425"/>
      <c r="R9" s="425"/>
      <c r="S9" s="425"/>
      <c r="T9" s="425"/>
      <c r="U9" s="425"/>
      <c r="V9" s="425"/>
      <c r="W9" s="425"/>
      <c r="X9" s="425"/>
      <c r="Y9" s="425"/>
      <c r="Z9" s="425"/>
      <c r="AA9" s="425"/>
      <c r="AB9" s="425"/>
      <c r="AC9" s="426">
        <f t="shared" si="0"/>
        <v>0</v>
      </c>
      <c r="AD9" s="427"/>
      <c r="AE9" s="428"/>
    </row>
    <row r="10" spans="3:38" ht="18.55" outlineLevel="1">
      <c r="C10" s="622"/>
      <c r="D10" s="432"/>
      <c r="E10" s="432"/>
      <c r="F10" s="433"/>
      <c r="G10" s="434"/>
      <c r="H10" s="434"/>
      <c r="M10" s="368" t="s">
        <v>277</v>
      </c>
      <c r="N10" s="425"/>
      <c r="O10" s="425"/>
      <c r="P10" s="425"/>
      <c r="Q10" s="425"/>
      <c r="R10" s="425"/>
      <c r="S10" s="425"/>
      <c r="T10" s="425"/>
      <c r="U10" s="425"/>
      <c r="V10" s="425"/>
      <c r="W10" s="425"/>
      <c r="X10" s="425"/>
      <c r="Y10" s="425"/>
      <c r="Z10" s="425"/>
      <c r="AA10" s="425"/>
      <c r="AB10" s="425"/>
      <c r="AC10" s="426">
        <f t="shared" si="0"/>
        <v>0</v>
      </c>
      <c r="AD10" s="427"/>
      <c r="AE10" s="428"/>
    </row>
    <row r="11" spans="3:38" ht="18.55" outlineLevel="1">
      <c r="C11" s="622"/>
      <c r="D11" s="432"/>
      <c r="E11" s="432"/>
      <c r="F11" s="435"/>
      <c r="G11" s="434"/>
      <c r="H11" s="434"/>
      <c r="M11" s="369" t="s">
        <v>416</v>
      </c>
      <c r="N11" s="425"/>
      <c r="O11" s="425"/>
      <c r="P11" s="425"/>
      <c r="Q11" s="425"/>
      <c r="R11" s="425"/>
      <c r="S11" s="425"/>
      <c r="T11" s="425"/>
      <c r="U11" s="425"/>
      <c r="V11" s="425"/>
      <c r="W11" s="425"/>
      <c r="X11" s="425"/>
      <c r="Y11" s="425"/>
      <c r="Z11" s="425"/>
      <c r="AA11" s="425"/>
      <c r="AB11" s="425"/>
      <c r="AC11" s="426">
        <f t="shared" si="0"/>
        <v>0</v>
      </c>
      <c r="AD11" s="427"/>
      <c r="AE11" s="428"/>
    </row>
    <row r="12" spans="3:38" ht="18.55" outlineLevel="1">
      <c r="C12" s="622"/>
      <c r="D12" s="434"/>
      <c r="E12" s="434"/>
      <c r="F12" s="435"/>
      <c r="G12" s="434"/>
      <c r="H12" s="434"/>
      <c r="M12" s="370" t="s">
        <v>278</v>
      </c>
      <c r="N12" s="425"/>
      <c r="O12" s="425"/>
      <c r="P12" s="425"/>
      <c r="Q12" s="425"/>
      <c r="R12" s="425"/>
      <c r="S12" s="425"/>
      <c r="T12" s="425"/>
      <c r="U12" s="425"/>
      <c r="V12" s="425"/>
      <c r="W12" s="425"/>
      <c r="X12" s="425"/>
      <c r="Y12" s="425"/>
      <c r="Z12" s="425"/>
      <c r="AA12" s="425"/>
      <c r="AB12" s="425"/>
      <c r="AC12" s="426">
        <f t="shared" si="0"/>
        <v>0</v>
      </c>
      <c r="AD12" s="427"/>
      <c r="AE12" s="428"/>
    </row>
    <row r="13" spans="3:38" ht="18.55" outlineLevel="1">
      <c r="C13" s="623"/>
      <c r="D13" s="434"/>
      <c r="E13" s="434"/>
      <c r="F13" s="435"/>
      <c r="G13" s="434"/>
      <c r="H13" s="434"/>
      <c r="M13" s="370" t="s">
        <v>452</v>
      </c>
      <c r="N13" s="425"/>
      <c r="O13" s="425"/>
      <c r="P13" s="425"/>
      <c r="Q13" s="425"/>
      <c r="R13" s="425"/>
      <c r="S13" s="425"/>
      <c r="T13" s="425"/>
      <c r="U13" s="425"/>
      <c r="V13" s="425"/>
      <c r="W13" s="425"/>
      <c r="X13" s="425"/>
      <c r="Y13" s="425"/>
      <c r="Z13" s="425"/>
      <c r="AA13" s="425"/>
      <c r="AB13" s="425"/>
      <c r="AC13" s="426">
        <f t="shared" si="0"/>
        <v>0</v>
      </c>
      <c r="AD13" s="427"/>
      <c r="AE13" s="428"/>
    </row>
    <row r="14" spans="3:38" ht="18.75" customHeight="1" outlineLevel="1" thickBot="1">
      <c r="C14" s="624" t="s">
        <v>533</v>
      </c>
      <c r="D14" s="625" t="s">
        <v>528</v>
      </c>
      <c r="E14" s="436"/>
      <c r="F14" s="437"/>
      <c r="G14" s="436"/>
      <c r="H14" s="436"/>
      <c r="M14" s="371" t="s">
        <v>279</v>
      </c>
      <c r="N14" s="425"/>
      <c r="O14" s="425"/>
      <c r="P14" s="425"/>
      <c r="Q14" s="425"/>
      <c r="R14" s="425"/>
      <c r="S14" s="425"/>
      <c r="T14" s="425"/>
      <c r="U14" s="425"/>
      <c r="V14" s="425"/>
      <c r="W14" s="425"/>
      <c r="X14" s="425"/>
      <c r="Y14" s="425"/>
      <c r="Z14" s="425"/>
      <c r="AA14" s="425"/>
      <c r="AB14" s="425"/>
      <c r="AC14" s="426">
        <f t="shared" si="0"/>
        <v>0</v>
      </c>
      <c r="AD14" s="438"/>
      <c r="AE14" s="428"/>
    </row>
    <row r="15" spans="3:38" outlineLevel="1">
      <c r="C15" s="624"/>
      <c r="D15" s="625"/>
      <c r="E15" s="439"/>
      <c r="F15" s="326"/>
      <c r="G15" s="326"/>
      <c r="H15" s="440"/>
      <c r="I15" s="326"/>
      <c r="J15" s="326"/>
      <c r="K15" s="326"/>
      <c r="M15" s="441"/>
      <c r="N15" s="442"/>
      <c r="O15" s="442"/>
      <c r="P15" s="442"/>
      <c r="Q15" s="442"/>
      <c r="R15" s="442"/>
      <c r="S15" s="443"/>
      <c r="T15" s="443"/>
      <c r="U15" s="443"/>
      <c r="V15" s="443"/>
      <c r="W15" s="443"/>
      <c r="X15" s="443"/>
      <c r="Y15" s="443"/>
      <c r="Z15" s="443"/>
      <c r="AA15" s="443"/>
      <c r="AB15" s="443"/>
      <c r="AC15" s="444"/>
      <c r="AD15" s="445"/>
      <c r="AE15" s="446"/>
    </row>
    <row r="16" spans="3:38" outlineLevel="1">
      <c r="E16" s="439"/>
      <c r="F16" s="326"/>
      <c r="G16" s="326"/>
      <c r="H16" s="440"/>
      <c r="I16" s="326"/>
      <c r="J16" s="326"/>
      <c r="K16" s="326"/>
      <c r="M16" s="441"/>
      <c r="N16" s="442"/>
      <c r="O16" s="442"/>
      <c r="P16" s="442"/>
      <c r="Q16" s="442"/>
      <c r="R16" s="442"/>
      <c r="S16" s="443"/>
      <c r="T16" s="443"/>
      <c r="U16" s="443"/>
      <c r="V16" s="443"/>
      <c r="W16" s="443"/>
      <c r="X16" s="443"/>
      <c r="Y16" s="443"/>
      <c r="Z16" s="443"/>
      <c r="AA16" s="443"/>
      <c r="AB16" s="443"/>
      <c r="AC16" s="444"/>
      <c r="AD16" s="445"/>
      <c r="AE16" s="446"/>
    </row>
    <row r="17" spans="1:31" ht="29.95" customHeight="1" outlineLevel="1">
      <c r="B17" s="447"/>
      <c r="C17" s="639" t="s">
        <v>534</v>
      </c>
      <c r="D17" s="639"/>
      <c r="E17" s="639"/>
      <c r="F17" s="639"/>
      <c r="G17" s="639"/>
      <c r="H17" s="639"/>
      <c r="I17" s="639"/>
      <c r="J17" s="639"/>
      <c r="K17" s="639"/>
      <c r="M17" s="618" t="s">
        <v>535</v>
      </c>
      <c r="N17" s="618"/>
      <c r="O17" s="618"/>
      <c r="P17" s="618"/>
      <c r="Q17" s="618"/>
      <c r="R17" s="618"/>
      <c r="S17" s="618"/>
      <c r="T17" s="618"/>
      <c r="U17" s="618"/>
      <c r="V17" s="618"/>
      <c r="W17" s="618"/>
      <c r="X17" s="618"/>
      <c r="Y17" s="618"/>
      <c r="Z17" s="618"/>
      <c r="AA17" s="618"/>
      <c r="AB17" s="618"/>
      <c r="AC17" s="618"/>
      <c r="AD17" s="618"/>
      <c r="AE17" s="618"/>
    </row>
    <row r="18" spans="1:31" ht="33" customHeight="1" thickBot="1">
      <c r="E18" s="448"/>
      <c r="K18" s="410"/>
      <c r="M18" s="618"/>
      <c r="N18" s="618"/>
      <c r="O18" s="618"/>
      <c r="P18" s="618"/>
      <c r="Q18" s="618"/>
      <c r="R18" s="618"/>
      <c r="S18" s="618"/>
      <c r="T18" s="618"/>
      <c r="U18" s="618"/>
      <c r="V18" s="618"/>
      <c r="W18" s="618"/>
      <c r="X18" s="618"/>
      <c r="Y18" s="618"/>
      <c r="Z18" s="618"/>
      <c r="AA18" s="618"/>
      <c r="AB18" s="618"/>
      <c r="AC18" s="618"/>
      <c r="AD18" s="618"/>
      <c r="AE18" s="618"/>
    </row>
    <row r="19" spans="1:31">
      <c r="C19" s="640" t="s">
        <v>536</v>
      </c>
      <c r="D19" s="641"/>
      <c r="E19" s="642"/>
      <c r="G19" s="643" t="s">
        <v>537</v>
      </c>
      <c r="H19" s="644"/>
      <c r="I19" s="645"/>
      <c r="K19" s="410"/>
      <c r="N19" s="411"/>
    </row>
    <row r="20" spans="1:31" ht="60.25" customHeight="1">
      <c r="A20" s="626" t="s">
        <v>538</v>
      </c>
      <c r="B20" s="627"/>
      <c r="C20" s="449" t="s">
        <v>539</v>
      </c>
      <c r="D20" s="450" t="s">
        <v>540</v>
      </c>
      <c r="E20" s="451" t="s">
        <v>541</v>
      </c>
      <c r="F20" s="452" t="s">
        <v>542</v>
      </c>
      <c r="G20" s="453" t="s">
        <v>543</v>
      </c>
      <c r="H20" s="450" t="s">
        <v>544</v>
      </c>
      <c r="I20" s="451" t="s">
        <v>545</v>
      </c>
      <c r="J20" s="454" t="s">
        <v>546</v>
      </c>
      <c r="K20" s="450" t="s">
        <v>547</v>
      </c>
      <c r="N20" s="344" t="s">
        <v>509</v>
      </c>
      <c r="O20" s="344" t="s">
        <v>510</v>
      </c>
      <c r="P20" s="344" t="s">
        <v>511</v>
      </c>
      <c r="Q20" s="344" t="s">
        <v>512</v>
      </c>
      <c r="R20" s="344" t="s">
        <v>513</v>
      </c>
      <c r="S20" s="344" t="s">
        <v>514</v>
      </c>
      <c r="T20" s="344" t="s">
        <v>515</v>
      </c>
      <c r="U20" s="344" t="s">
        <v>516</v>
      </c>
      <c r="V20" s="344" t="s">
        <v>517</v>
      </c>
      <c r="W20" s="344" t="s">
        <v>518</v>
      </c>
      <c r="X20" s="344" t="s">
        <v>519</v>
      </c>
      <c r="Y20" s="344" t="s">
        <v>520</v>
      </c>
      <c r="Z20" s="344" t="s">
        <v>521</v>
      </c>
      <c r="AA20" s="344" t="s">
        <v>522</v>
      </c>
      <c r="AB20" s="344" t="s">
        <v>501</v>
      </c>
      <c r="AC20" s="455" t="s">
        <v>502</v>
      </c>
      <c r="AD20" s="344" t="s">
        <v>548</v>
      </c>
    </row>
    <row r="21" spans="1:31" ht="19.45" customHeight="1" outlineLevel="1">
      <c r="A21" s="628" t="str">
        <f>'Project basic information'!D12</f>
        <v/>
      </c>
      <c r="B21" s="630" t="str">
        <f>'Project basic information'!E12</f>
        <v/>
      </c>
      <c r="C21" s="632">
        <f>IFERROR(SUMIF(B:B,M21,G:G),0)</f>
        <v>0</v>
      </c>
      <c r="D21" s="634">
        <f>MROUND(SUMIF(B:B,M21,F:F),0.5)</f>
        <v>0</v>
      </c>
      <c r="E21" s="646">
        <f>IFERROR(C21/D21,0)</f>
        <v>0</v>
      </c>
      <c r="F21" s="648">
        <f>E21*MROUND(J21,0.5)</f>
        <v>0</v>
      </c>
      <c r="G21" s="650">
        <f>SUMIF(B:B,M21,J:J)</f>
        <v>0</v>
      </c>
      <c r="H21" s="652">
        <f>IFERROR(G21-F21,0)</f>
        <v>0</v>
      </c>
      <c r="I21" s="654">
        <f>(SUMIF(B:B,M21,I:I))</f>
        <v>0</v>
      </c>
      <c r="J21" s="636">
        <f>IFERROR(((SUMIF(B:B,M21,AC:AC))/$H$6),0)</f>
        <v>0</v>
      </c>
      <c r="K21" s="634">
        <f>D21-J21</f>
        <v>0</v>
      </c>
      <c r="M21" s="361" t="s">
        <v>275</v>
      </c>
      <c r="N21" s="458">
        <f>IFERROR(IF(($I21&lt;$J21),(SUMIF($B:$B,$M21,N:N)/SUMIF($B:$B,$M21,$AC:$AC)*$I21),(SUMIF($B:$B,$M21,N:N)/SUMIF($B:$B,$M21,$AC:$AC)*$J21)),0)</f>
        <v>0</v>
      </c>
      <c r="O21" s="458">
        <f t="shared" ref="O21:AB29" si="1">IFERROR(IF(($I21&lt;$J21),(SUMIF($B:$B,$M21,O:O)/SUMIF($B:$B,$M21,$AC:$AC)*$I21),(SUMIF($B:$B,$M21,O:O)/SUMIF($B:$B,$M21,$AC:$AC)*$J21)),0)</f>
        <v>0</v>
      </c>
      <c r="P21" s="458">
        <f t="shared" si="1"/>
        <v>0</v>
      </c>
      <c r="Q21" s="458">
        <f t="shared" si="1"/>
        <v>0</v>
      </c>
      <c r="R21" s="458">
        <f t="shared" si="1"/>
        <v>0</v>
      </c>
      <c r="S21" s="458">
        <f t="shared" si="1"/>
        <v>0</v>
      </c>
      <c r="T21" s="458">
        <f t="shared" si="1"/>
        <v>0</v>
      </c>
      <c r="U21" s="458">
        <f t="shared" si="1"/>
        <v>0</v>
      </c>
      <c r="V21" s="458">
        <f t="shared" si="1"/>
        <v>0</v>
      </c>
      <c r="W21" s="458">
        <f t="shared" si="1"/>
        <v>0</v>
      </c>
      <c r="X21" s="458">
        <f t="shared" si="1"/>
        <v>0</v>
      </c>
      <c r="Y21" s="458">
        <f t="shared" si="1"/>
        <v>0</v>
      </c>
      <c r="Z21" s="458">
        <f t="shared" si="1"/>
        <v>0</v>
      </c>
      <c r="AA21" s="458">
        <f t="shared" si="1"/>
        <v>0</v>
      </c>
      <c r="AB21" s="458">
        <f t="shared" si="1"/>
        <v>0</v>
      </c>
      <c r="AC21" s="459">
        <f>SUM(N21:AB21)</f>
        <v>0</v>
      </c>
      <c r="AD21" s="460">
        <f>ROUND(IF(F21&gt;G21,G21,F21),2)</f>
        <v>0</v>
      </c>
    </row>
    <row r="22" spans="1:31" ht="19.45" customHeight="1" outlineLevel="1">
      <c r="A22" s="629"/>
      <c r="B22" s="631"/>
      <c r="C22" s="633"/>
      <c r="D22" s="635"/>
      <c r="E22" s="647"/>
      <c r="F22" s="649"/>
      <c r="G22" s="651"/>
      <c r="H22" s="653"/>
      <c r="I22" s="655"/>
      <c r="J22" s="637"/>
      <c r="K22" s="638"/>
      <c r="M22" s="365" t="s">
        <v>344</v>
      </c>
      <c r="N22" s="461">
        <f>IFERROR(IF(OR((N6+N7)=N21,N6=0),0,N21-N6-N7),"")</f>
        <v>0</v>
      </c>
      <c r="O22" s="461">
        <f t="shared" ref="O22:AC24" si="2">IFERROR(IF(OR((O6+O7)=O21,O6=0),0,O21-O6-O7),"")</f>
        <v>0</v>
      </c>
      <c r="P22" s="461">
        <f t="shared" si="2"/>
        <v>0</v>
      </c>
      <c r="Q22" s="461">
        <f t="shared" si="2"/>
        <v>0</v>
      </c>
      <c r="R22" s="461">
        <f t="shared" si="2"/>
        <v>0</v>
      </c>
      <c r="S22" s="461">
        <f t="shared" si="2"/>
        <v>0</v>
      </c>
      <c r="T22" s="461">
        <f t="shared" si="2"/>
        <v>0</v>
      </c>
      <c r="U22" s="461">
        <f t="shared" si="2"/>
        <v>0</v>
      </c>
      <c r="V22" s="461">
        <f t="shared" si="2"/>
        <v>0</v>
      </c>
      <c r="W22" s="461">
        <f t="shared" si="2"/>
        <v>0</v>
      </c>
      <c r="X22" s="461">
        <f t="shared" si="2"/>
        <v>0</v>
      </c>
      <c r="Y22" s="461">
        <f t="shared" si="2"/>
        <v>0</v>
      </c>
      <c r="Z22" s="461">
        <f t="shared" si="2"/>
        <v>0</v>
      </c>
      <c r="AA22" s="461">
        <f t="shared" si="2"/>
        <v>0</v>
      </c>
      <c r="AB22" s="461">
        <f t="shared" si="2"/>
        <v>0</v>
      </c>
      <c r="AC22" s="459">
        <f t="shared" si="2"/>
        <v>0</v>
      </c>
      <c r="AD22" s="462">
        <f>IFERROR(IF(OR((AD6+AD7)=AD21,AD6=0),0,AD21-AD6-AD7),"")</f>
        <v>0</v>
      </c>
      <c r="AE22" s="463" t="str">
        <f>IF((AD21)=AD6+AD7,"no adjustment needed",IF(AD6=0,"no adjustment needed","adjustment needed"))</f>
        <v>no adjustment needed</v>
      </c>
    </row>
    <row r="23" spans="1:31" ht="19.45" customHeight="1" outlineLevel="1">
      <c r="A23" s="656" t="str">
        <f>'Project basic information'!D13</f>
        <v/>
      </c>
      <c r="B23" s="658" t="str">
        <f>'Project basic information'!E13</f>
        <v/>
      </c>
      <c r="C23" s="632">
        <f>IFERROR(SUMIF(B:B,M23,G:G),0)</f>
        <v>0</v>
      </c>
      <c r="D23" s="634">
        <f>MROUND(SUMIF(B:B,M23,F:F),0.5)</f>
        <v>0</v>
      </c>
      <c r="E23" s="646">
        <f>IFERROR(C23/D23,0)</f>
        <v>0</v>
      </c>
      <c r="F23" s="648">
        <f>E23*MROUND(J23,0.5)</f>
        <v>0</v>
      </c>
      <c r="G23" s="650">
        <f>SUMIF(B:B,M23,J:J)</f>
        <v>0</v>
      </c>
      <c r="H23" s="652">
        <f>IFERROR(G23-F23,0)</f>
        <v>0</v>
      </c>
      <c r="I23" s="664">
        <f t="shared" ref="I23:I29" si="3">(SUMIF(B:B,M23,I:I))</f>
        <v>0</v>
      </c>
      <c r="J23" s="636">
        <f>IFERROR(((SUMIF(B:B,M23,AC:AC))/$H$6),0)</f>
        <v>0</v>
      </c>
      <c r="K23" s="634">
        <f>D23-J23</f>
        <v>0</v>
      </c>
      <c r="M23" s="366" t="s">
        <v>276</v>
      </c>
      <c r="N23" s="458">
        <f>IFERROR(IF(($I23&lt;$J23),(SUMIF($B:$B,$M23,N:N)/SUMIF($B:$B,$M23,$AC:$AC)*$I23),(SUMIF($B:$B,$M23,N:N)/SUMIF($B:$B,$M23,$AC:$AC)*$J23)),0)</f>
        <v>0</v>
      </c>
      <c r="O23" s="458">
        <f t="shared" si="1"/>
        <v>0</v>
      </c>
      <c r="P23" s="458">
        <f t="shared" si="1"/>
        <v>0</v>
      </c>
      <c r="Q23" s="458">
        <f t="shared" si="1"/>
        <v>0</v>
      </c>
      <c r="R23" s="458">
        <f t="shared" si="1"/>
        <v>0</v>
      </c>
      <c r="S23" s="458">
        <f t="shared" si="1"/>
        <v>0</v>
      </c>
      <c r="T23" s="458">
        <f t="shared" si="1"/>
        <v>0</v>
      </c>
      <c r="U23" s="458">
        <f t="shared" si="1"/>
        <v>0</v>
      </c>
      <c r="V23" s="458">
        <f t="shared" si="1"/>
        <v>0</v>
      </c>
      <c r="W23" s="458">
        <f t="shared" si="1"/>
        <v>0</v>
      </c>
      <c r="X23" s="458">
        <f t="shared" si="1"/>
        <v>0</v>
      </c>
      <c r="Y23" s="458">
        <f t="shared" si="1"/>
        <v>0</v>
      </c>
      <c r="Z23" s="458">
        <f t="shared" si="1"/>
        <v>0</v>
      </c>
      <c r="AA23" s="458">
        <f t="shared" si="1"/>
        <v>0</v>
      </c>
      <c r="AB23" s="458">
        <f t="shared" si="1"/>
        <v>0</v>
      </c>
      <c r="AC23" s="459">
        <f>SUM(N23:AB23)</f>
        <v>0</v>
      </c>
      <c r="AD23" s="460">
        <f>ROUND(IF(F23&gt;G23,G23,F23),2)</f>
        <v>0</v>
      </c>
      <c r="AE23" s="464"/>
    </row>
    <row r="24" spans="1:31" ht="19.45" customHeight="1" outlineLevel="1">
      <c r="A24" s="657"/>
      <c r="B24" s="659"/>
      <c r="C24" s="633"/>
      <c r="D24" s="635"/>
      <c r="E24" s="647"/>
      <c r="F24" s="649"/>
      <c r="G24" s="651"/>
      <c r="H24" s="653"/>
      <c r="I24" s="665"/>
      <c r="J24" s="637"/>
      <c r="K24" s="638"/>
      <c r="M24" s="367" t="s">
        <v>380</v>
      </c>
      <c r="N24" s="461">
        <f>IFERROR(IF(OR((N8+N9)=N23,N8=0),0,N23-N8-N9),"")</f>
        <v>0</v>
      </c>
      <c r="O24" s="461">
        <f t="shared" si="2"/>
        <v>0</v>
      </c>
      <c r="P24" s="461">
        <f t="shared" si="2"/>
        <v>0</v>
      </c>
      <c r="Q24" s="461">
        <f t="shared" si="2"/>
        <v>0</v>
      </c>
      <c r="R24" s="461">
        <f t="shared" si="2"/>
        <v>0</v>
      </c>
      <c r="S24" s="461">
        <f t="shared" si="2"/>
        <v>0</v>
      </c>
      <c r="T24" s="461">
        <f t="shared" si="2"/>
        <v>0</v>
      </c>
      <c r="U24" s="461">
        <f t="shared" si="2"/>
        <v>0</v>
      </c>
      <c r="V24" s="461">
        <f t="shared" si="2"/>
        <v>0</v>
      </c>
      <c r="W24" s="461">
        <f t="shared" si="2"/>
        <v>0</v>
      </c>
      <c r="X24" s="461">
        <f t="shared" si="2"/>
        <v>0</v>
      </c>
      <c r="Y24" s="461">
        <f t="shared" si="2"/>
        <v>0</v>
      </c>
      <c r="Z24" s="461">
        <f t="shared" si="2"/>
        <v>0</v>
      </c>
      <c r="AA24" s="461">
        <f t="shared" si="2"/>
        <v>0</v>
      </c>
      <c r="AB24" s="461">
        <f t="shared" si="2"/>
        <v>0</v>
      </c>
      <c r="AC24" s="459">
        <f t="shared" si="2"/>
        <v>0</v>
      </c>
      <c r="AD24" s="462">
        <f>IFERROR(IF(OR((AD8+AD9)=AD23,AD8=0),0,AD23-AD8-AD9),"")</f>
        <v>0</v>
      </c>
      <c r="AE24" s="463" t="str">
        <f>IF((AD23)=AD8+AD9,"no adjustment needed",IF(AD8=0,"no adjustment needed","adjustment needed"))</f>
        <v>no adjustment needed</v>
      </c>
    </row>
    <row r="25" spans="1:31" ht="19.45" customHeight="1" outlineLevel="1">
      <c r="A25" s="660" t="str">
        <f>'Project basic information'!D14</f>
        <v/>
      </c>
      <c r="B25" s="662" t="str">
        <f>'Project basic information'!E14</f>
        <v/>
      </c>
      <c r="C25" s="632">
        <f>IFERROR(SUMIF(B:B,M25,G:G),0)</f>
        <v>0</v>
      </c>
      <c r="D25" s="634">
        <f>MROUND(SUMIF(B:B,M25,F:F),0.5)</f>
        <v>0</v>
      </c>
      <c r="E25" s="646">
        <f>IFERROR(C25/D25,0)</f>
        <v>0</v>
      </c>
      <c r="F25" s="648">
        <f>E25*MROUND(J25,0.5)</f>
        <v>0</v>
      </c>
      <c r="G25" s="650">
        <f>SUMIF(B:B,M25,J:J)</f>
        <v>0</v>
      </c>
      <c r="H25" s="652">
        <f>IFERROR(G25-F25,0)</f>
        <v>0</v>
      </c>
      <c r="I25" s="664">
        <f t="shared" si="3"/>
        <v>0</v>
      </c>
      <c r="J25" s="636">
        <f>IFERROR(((SUMIF(B:B,M25,AC:AC))/$H$6),0)</f>
        <v>0</v>
      </c>
      <c r="K25" s="634">
        <f t="shared" ref="K25:K29" si="4">D25-J25</f>
        <v>0</v>
      </c>
      <c r="M25" s="368" t="s">
        <v>277</v>
      </c>
      <c r="N25" s="458">
        <f>IFERROR(IF(($I25&lt;$J25),(SUMIF($B:$B,$M25,N:N)/SUMIF($B:$B,$M25,$AC:$AC)*$I25),(SUMIF($B:$B,$M25,N:N)/SUMIF($B:$B,$M25,$AC:$AC)*$J25)),0)</f>
        <v>0</v>
      </c>
      <c r="O25" s="458">
        <f t="shared" si="1"/>
        <v>0</v>
      </c>
      <c r="P25" s="458">
        <f t="shared" si="1"/>
        <v>0</v>
      </c>
      <c r="Q25" s="458">
        <f t="shared" si="1"/>
        <v>0</v>
      </c>
      <c r="R25" s="458">
        <f t="shared" si="1"/>
        <v>0</v>
      </c>
      <c r="S25" s="458">
        <f t="shared" si="1"/>
        <v>0</v>
      </c>
      <c r="T25" s="458">
        <f t="shared" si="1"/>
        <v>0</v>
      </c>
      <c r="U25" s="458">
        <f t="shared" si="1"/>
        <v>0</v>
      </c>
      <c r="V25" s="458">
        <f t="shared" si="1"/>
        <v>0</v>
      </c>
      <c r="W25" s="458">
        <f t="shared" si="1"/>
        <v>0</v>
      </c>
      <c r="X25" s="458">
        <f t="shared" si="1"/>
        <v>0</v>
      </c>
      <c r="Y25" s="458">
        <f t="shared" si="1"/>
        <v>0</v>
      </c>
      <c r="Z25" s="458">
        <f t="shared" si="1"/>
        <v>0</v>
      </c>
      <c r="AA25" s="458">
        <f t="shared" si="1"/>
        <v>0</v>
      </c>
      <c r="AB25" s="458">
        <f t="shared" si="1"/>
        <v>0</v>
      </c>
      <c r="AC25" s="459">
        <f t="shared" ref="AC25:AC59" si="5">SUM(N25:AB25)</f>
        <v>0</v>
      </c>
      <c r="AD25" s="460">
        <f>ROUND(IF(F25&gt;G25,G25,F25),2)</f>
        <v>0</v>
      </c>
      <c r="AE25" s="464"/>
    </row>
    <row r="26" spans="1:31" ht="19.45" customHeight="1" outlineLevel="1">
      <c r="A26" s="661"/>
      <c r="B26" s="663"/>
      <c r="C26" s="633"/>
      <c r="D26" s="635"/>
      <c r="E26" s="647"/>
      <c r="F26" s="649"/>
      <c r="G26" s="651"/>
      <c r="H26" s="653"/>
      <c r="I26" s="665"/>
      <c r="J26" s="637"/>
      <c r="K26" s="638"/>
      <c r="M26" s="369" t="s">
        <v>416</v>
      </c>
      <c r="N26" s="461">
        <f>IFERROR(IF(OR((N10+N11)=N25,N10=0),0,N25-N10-N11),"")</f>
        <v>0</v>
      </c>
      <c r="O26" s="461">
        <f t="shared" ref="O26:AC26" si="6">IFERROR(IF(OR((O10+O11)=O25,O10=0),0,O25-O10-O11),"")</f>
        <v>0</v>
      </c>
      <c r="P26" s="461">
        <f t="shared" si="6"/>
        <v>0</v>
      </c>
      <c r="Q26" s="461">
        <f t="shared" si="6"/>
        <v>0</v>
      </c>
      <c r="R26" s="461">
        <f t="shared" si="6"/>
        <v>0</v>
      </c>
      <c r="S26" s="461">
        <f t="shared" si="6"/>
        <v>0</v>
      </c>
      <c r="T26" s="461">
        <f t="shared" si="6"/>
        <v>0</v>
      </c>
      <c r="U26" s="461">
        <f t="shared" si="6"/>
        <v>0</v>
      </c>
      <c r="V26" s="461">
        <f t="shared" si="6"/>
        <v>0</v>
      </c>
      <c r="W26" s="461">
        <f t="shared" si="6"/>
        <v>0</v>
      </c>
      <c r="X26" s="461">
        <f t="shared" si="6"/>
        <v>0</v>
      </c>
      <c r="Y26" s="461">
        <f t="shared" si="6"/>
        <v>0</v>
      </c>
      <c r="Z26" s="461">
        <f t="shared" si="6"/>
        <v>0</v>
      </c>
      <c r="AA26" s="461">
        <f t="shared" si="6"/>
        <v>0</v>
      </c>
      <c r="AB26" s="461">
        <f t="shared" si="6"/>
        <v>0</v>
      </c>
      <c r="AC26" s="459">
        <f t="shared" si="6"/>
        <v>0</v>
      </c>
      <c r="AD26" s="462">
        <f>IFERROR(IF(OR((AD10+AD11)=AD25,AD10=0),0,AD25-AD10-AD11),"")</f>
        <v>0</v>
      </c>
      <c r="AE26" s="463" t="str">
        <f>IF((AD25)=AD10+AD11,"no adjustment needed",IF(AD10=0,"no adjustment needed","adjustment needed"))</f>
        <v>no adjustment needed</v>
      </c>
    </row>
    <row r="27" spans="1:31" ht="19.45" customHeight="1" outlineLevel="1">
      <c r="A27" s="666" t="str">
        <f>'Project basic information'!D15</f>
        <v/>
      </c>
      <c r="B27" s="668" t="str">
        <f>'Project basic information'!E15</f>
        <v/>
      </c>
      <c r="C27" s="632">
        <f>IFERROR(SUMIF(B:B,M27,G:G),0)</f>
        <v>0</v>
      </c>
      <c r="D27" s="634">
        <f>MROUND(SUMIF(B:B,M27,F:F),0.5)</f>
        <v>0</v>
      </c>
      <c r="E27" s="646">
        <f>IFERROR(C27/D27,0)</f>
        <v>0</v>
      </c>
      <c r="F27" s="648">
        <f>E27*MROUND(J27,0.5)</f>
        <v>0</v>
      </c>
      <c r="G27" s="650">
        <f>SUMIF(B:B,M27,J:J)</f>
        <v>0</v>
      </c>
      <c r="H27" s="652">
        <f>IFERROR(G27-F27,0)</f>
        <v>0</v>
      </c>
      <c r="I27" s="664">
        <f t="shared" si="3"/>
        <v>0</v>
      </c>
      <c r="J27" s="636">
        <f>IFERROR(((SUMIF(B:B,M27,AC:AC))/$H$6),0)</f>
        <v>0</v>
      </c>
      <c r="K27" s="634">
        <f t="shared" si="4"/>
        <v>0</v>
      </c>
      <c r="M27" s="370" t="s">
        <v>278</v>
      </c>
      <c r="N27" s="458">
        <f>IFERROR(IF(($I27&lt;$J27),(SUMIF($B:$B,$M27,N:N)/SUMIF($B:$B,$M27,$AC:$AC)*$I27),(SUMIF($B:$B,$M27,N:N)/SUMIF($B:$B,$M27,$AC:$AC)*$J27)),0)</f>
        <v>0</v>
      </c>
      <c r="O27" s="458">
        <f t="shared" si="1"/>
        <v>0</v>
      </c>
      <c r="P27" s="458">
        <f t="shared" si="1"/>
        <v>0</v>
      </c>
      <c r="Q27" s="458">
        <f t="shared" si="1"/>
        <v>0</v>
      </c>
      <c r="R27" s="458">
        <f t="shared" si="1"/>
        <v>0</v>
      </c>
      <c r="S27" s="458">
        <f t="shared" si="1"/>
        <v>0</v>
      </c>
      <c r="T27" s="458">
        <f t="shared" si="1"/>
        <v>0</v>
      </c>
      <c r="U27" s="458">
        <f t="shared" si="1"/>
        <v>0</v>
      </c>
      <c r="V27" s="458">
        <f t="shared" si="1"/>
        <v>0</v>
      </c>
      <c r="W27" s="458">
        <f t="shared" si="1"/>
        <v>0</v>
      </c>
      <c r="X27" s="458">
        <f t="shared" si="1"/>
        <v>0</v>
      </c>
      <c r="Y27" s="458">
        <f t="shared" si="1"/>
        <v>0</v>
      </c>
      <c r="Z27" s="458">
        <f t="shared" si="1"/>
        <v>0</v>
      </c>
      <c r="AA27" s="458">
        <f t="shared" si="1"/>
        <v>0</v>
      </c>
      <c r="AB27" s="458">
        <f t="shared" si="1"/>
        <v>0</v>
      </c>
      <c r="AC27" s="459">
        <f t="shared" si="5"/>
        <v>0</v>
      </c>
      <c r="AD27" s="460">
        <f>ROUND(IF(F27&gt;G27,G27,F27),2)</f>
        <v>0</v>
      </c>
    </row>
    <row r="28" spans="1:31" ht="19.45" customHeight="1" outlineLevel="1">
      <c r="A28" s="667"/>
      <c r="B28" s="669"/>
      <c r="C28" s="633"/>
      <c r="D28" s="635"/>
      <c r="E28" s="647"/>
      <c r="F28" s="649"/>
      <c r="G28" s="651"/>
      <c r="H28" s="653"/>
      <c r="I28" s="665"/>
      <c r="J28" s="637"/>
      <c r="K28" s="638"/>
      <c r="M28" s="370" t="s">
        <v>452</v>
      </c>
      <c r="N28" s="461">
        <f>IFERROR(IF(OR((N12+N13)=N27,N12=0),0,N27-N12-N13),"")</f>
        <v>0</v>
      </c>
      <c r="O28" s="461">
        <f t="shared" ref="O28:AC28" si="7">IFERROR(IF(OR((O12+O13)=O27,O12=0),0,O27-O12-O13),"")</f>
        <v>0</v>
      </c>
      <c r="P28" s="461">
        <f t="shared" si="7"/>
        <v>0</v>
      </c>
      <c r="Q28" s="461">
        <f t="shared" si="7"/>
        <v>0</v>
      </c>
      <c r="R28" s="461">
        <f t="shared" si="7"/>
        <v>0</v>
      </c>
      <c r="S28" s="461">
        <f t="shared" si="7"/>
        <v>0</v>
      </c>
      <c r="T28" s="461">
        <f t="shared" si="7"/>
        <v>0</v>
      </c>
      <c r="U28" s="461">
        <f t="shared" si="7"/>
        <v>0</v>
      </c>
      <c r="V28" s="461">
        <f t="shared" si="7"/>
        <v>0</v>
      </c>
      <c r="W28" s="461">
        <f t="shared" si="7"/>
        <v>0</v>
      </c>
      <c r="X28" s="461">
        <f t="shared" si="7"/>
        <v>0</v>
      </c>
      <c r="Y28" s="461">
        <f t="shared" si="7"/>
        <v>0</v>
      </c>
      <c r="Z28" s="461">
        <f t="shared" si="7"/>
        <v>0</v>
      </c>
      <c r="AA28" s="461">
        <f t="shared" si="7"/>
        <v>0</v>
      </c>
      <c r="AB28" s="461">
        <f t="shared" si="7"/>
        <v>0</v>
      </c>
      <c r="AC28" s="459">
        <f t="shared" si="7"/>
        <v>0</v>
      </c>
      <c r="AD28" s="462">
        <f>IFERROR(IF(OR((AD12+AD13)=AD27,AD12=0),0,AD27-AD12-AD13),"")</f>
        <v>0</v>
      </c>
      <c r="AE28" s="463" t="str">
        <f>IF((AD27)=AD12+AD13,"no adjustment needed",IF(AD12=0,"no adjustment needed","adjustment needed"))</f>
        <v>no adjustment needed</v>
      </c>
    </row>
    <row r="29" spans="1:31" ht="19.45" customHeight="1" outlineLevel="1" thickBot="1">
      <c r="A29" s="465" t="str">
        <f>'Project basic information'!D16</f>
        <v/>
      </c>
      <c r="B29" s="466" t="str">
        <f>'Project basic information'!E16</f>
        <v/>
      </c>
      <c r="C29" s="467">
        <f>IFERROR(SUMIF(B:B,M29,G:G),0)</f>
        <v>0</v>
      </c>
      <c r="D29" s="468">
        <f>MROUND(SUMIF(A:A,M29,G:G),0.5)</f>
        <v>0</v>
      </c>
      <c r="E29" s="469">
        <f>IFERROR(C29/D29,0)</f>
        <v>0</v>
      </c>
      <c r="F29" s="470">
        <f>E29*MROUND(J29,0.5)</f>
        <v>0</v>
      </c>
      <c r="G29" s="471">
        <f>SUMIF(B:B,M29,J:J)</f>
        <v>0</v>
      </c>
      <c r="H29" s="472">
        <f>IFERROR(G29-F29,0)</f>
        <v>0</v>
      </c>
      <c r="I29" s="473">
        <f t="shared" si="3"/>
        <v>0</v>
      </c>
      <c r="J29" s="457">
        <f>IFERROR(((SUMIF(B:B,M29,AC:AC))/$H$6),0)</f>
        <v>0</v>
      </c>
      <c r="K29" s="456">
        <f t="shared" si="4"/>
        <v>0</v>
      </c>
      <c r="M29" s="371" t="s">
        <v>279</v>
      </c>
      <c r="N29" s="458">
        <f>IFERROR(IF(($I29&lt;$J29),(SUMIF($B:$B,$M29,N:N)/SUMIF($B:$B,$M29,$AC:$AC)*$I29),(SUMIF($B:$B,$M29,N:N)/SUMIF($B:$B,$M29,$AC:$AC)*$J29)),0)</f>
        <v>0</v>
      </c>
      <c r="O29" s="458">
        <f t="shared" si="1"/>
        <v>0</v>
      </c>
      <c r="P29" s="458">
        <f t="shared" si="1"/>
        <v>0</v>
      </c>
      <c r="Q29" s="458">
        <f t="shared" si="1"/>
        <v>0</v>
      </c>
      <c r="R29" s="458">
        <f t="shared" si="1"/>
        <v>0</v>
      </c>
      <c r="S29" s="458">
        <f t="shared" si="1"/>
        <v>0</v>
      </c>
      <c r="T29" s="458">
        <f t="shared" si="1"/>
        <v>0</v>
      </c>
      <c r="U29" s="458">
        <f t="shared" si="1"/>
        <v>0</v>
      </c>
      <c r="V29" s="458">
        <f t="shared" si="1"/>
        <v>0</v>
      </c>
      <c r="W29" s="458">
        <f t="shared" si="1"/>
        <v>0</v>
      </c>
      <c r="X29" s="458">
        <f t="shared" si="1"/>
        <v>0</v>
      </c>
      <c r="Y29" s="458">
        <f t="shared" si="1"/>
        <v>0</v>
      </c>
      <c r="Z29" s="458">
        <f t="shared" si="1"/>
        <v>0</v>
      </c>
      <c r="AA29" s="458">
        <f t="shared" si="1"/>
        <v>0</v>
      </c>
      <c r="AB29" s="458">
        <f t="shared" si="1"/>
        <v>0</v>
      </c>
      <c r="AC29" s="459">
        <f t="shared" si="5"/>
        <v>0</v>
      </c>
      <c r="AD29" s="460">
        <f>ROUND(IF(F29&gt;G29,G29,F29),2)</f>
        <v>0</v>
      </c>
    </row>
    <row r="30" spans="1:31" ht="15.7" outlineLevel="1">
      <c r="A30" s="474"/>
      <c r="B30" s="474"/>
      <c r="C30" s="475"/>
      <c r="D30" s="475"/>
      <c r="E30" s="476"/>
      <c r="F30" s="477"/>
      <c r="G30" s="478"/>
      <c r="H30" s="445"/>
      <c r="J30" s="477"/>
      <c r="K30" s="479"/>
      <c r="M30" s="441"/>
      <c r="N30" s="441"/>
      <c r="O30" s="441"/>
      <c r="P30" s="441"/>
      <c r="Q30" s="441"/>
      <c r="R30" s="441"/>
      <c r="S30" s="441"/>
      <c r="T30" s="441"/>
      <c r="U30" s="441"/>
      <c r="V30" s="441"/>
      <c r="W30" s="441"/>
      <c r="X30" s="441"/>
      <c r="Y30" s="441"/>
      <c r="Z30" s="441"/>
      <c r="AA30" s="441"/>
      <c r="AB30" s="441"/>
      <c r="AC30" s="441"/>
      <c r="AD30" s="441"/>
    </row>
    <row r="31" spans="1:31" outlineLevel="1">
      <c r="A31" s="474"/>
      <c r="B31" s="474"/>
      <c r="C31" s="474"/>
      <c r="D31" s="474"/>
      <c r="E31" s="476"/>
      <c r="F31" s="477"/>
      <c r="G31" s="478"/>
      <c r="H31" s="445"/>
      <c r="K31" s="479"/>
      <c r="M31" s="441"/>
      <c r="N31" s="441"/>
      <c r="O31" s="441"/>
      <c r="P31" s="441"/>
      <c r="Q31" s="441"/>
      <c r="R31" s="441"/>
      <c r="S31" s="441"/>
      <c r="T31" s="441"/>
      <c r="U31" s="441"/>
      <c r="V31" s="441"/>
      <c r="W31" s="441"/>
      <c r="X31" s="441"/>
      <c r="Y31" s="441"/>
      <c r="Z31" s="441"/>
      <c r="AA31" s="441"/>
      <c r="AB31" s="441"/>
      <c r="AC31" s="441"/>
      <c r="AD31" s="441"/>
    </row>
    <row r="32" spans="1:31" ht="31.4">
      <c r="C32" s="639" t="s">
        <v>549</v>
      </c>
      <c r="D32" s="639"/>
      <c r="E32" s="639"/>
      <c r="F32" s="639"/>
      <c r="G32" s="639"/>
      <c r="H32" s="639"/>
      <c r="I32" s="639"/>
      <c r="J32" s="480"/>
      <c r="N32" s="411"/>
    </row>
    <row r="33" spans="1:32">
      <c r="N33" s="411"/>
    </row>
    <row r="34" spans="1:32" ht="47.25" customHeight="1">
      <c r="C34" s="344" t="s">
        <v>550</v>
      </c>
      <c r="D34" s="344" t="s">
        <v>551</v>
      </c>
      <c r="E34" s="344" t="s">
        <v>552</v>
      </c>
      <c r="F34" s="344" t="s">
        <v>553</v>
      </c>
      <c r="G34" s="344" t="s">
        <v>554</v>
      </c>
      <c r="H34" s="481"/>
      <c r="I34" s="482"/>
      <c r="J34" s="482"/>
      <c r="M34" s="411"/>
      <c r="AD34" s="340"/>
    </row>
    <row r="35" spans="1:32" ht="15" customHeight="1" outlineLevel="1">
      <c r="C35" s="483">
        <f>IF('Project basic information'!C5=0,0,DATE(YEAR('Project basic information'!C5),1,1))</f>
        <v>0</v>
      </c>
      <c r="D35" s="484">
        <f>F60</f>
        <v>0</v>
      </c>
      <c r="E35" s="485">
        <f>IFERROR(AC61,0)</f>
        <v>0</v>
      </c>
      <c r="F35" s="486">
        <f t="shared" ref="F35:F41" si="8">D35-E35</f>
        <v>0</v>
      </c>
      <c r="G35" s="487">
        <f>INDEX($B$1:B149,SUMPRODUCT(MAX((B48:B59&lt;&gt;"")*ROW(B48:B59))))</f>
        <v>0</v>
      </c>
      <c r="H35" s="670" t="s">
        <v>555</v>
      </c>
      <c r="I35" s="488"/>
      <c r="J35" s="488"/>
      <c r="K35" s="489"/>
      <c r="L35" s="490"/>
      <c r="M35" s="491"/>
      <c r="AF35" s="348"/>
    </row>
    <row r="36" spans="1:32" outlineLevel="1">
      <c r="C36" s="483" t="str">
        <f>IFERROR(IF(EDATE(C35,12)&lt;=(DATE(YEAR('Project basic information'!$C$6),1,1)),EDATE(C35,12),""),"")</f>
        <v/>
      </c>
      <c r="D36" s="484">
        <f>F75</f>
        <v>0</v>
      </c>
      <c r="E36" s="485">
        <f>IFERROR(AC76,0)</f>
        <v>0</v>
      </c>
      <c r="F36" s="486">
        <f t="shared" si="8"/>
        <v>0</v>
      </c>
      <c r="G36" s="487">
        <f>INDEX(B1:B149,SUMPRODUCT(MAX((B63:B74&lt;&gt;"")*ROW(B63:B74))))</f>
        <v>0</v>
      </c>
      <c r="H36" s="670"/>
      <c r="I36" s="488"/>
      <c r="J36" s="488"/>
      <c r="K36" s="489"/>
      <c r="L36" s="489"/>
      <c r="M36" s="411"/>
    </row>
    <row r="37" spans="1:32" ht="15.7" outlineLevel="1">
      <c r="C37" s="483" t="str">
        <f>IFERROR(IF(EDATE(C36,12)&lt;=(DATE(YEAR('Project basic information'!$C$6),1,1)),EDATE(C36,12),""),"")</f>
        <v/>
      </c>
      <c r="D37" s="484">
        <f>F90</f>
        <v>0</v>
      </c>
      <c r="E37" s="485">
        <f>IFERROR(AC91,0)</f>
        <v>0</v>
      </c>
      <c r="F37" s="486">
        <f t="shared" si="8"/>
        <v>0</v>
      </c>
      <c r="G37" s="487">
        <f>INDEX(B1:B149,SUMPRODUCT(MAX((B78:B89&lt;&gt;"")*ROW(B78:B89))))</f>
        <v>0</v>
      </c>
      <c r="H37" s="670"/>
      <c r="M37" s="296"/>
    </row>
    <row r="38" spans="1:32" outlineLevel="1">
      <c r="C38" s="483" t="str">
        <f>IFERROR(IF(EDATE(C37,12)&lt;=(DATE(YEAR('Project basic information'!$C$6),1,1)),EDATE(C37,12),""),"")</f>
        <v/>
      </c>
      <c r="D38" s="484">
        <f>F105</f>
        <v>0</v>
      </c>
      <c r="E38" s="485">
        <f>IFERROR(AC106,0)</f>
        <v>0</v>
      </c>
      <c r="F38" s="486">
        <f t="shared" si="8"/>
        <v>0</v>
      </c>
      <c r="G38" s="487">
        <f>INDEX(B1:B149,SUMPRODUCT(MAX((B93:B104&lt;&gt;"")*ROW(B93:B104))))</f>
        <v>0</v>
      </c>
      <c r="H38" s="670"/>
      <c r="M38" s="411"/>
    </row>
    <row r="39" spans="1:32" outlineLevel="1">
      <c r="C39" s="483" t="str">
        <f>IFERROR(IF(EDATE(C38,12)&lt;=(DATE(YEAR('Project basic information'!$C$6),1,1)),EDATE(C38,12),""),"")</f>
        <v/>
      </c>
      <c r="D39" s="484">
        <f>F120</f>
        <v>0</v>
      </c>
      <c r="E39" s="485">
        <f>IFERROR(AC121,0)</f>
        <v>0</v>
      </c>
      <c r="F39" s="486">
        <f t="shared" si="8"/>
        <v>0</v>
      </c>
      <c r="G39" s="487">
        <f>INDEX(B1:B149,SUMPRODUCT(MAX((B108:B119&lt;&gt;"")*ROW(B108:B119))))</f>
        <v>0</v>
      </c>
      <c r="H39" s="670"/>
      <c r="M39" s="492"/>
    </row>
    <row r="40" spans="1:32" outlineLevel="1">
      <c r="C40" s="483" t="str">
        <f>IFERROR(IF(EDATE(C39,12)&lt;=(DATE(YEAR('Project basic information'!$C$6),1,1)),EDATE(C39,12),""),"")</f>
        <v/>
      </c>
      <c r="D40" s="484">
        <f>F135</f>
        <v>0</v>
      </c>
      <c r="E40" s="485">
        <f>IFERROR(AC136,0)</f>
        <v>0</v>
      </c>
      <c r="F40" s="486">
        <f t="shared" si="8"/>
        <v>0</v>
      </c>
      <c r="G40" s="487">
        <f>INDEX(B1:B149,SUMPRODUCT(MAX((B123:B134&lt;&gt;"")*ROW(B123:B134))))</f>
        <v>0</v>
      </c>
      <c r="H40" s="670"/>
      <c r="M40" s="411"/>
    </row>
    <row r="41" spans="1:32" outlineLevel="1">
      <c r="C41" s="483" t="str">
        <f>IFERROR(IF(EDATE(C40,12)&lt;=(DATE(YEAR('Project basic information'!$C$6),1,1)),EDATE(C40,12),""),"")</f>
        <v/>
      </c>
      <c r="D41" s="484">
        <f>F150</f>
        <v>0</v>
      </c>
      <c r="E41" s="485">
        <f>IFERROR(AC151,0)</f>
        <v>0</v>
      </c>
      <c r="F41" s="486">
        <f t="shared" si="8"/>
        <v>0</v>
      </c>
      <c r="G41" s="487">
        <f>INDEX(B1:B149,SUMPRODUCT(MAX((B138:B149&lt;&gt;"")*ROW(B138:B149))))</f>
        <v>0</v>
      </c>
      <c r="H41" s="670"/>
      <c r="N41" s="411"/>
    </row>
    <row r="42" spans="1:32" outlineLevel="1">
      <c r="E42" s="493"/>
      <c r="F42" s="494"/>
      <c r="G42" s="444"/>
      <c r="H42" s="495"/>
      <c r="I42" s="496"/>
      <c r="J42" s="497"/>
      <c r="O42" s="411"/>
    </row>
    <row r="43" spans="1:32" ht="24.8" customHeight="1" outlineLevel="1">
      <c r="E43" s="493"/>
      <c r="F43" s="494"/>
      <c r="G43" s="444"/>
      <c r="H43" s="495"/>
      <c r="I43" s="498"/>
      <c r="J43" s="498"/>
      <c r="K43" s="497"/>
      <c r="O43" s="411"/>
    </row>
    <row r="44" spans="1:32" ht="33.5">
      <c r="B44" s="639" t="s">
        <v>556</v>
      </c>
      <c r="C44" s="639"/>
      <c r="D44" s="639"/>
      <c r="E44" s="639"/>
      <c r="F44" s="639"/>
      <c r="G44" s="639"/>
      <c r="H44" s="639"/>
      <c r="I44" s="639"/>
      <c r="J44" s="639"/>
      <c r="K44" s="499"/>
      <c r="M44" s="671" t="s">
        <v>251</v>
      </c>
      <c r="N44" s="671"/>
      <c r="O44" s="671"/>
      <c r="P44" s="671"/>
      <c r="Q44" s="671"/>
      <c r="R44" s="671"/>
      <c r="S44" s="671"/>
      <c r="T44" s="671"/>
      <c r="U44" s="671"/>
      <c r="V44" s="671"/>
      <c r="W44" s="671"/>
      <c r="X44" s="671"/>
      <c r="Y44" s="671"/>
      <c r="Z44" s="671"/>
      <c r="AA44" s="671"/>
      <c r="AB44" s="671"/>
      <c r="AC44" s="671"/>
      <c r="AD44" s="671"/>
      <c r="AE44" s="671"/>
    </row>
    <row r="45" spans="1:32" ht="15" thickBot="1">
      <c r="A45" s="343"/>
      <c r="E45" s="343"/>
    </row>
    <row r="46" spans="1:32" ht="15.7" customHeight="1">
      <c r="B46" s="500"/>
      <c r="C46" s="500"/>
      <c r="D46" s="500"/>
      <c r="E46" s="672" t="s">
        <v>536</v>
      </c>
      <c r="F46" s="673"/>
      <c r="G46" s="674"/>
      <c r="H46" s="672" t="s">
        <v>537</v>
      </c>
      <c r="I46" s="673"/>
      <c r="J46" s="674"/>
      <c r="N46" s="675" t="s">
        <v>557</v>
      </c>
      <c r="O46" s="676"/>
      <c r="P46" s="676"/>
      <c r="Q46" s="676"/>
      <c r="R46" s="676"/>
      <c r="S46" s="676"/>
      <c r="T46" s="676"/>
      <c r="U46" s="676"/>
      <c r="V46" s="676"/>
      <c r="W46" s="676"/>
      <c r="X46" s="676"/>
      <c r="Y46" s="676"/>
      <c r="Z46" s="676"/>
      <c r="AA46" s="676"/>
      <c r="AB46" s="676"/>
      <c r="AC46" s="677"/>
    </row>
    <row r="47" spans="1:32" ht="49.55" customHeight="1">
      <c r="B47" s="501" t="s">
        <v>305</v>
      </c>
      <c r="C47" s="501" t="s">
        <v>269</v>
      </c>
      <c r="D47" s="502" t="s">
        <v>558</v>
      </c>
      <c r="E47" s="503" t="s">
        <v>559</v>
      </c>
      <c r="F47" s="329" t="s">
        <v>560</v>
      </c>
      <c r="G47" s="504" t="s">
        <v>561</v>
      </c>
      <c r="H47" s="505" t="s">
        <v>559</v>
      </c>
      <c r="I47" s="329" t="s">
        <v>560</v>
      </c>
      <c r="J47" s="504" t="s">
        <v>562</v>
      </c>
      <c r="M47" s="329" t="s">
        <v>558</v>
      </c>
      <c r="N47" s="506" t="s">
        <v>563</v>
      </c>
      <c r="O47" s="506" t="s">
        <v>564</v>
      </c>
      <c r="P47" s="506" t="s">
        <v>565</v>
      </c>
      <c r="Q47" s="506" t="s">
        <v>566</v>
      </c>
      <c r="R47" s="506" t="s">
        <v>567</v>
      </c>
      <c r="S47" s="329" t="s">
        <v>568</v>
      </c>
      <c r="T47" s="329" t="s">
        <v>569</v>
      </c>
      <c r="U47" s="329" t="s">
        <v>570</v>
      </c>
      <c r="V47" s="329" t="s">
        <v>571</v>
      </c>
      <c r="W47" s="329" t="s">
        <v>572</v>
      </c>
      <c r="X47" s="329" t="s">
        <v>573</v>
      </c>
      <c r="Y47" s="329" t="s">
        <v>574</v>
      </c>
      <c r="Z47" s="329" t="s">
        <v>575</v>
      </c>
      <c r="AA47" s="329" t="s">
        <v>576</v>
      </c>
      <c r="AB47" s="329" t="s">
        <v>577</v>
      </c>
      <c r="AC47" s="506" t="s">
        <v>578</v>
      </c>
      <c r="AE47" s="507"/>
    </row>
    <row r="48" spans="1:32" outlineLevel="1">
      <c r="B48" s="508" t="str">
        <f>IF(C48&gt;0,IFERROR(_xlfn.IFS(D48&lt;=DATE(YEAR('Project basic information'!$E$12),MONTH('Project basic information'!$E$12),1),'Project basic information'!$A$12,D48&lt;=DATE(YEAR('Project basic information'!$E$13),MONTH('Project basic information'!$E$13),1),'Project basic information'!$A$13,D48&lt;=DATE(YEAR('Project basic information'!$E$14),MONTH('Project basic information'!$E$14),1),'Project basic information'!$A$14,D48&lt;=DATE(YEAR('Project basic information'!$E$15),MONTH('Project basic information'!$E$15),1),'Project basic information'!$A$15,D48&lt;=DATE(YEAR('Project basic information'!$E$16),MONTH('Project basic information'!$E$16),1),'Project basic information'!$A$16),""),"")</f>
        <v/>
      </c>
      <c r="C48" s="508">
        <f>IF(DATE(YEAR('Project basic information'!$C$5),MONTH('Project basic information'!$C$5),1)=D48,1,0)</f>
        <v>0</v>
      </c>
      <c r="D48" s="509">
        <f>IF('Project basic information'!C5=0,0,DATE(YEAR('Project basic information'!$C$5),1,1))</f>
        <v>0</v>
      </c>
      <c r="E48" s="510"/>
      <c r="F48" s="458">
        <f t="shared" ref="F48:F59" si="9">215/12*E48</f>
        <v>0</v>
      </c>
      <c r="G48" s="511"/>
      <c r="H48" s="510"/>
      <c r="I48" s="458">
        <f t="shared" ref="I48:I59" si="10">215/12*H48</f>
        <v>0</v>
      </c>
      <c r="J48" s="512"/>
      <c r="M48" s="509">
        <f t="shared" ref="M48:M105" si="11">D48</f>
        <v>0</v>
      </c>
      <c r="N48" s="513"/>
      <c r="O48" s="514"/>
      <c r="P48" s="514"/>
      <c r="Q48" s="514"/>
      <c r="R48" s="514"/>
      <c r="S48" s="513"/>
      <c r="T48" s="513"/>
      <c r="U48" s="513"/>
      <c r="V48" s="513"/>
      <c r="W48" s="513"/>
      <c r="X48" s="513"/>
      <c r="Y48" s="513"/>
      <c r="Z48" s="513"/>
      <c r="AA48" s="513"/>
      <c r="AB48" s="513"/>
      <c r="AC48" s="515">
        <f t="shared" si="5"/>
        <v>0</v>
      </c>
      <c r="AE48" s="507"/>
    </row>
    <row r="49" spans="2:31" outlineLevel="1">
      <c r="B49" s="508" t="str">
        <f>IF(C49&gt;0,IFERROR(_xlfn.IFS(D49&lt;=DATE(YEAR('Project basic information'!$E$12),MONTH('Project basic information'!$E$12),1),'Project basic information'!$A$12,D49&lt;=DATE(YEAR('Project basic information'!$E$13),MONTH('Project basic information'!$E$13),1),'Project basic information'!$A$13,D49&lt;=DATE(YEAR('Project basic information'!$E$14),MONTH('Project basic information'!$E$14),1),'Project basic information'!$A$14,D49&lt;=DATE(YEAR('Project basic information'!$E$15),MONTH('Project basic information'!$E$15),1),'Project basic information'!$A$15,D49&lt;=DATE(YEAR('Project basic information'!$E$16),MONTH('Project basic information'!$E$16),1),'Project basic information'!$A$16),""),"")</f>
        <v/>
      </c>
      <c r="C49" s="508">
        <f>IF(C48&gt;0,C48+1,IF(DATE(YEAR('Project basic information'!$C$5),MONTH('Project basic information'!$C$5),1)=D49,1,0))</f>
        <v>0</v>
      </c>
      <c r="D49" s="509">
        <f t="shared" ref="D49:D59" si="12">DATE(YEAR(D48),MONTH(D48)+1,DAY(D48))</f>
        <v>31</v>
      </c>
      <c r="E49" s="510"/>
      <c r="F49" s="458">
        <f t="shared" si="9"/>
        <v>0</v>
      </c>
      <c r="G49" s="511"/>
      <c r="H49" s="510"/>
      <c r="I49" s="458">
        <f t="shared" si="10"/>
        <v>0</v>
      </c>
      <c r="J49" s="512"/>
      <c r="M49" s="509">
        <f t="shared" si="11"/>
        <v>31</v>
      </c>
      <c r="N49" s="513"/>
      <c r="O49" s="514"/>
      <c r="P49" s="514"/>
      <c r="Q49" s="514"/>
      <c r="R49" s="514"/>
      <c r="S49" s="513"/>
      <c r="T49" s="513"/>
      <c r="U49" s="513"/>
      <c r="V49" s="513"/>
      <c r="W49" s="513"/>
      <c r="X49" s="513"/>
      <c r="Y49" s="513"/>
      <c r="Z49" s="513"/>
      <c r="AA49" s="513"/>
      <c r="AB49" s="513"/>
      <c r="AC49" s="515">
        <f t="shared" si="5"/>
        <v>0</v>
      </c>
      <c r="AE49" s="507"/>
    </row>
    <row r="50" spans="2:31" outlineLevel="1">
      <c r="B50" s="508" t="str">
        <f>IF(C50&gt;0,IFERROR(_xlfn.IFS(D50&lt;=DATE(YEAR('Project basic information'!$E$12),MONTH('Project basic information'!$E$12),1),'Project basic information'!$A$12,D50&lt;=DATE(YEAR('Project basic information'!$E$13),MONTH('Project basic information'!$E$13),1),'Project basic information'!$A$13,D50&lt;=DATE(YEAR('Project basic information'!$E$14),MONTH('Project basic information'!$E$14),1),'Project basic information'!$A$14,D50&lt;=DATE(YEAR('Project basic information'!$E$15),MONTH('Project basic information'!$E$15),1),'Project basic information'!$A$15,D50&lt;=DATE(YEAR('Project basic information'!$E$16),MONTH('Project basic information'!$E$16),1),'Project basic information'!$A$16),""),"")</f>
        <v/>
      </c>
      <c r="C50" s="508">
        <f>IF(C49&gt;0,C49+1,IF(DATE(YEAR('Project basic information'!$C$5),MONTH('Project basic information'!$C$5),1)=D50,1,0))</f>
        <v>0</v>
      </c>
      <c r="D50" s="509">
        <f t="shared" si="12"/>
        <v>62</v>
      </c>
      <c r="E50" s="510"/>
      <c r="F50" s="458">
        <f t="shared" si="9"/>
        <v>0</v>
      </c>
      <c r="G50" s="511"/>
      <c r="H50" s="510"/>
      <c r="I50" s="458">
        <f t="shared" si="10"/>
        <v>0</v>
      </c>
      <c r="J50" s="512"/>
      <c r="M50" s="509">
        <f t="shared" si="11"/>
        <v>62</v>
      </c>
      <c r="N50" s="513"/>
      <c r="O50" s="514"/>
      <c r="P50" s="514"/>
      <c r="Q50" s="514"/>
      <c r="R50" s="514"/>
      <c r="S50" s="513"/>
      <c r="T50" s="513"/>
      <c r="U50" s="513"/>
      <c r="V50" s="513"/>
      <c r="W50" s="513"/>
      <c r="X50" s="513"/>
      <c r="Y50" s="513"/>
      <c r="Z50" s="513"/>
      <c r="AA50" s="513"/>
      <c r="AB50" s="513"/>
      <c r="AC50" s="515">
        <f t="shared" si="5"/>
        <v>0</v>
      </c>
      <c r="AE50" s="507"/>
    </row>
    <row r="51" spans="2:31" outlineLevel="1">
      <c r="B51" s="508" t="str">
        <f>IF(C51&gt;0,IFERROR(_xlfn.IFS(D51&lt;=DATE(YEAR('Project basic information'!$E$12),MONTH('Project basic information'!$E$12),1),'Project basic information'!$A$12,D51&lt;=DATE(YEAR('Project basic information'!$E$13),MONTH('Project basic information'!$E$13),1),'Project basic information'!$A$13,D51&lt;=DATE(YEAR('Project basic information'!$E$14),MONTH('Project basic information'!$E$14),1),'Project basic information'!$A$14,D51&lt;=DATE(YEAR('Project basic information'!$E$15),MONTH('Project basic information'!$E$15),1),'Project basic information'!$A$15,D51&lt;=DATE(YEAR('Project basic information'!$E$16),MONTH('Project basic information'!$E$16),1),'Project basic information'!$A$16),""),"")</f>
        <v/>
      </c>
      <c r="C51" s="508">
        <f>IF(C50&gt;0,C50+1,IF(DATE(YEAR('Project basic information'!$C$5),MONTH('Project basic information'!$C$5),1)=D51,1,0))</f>
        <v>0</v>
      </c>
      <c r="D51" s="509">
        <f t="shared" si="12"/>
        <v>93</v>
      </c>
      <c r="E51" s="510"/>
      <c r="F51" s="458">
        <f t="shared" si="9"/>
        <v>0</v>
      </c>
      <c r="G51" s="511"/>
      <c r="H51" s="510"/>
      <c r="I51" s="458">
        <f t="shared" si="10"/>
        <v>0</v>
      </c>
      <c r="J51" s="512"/>
      <c r="M51" s="509">
        <f t="shared" si="11"/>
        <v>93</v>
      </c>
      <c r="N51" s="513"/>
      <c r="O51" s="514"/>
      <c r="P51" s="514"/>
      <c r="Q51" s="514"/>
      <c r="R51" s="514"/>
      <c r="S51" s="513"/>
      <c r="T51" s="513"/>
      <c r="U51" s="513"/>
      <c r="V51" s="513"/>
      <c r="W51" s="513"/>
      <c r="X51" s="513"/>
      <c r="Y51" s="513"/>
      <c r="Z51" s="513"/>
      <c r="AA51" s="513"/>
      <c r="AB51" s="513"/>
      <c r="AC51" s="515">
        <f t="shared" si="5"/>
        <v>0</v>
      </c>
      <c r="AD51" s="516"/>
    </row>
    <row r="52" spans="2:31" outlineLevel="1">
      <c r="B52" s="508" t="str">
        <f>IF(C52&gt;0,IFERROR(_xlfn.IFS(D52&lt;=DATE(YEAR('Project basic information'!$E$12),MONTH('Project basic information'!$E$12),1),'Project basic information'!$A$12,D52&lt;=DATE(YEAR('Project basic information'!$E$13),MONTH('Project basic information'!$E$13),1),'Project basic information'!$A$13,D52&lt;=DATE(YEAR('Project basic information'!$E$14),MONTH('Project basic information'!$E$14),1),'Project basic information'!$A$14,D52&lt;=DATE(YEAR('Project basic information'!$E$15),MONTH('Project basic information'!$E$15),1),'Project basic information'!$A$15,D52&lt;=DATE(YEAR('Project basic information'!$E$16),MONTH('Project basic information'!$E$16),1),'Project basic information'!$A$16),""),"")</f>
        <v/>
      </c>
      <c r="C52" s="508">
        <f>IF(C51&gt;0,C51+1,IF(DATE(YEAR('Project basic information'!$C$5),MONTH('Project basic information'!$C$5),1)=D52,1,0))</f>
        <v>0</v>
      </c>
      <c r="D52" s="509">
        <f t="shared" si="12"/>
        <v>123</v>
      </c>
      <c r="E52" s="510"/>
      <c r="F52" s="458">
        <f t="shared" si="9"/>
        <v>0</v>
      </c>
      <c r="G52" s="511"/>
      <c r="H52" s="510"/>
      <c r="I52" s="458">
        <f t="shared" si="10"/>
        <v>0</v>
      </c>
      <c r="J52" s="512"/>
      <c r="M52" s="509">
        <f t="shared" si="11"/>
        <v>123</v>
      </c>
      <c r="N52" s="513"/>
      <c r="O52" s="514"/>
      <c r="P52" s="514"/>
      <c r="Q52" s="514"/>
      <c r="R52" s="514"/>
      <c r="S52" s="513"/>
      <c r="T52" s="513"/>
      <c r="U52" s="513"/>
      <c r="V52" s="513"/>
      <c r="W52" s="513"/>
      <c r="X52" s="513"/>
      <c r="Y52" s="513"/>
      <c r="Z52" s="513"/>
      <c r="AA52" s="513"/>
      <c r="AB52" s="513"/>
      <c r="AC52" s="515">
        <f t="shared" si="5"/>
        <v>0</v>
      </c>
      <c r="AD52" s="516"/>
      <c r="AE52" s="507"/>
    </row>
    <row r="53" spans="2:31" outlineLevel="1">
      <c r="B53" s="508" t="str">
        <f>IF(C53&gt;0,IFERROR(_xlfn.IFS(D53&lt;=DATE(YEAR('Project basic information'!$E$12),MONTH('Project basic information'!$E$12),1),'Project basic information'!$A$12,D53&lt;=DATE(YEAR('Project basic information'!$E$13),MONTH('Project basic information'!$E$13),1),'Project basic information'!$A$13,D53&lt;=DATE(YEAR('Project basic information'!$E$14),MONTH('Project basic information'!$E$14),1),'Project basic information'!$A$14,D53&lt;=DATE(YEAR('Project basic information'!$E$15),MONTH('Project basic information'!$E$15),1),'Project basic information'!$A$15,D53&lt;=DATE(YEAR('Project basic information'!$E$16),MONTH('Project basic information'!$E$16),1),'Project basic information'!$A$16),""),"")</f>
        <v/>
      </c>
      <c r="C53" s="508">
        <f>IF(C52&gt;0,C52+1,IF(DATE(YEAR('Project basic information'!$C$5),MONTH('Project basic information'!$C$5),1)=D53,1,0))</f>
        <v>0</v>
      </c>
      <c r="D53" s="509">
        <f t="shared" si="12"/>
        <v>154</v>
      </c>
      <c r="E53" s="510"/>
      <c r="F53" s="458">
        <f t="shared" si="9"/>
        <v>0</v>
      </c>
      <c r="G53" s="511"/>
      <c r="H53" s="510"/>
      <c r="I53" s="458">
        <f t="shared" si="10"/>
        <v>0</v>
      </c>
      <c r="J53" s="512"/>
      <c r="M53" s="509">
        <f t="shared" si="11"/>
        <v>154</v>
      </c>
      <c r="N53" s="513"/>
      <c r="O53" s="514"/>
      <c r="P53" s="514"/>
      <c r="Q53" s="514"/>
      <c r="R53" s="514"/>
      <c r="S53" s="513"/>
      <c r="T53" s="513"/>
      <c r="U53" s="513"/>
      <c r="V53" s="513"/>
      <c r="W53" s="513"/>
      <c r="X53" s="513"/>
      <c r="Y53" s="513"/>
      <c r="Z53" s="513"/>
      <c r="AA53" s="513"/>
      <c r="AB53" s="513"/>
      <c r="AC53" s="515">
        <f t="shared" si="5"/>
        <v>0</v>
      </c>
      <c r="AD53" s="516"/>
      <c r="AE53" s="507"/>
    </row>
    <row r="54" spans="2:31" outlineLevel="1">
      <c r="B54" s="508" t="str">
        <f>IF(C54&gt;0,IFERROR(_xlfn.IFS(D54&lt;=DATE(YEAR('Project basic information'!$E$12),MONTH('Project basic information'!$E$12),1),'Project basic information'!$A$12,D54&lt;=DATE(YEAR('Project basic information'!$E$13),MONTH('Project basic information'!$E$13),1),'Project basic information'!$A$13,D54&lt;=DATE(YEAR('Project basic information'!$E$14),MONTH('Project basic information'!$E$14),1),'Project basic information'!$A$14,D54&lt;=DATE(YEAR('Project basic information'!$E$15),MONTH('Project basic information'!$E$15),1),'Project basic information'!$A$15,D54&lt;=DATE(YEAR('Project basic information'!$E$16),MONTH('Project basic information'!$E$16),1),'Project basic information'!$A$16),""),"")</f>
        <v/>
      </c>
      <c r="C54" s="508">
        <f>IF(C53&gt;0,C53+1,IF(DATE(YEAR('Project basic information'!$C$5),MONTH('Project basic information'!$C$5),1)=D54,1,0))</f>
        <v>0</v>
      </c>
      <c r="D54" s="509">
        <f t="shared" si="12"/>
        <v>184</v>
      </c>
      <c r="E54" s="510"/>
      <c r="F54" s="458">
        <f t="shared" si="9"/>
        <v>0</v>
      </c>
      <c r="G54" s="511"/>
      <c r="H54" s="510"/>
      <c r="I54" s="458">
        <f t="shared" si="10"/>
        <v>0</v>
      </c>
      <c r="J54" s="512"/>
      <c r="M54" s="509">
        <f t="shared" si="11"/>
        <v>184</v>
      </c>
      <c r="N54" s="513"/>
      <c r="O54" s="514"/>
      <c r="P54" s="514"/>
      <c r="Q54" s="514"/>
      <c r="R54" s="514"/>
      <c r="S54" s="513"/>
      <c r="T54" s="513"/>
      <c r="U54" s="513"/>
      <c r="V54" s="513"/>
      <c r="W54" s="513"/>
      <c r="X54" s="513"/>
      <c r="Y54" s="513"/>
      <c r="Z54" s="513"/>
      <c r="AA54" s="513"/>
      <c r="AB54" s="513"/>
      <c r="AC54" s="515">
        <f t="shared" si="5"/>
        <v>0</v>
      </c>
      <c r="AD54" s="516"/>
      <c r="AE54" s="499"/>
    </row>
    <row r="55" spans="2:31" outlineLevel="1">
      <c r="B55" s="508" t="str">
        <f>IF(C55&gt;0,IFERROR(_xlfn.IFS(D55&lt;=DATE(YEAR('Project basic information'!$E$12),MONTH('Project basic information'!$E$12),1),'Project basic information'!$A$12,D55&lt;=DATE(YEAR('Project basic information'!$E$13),MONTH('Project basic information'!$E$13),1),'Project basic information'!$A$13,D55&lt;=DATE(YEAR('Project basic information'!$E$14),MONTH('Project basic information'!$E$14),1),'Project basic information'!$A$14,D55&lt;=DATE(YEAR('Project basic information'!$E$15),MONTH('Project basic information'!$E$15),1),'Project basic information'!$A$15,D55&lt;=DATE(YEAR('Project basic information'!$E$16),MONTH('Project basic information'!$E$16),1),'Project basic information'!$A$16),""),"")</f>
        <v/>
      </c>
      <c r="C55" s="508">
        <f>IF(C54&gt;0,C54+1,IF(DATE(YEAR('Project basic information'!$C$5),MONTH('Project basic information'!$C$5),1)=D55,1,0))</f>
        <v>0</v>
      </c>
      <c r="D55" s="509">
        <f t="shared" si="12"/>
        <v>215</v>
      </c>
      <c r="E55" s="510"/>
      <c r="F55" s="458">
        <f t="shared" si="9"/>
        <v>0</v>
      </c>
      <c r="G55" s="511"/>
      <c r="H55" s="510"/>
      <c r="I55" s="458">
        <f t="shared" si="10"/>
        <v>0</v>
      </c>
      <c r="J55" s="512"/>
      <c r="M55" s="509">
        <f t="shared" si="11"/>
        <v>215</v>
      </c>
      <c r="N55" s="513"/>
      <c r="O55" s="514"/>
      <c r="P55" s="514"/>
      <c r="Q55" s="514"/>
      <c r="R55" s="514"/>
      <c r="S55" s="513"/>
      <c r="T55" s="513"/>
      <c r="U55" s="513"/>
      <c r="V55" s="513"/>
      <c r="W55" s="513"/>
      <c r="X55" s="513"/>
      <c r="Y55" s="513"/>
      <c r="Z55" s="513"/>
      <c r="AA55" s="513"/>
      <c r="AB55" s="513"/>
      <c r="AC55" s="515">
        <f t="shared" si="5"/>
        <v>0</v>
      </c>
      <c r="AD55" s="516"/>
      <c r="AE55" s="499"/>
    </row>
    <row r="56" spans="2:31" outlineLevel="1">
      <c r="B56" s="508" t="str">
        <f>IF(C56&gt;0,IFERROR(_xlfn.IFS(D56&lt;=DATE(YEAR('Project basic information'!$E$12),MONTH('Project basic information'!$E$12),1),'Project basic information'!$A$12,D56&lt;=DATE(YEAR('Project basic information'!$E$13),MONTH('Project basic information'!$E$13),1),'Project basic information'!$A$13,D56&lt;=DATE(YEAR('Project basic information'!$E$14),MONTH('Project basic information'!$E$14),1),'Project basic information'!$A$14,D56&lt;=DATE(YEAR('Project basic information'!$E$15),MONTH('Project basic information'!$E$15),1),'Project basic information'!$A$15,D56&lt;=DATE(YEAR('Project basic information'!$E$16),MONTH('Project basic information'!$E$16),1),'Project basic information'!$A$16),""),"")</f>
        <v/>
      </c>
      <c r="C56" s="508">
        <f>IF(C55&gt;0,C55+1,IF(DATE(YEAR('Project basic information'!$C$5),MONTH('Project basic information'!$C$5),1)=D56,1,0))</f>
        <v>0</v>
      </c>
      <c r="D56" s="509">
        <f t="shared" si="12"/>
        <v>246</v>
      </c>
      <c r="E56" s="510"/>
      <c r="F56" s="458">
        <f t="shared" si="9"/>
        <v>0</v>
      </c>
      <c r="G56" s="511"/>
      <c r="H56" s="510"/>
      <c r="I56" s="458">
        <f t="shared" si="10"/>
        <v>0</v>
      </c>
      <c r="J56" s="512"/>
      <c r="M56" s="509">
        <f t="shared" si="11"/>
        <v>246</v>
      </c>
      <c r="N56" s="513"/>
      <c r="O56" s="514"/>
      <c r="P56" s="514"/>
      <c r="Q56" s="514"/>
      <c r="R56" s="514"/>
      <c r="S56" s="513"/>
      <c r="T56" s="513"/>
      <c r="U56" s="513"/>
      <c r="V56" s="513"/>
      <c r="W56" s="513"/>
      <c r="X56" s="513"/>
      <c r="Y56" s="513"/>
      <c r="Z56" s="513"/>
      <c r="AA56" s="513"/>
      <c r="AB56" s="513"/>
      <c r="AC56" s="515">
        <f t="shared" si="5"/>
        <v>0</v>
      </c>
      <c r="AD56" s="516"/>
    </row>
    <row r="57" spans="2:31" outlineLevel="1">
      <c r="B57" s="508" t="str">
        <f>IF(C57&gt;0,IFERROR(_xlfn.IFS(D57&lt;=DATE(YEAR('Project basic information'!$E$12),MONTH('Project basic information'!$E$12),1),'Project basic information'!$A$12,D57&lt;=DATE(YEAR('Project basic information'!$E$13),MONTH('Project basic information'!$E$13),1),'Project basic information'!$A$13,D57&lt;=DATE(YEAR('Project basic information'!$E$14),MONTH('Project basic information'!$E$14),1),'Project basic information'!$A$14,D57&lt;=DATE(YEAR('Project basic information'!$E$15),MONTH('Project basic information'!$E$15),1),'Project basic information'!$A$15,D57&lt;=DATE(YEAR('Project basic information'!$E$16),MONTH('Project basic information'!$E$16),1),'Project basic information'!$A$16),""),"")</f>
        <v/>
      </c>
      <c r="C57" s="508">
        <f>IF(C56&gt;0,C56+1,IF(DATE(YEAR('Project basic information'!$C$5),MONTH('Project basic information'!$C$5),1)=D57,1,0))</f>
        <v>0</v>
      </c>
      <c r="D57" s="509">
        <f t="shared" si="12"/>
        <v>276</v>
      </c>
      <c r="E57" s="510"/>
      <c r="F57" s="458">
        <f t="shared" si="9"/>
        <v>0</v>
      </c>
      <c r="G57" s="511"/>
      <c r="H57" s="510"/>
      <c r="I57" s="458">
        <f t="shared" si="10"/>
        <v>0</v>
      </c>
      <c r="J57" s="512"/>
      <c r="M57" s="509">
        <f t="shared" si="11"/>
        <v>276</v>
      </c>
      <c r="N57" s="513"/>
      <c r="O57" s="514"/>
      <c r="P57" s="514"/>
      <c r="Q57" s="514"/>
      <c r="R57" s="514"/>
      <c r="S57" s="513"/>
      <c r="T57" s="513"/>
      <c r="U57" s="513"/>
      <c r="V57" s="513"/>
      <c r="W57" s="513"/>
      <c r="X57" s="513"/>
      <c r="Y57" s="513"/>
      <c r="Z57" s="513"/>
      <c r="AA57" s="513"/>
      <c r="AB57" s="513"/>
      <c r="AC57" s="515">
        <f t="shared" si="5"/>
        <v>0</v>
      </c>
      <c r="AD57" s="516"/>
      <c r="AE57" s="517"/>
    </row>
    <row r="58" spans="2:31" outlineLevel="1">
      <c r="B58" s="508" t="str">
        <f>IF(C58&gt;0,IFERROR(_xlfn.IFS(D58&lt;=DATE(YEAR('Project basic information'!$E$12),MONTH('Project basic information'!$E$12),1),'Project basic information'!$A$12,D58&lt;=DATE(YEAR('Project basic information'!$E$13),MONTH('Project basic information'!$E$13),1),'Project basic information'!$A$13,D58&lt;=DATE(YEAR('Project basic information'!$E$14),MONTH('Project basic information'!$E$14),1),'Project basic information'!$A$14,D58&lt;=DATE(YEAR('Project basic information'!$E$15),MONTH('Project basic information'!$E$15),1),'Project basic information'!$A$15,D58&lt;=DATE(YEAR('Project basic information'!$E$16),MONTH('Project basic information'!$E$16),1),'Project basic information'!$A$16),""),"")</f>
        <v/>
      </c>
      <c r="C58" s="508">
        <f>IF(C57&gt;0,C57+1,IF(DATE(YEAR('Project basic information'!$C$5),MONTH('Project basic information'!$C$5),1)=D58,1,0))</f>
        <v>0</v>
      </c>
      <c r="D58" s="509">
        <f t="shared" si="12"/>
        <v>307</v>
      </c>
      <c r="E58" s="510"/>
      <c r="F58" s="458">
        <f t="shared" si="9"/>
        <v>0</v>
      </c>
      <c r="G58" s="511"/>
      <c r="H58" s="510"/>
      <c r="I58" s="458">
        <f t="shared" si="10"/>
        <v>0</v>
      </c>
      <c r="J58" s="512"/>
      <c r="M58" s="509">
        <f t="shared" si="11"/>
        <v>307</v>
      </c>
      <c r="N58" s="513"/>
      <c r="O58" s="514"/>
      <c r="P58" s="514"/>
      <c r="Q58" s="514"/>
      <c r="R58" s="514"/>
      <c r="S58" s="513"/>
      <c r="T58" s="513"/>
      <c r="U58" s="513"/>
      <c r="V58" s="513"/>
      <c r="W58" s="513"/>
      <c r="X58" s="513"/>
      <c r="Y58" s="513"/>
      <c r="Z58" s="513"/>
      <c r="AA58" s="513"/>
      <c r="AB58" s="513"/>
      <c r="AC58" s="515">
        <f t="shared" si="5"/>
        <v>0</v>
      </c>
      <c r="AD58" s="516"/>
    </row>
    <row r="59" spans="2:31" outlineLevel="1">
      <c r="B59" s="508" t="str">
        <f>IF(C59&gt;0,IFERROR(_xlfn.IFS(D59&lt;=DATE(YEAR('Project basic information'!$E$12),MONTH('Project basic information'!$E$12),1),'Project basic information'!$A$12,D59&lt;=DATE(YEAR('Project basic information'!$E$13),MONTH('Project basic information'!$E$13),1),'Project basic information'!$A$13,D59&lt;=DATE(YEAR('Project basic information'!$E$14),MONTH('Project basic information'!$E$14),1),'Project basic information'!$A$14,D59&lt;=DATE(YEAR('Project basic information'!$E$15),MONTH('Project basic information'!$E$15),1),'Project basic information'!$A$15,D59&lt;=DATE(YEAR('Project basic information'!$E$16),MONTH('Project basic information'!$E$16),1),'Project basic information'!$A$16),""),"")</f>
        <v/>
      </c>
      <c r="C59" s="508">
        <f>IF(C58&gt;0,C58+1,IF(DATE(YEAR('Project basic information'!$C$5),MONTH('Project basic information'!$C$5),1)=D59,1,0))</f>
        <v>0</v>
      </c>
      <c r="D59" s="509">
        <f t="shared" si="12"/>
        <v>337</v>
      </c>
      <c r="E59" s="510"/>
      <c r="F59" s="458">
        <f t="shared" si="9"/>
        <v>0</v>
      </c>
      <c r="G59" s="511"/>
      <c r="H59" s="510"/>
      <c r="I59" s="458">
        <f t="shared" si="10"/>
        <v>0</v>
      </c>
      <c r="J59" s="512"/>
      <c r="M59" s="509">
        <f t="shared" si="11"/>
        <v>337</v>
      </c>
      <c r="N59" s="513"/>
      <c r="O59" s="514"/>
      <c r="P59" s="514"/>
      <c r="Q59" s="514"/>
      <c r="R59" s="514"/>
      <c r="S59" s="513"/>
      <c r="T59" s="513"/>
      <c r="U59" s="513"/>
      <c r="V59" s="513"/>
      <c r="W59" s="513"/>
      <c r="X59" s="513"/>
      <c r="Y59" s="513"/>
      <c r="Z59" s="513"/>
      <c r="AA59" s="513"/>
      <c r="AB59" s="513"/>
      <c r="AC59" s="515">
        <f t="shared" si="5"/>
        <v>0</v>
      </c>
      <c r="AD59" s="516"/>
    </row>
    <row r="60" spans="2:31" ht="15" thickBot="1">
      <c r="B60" s="518"/>
      <c r="C60" s="519"/>
      <c r="D60" s="520">
        <f>D59</f>
        <v>337</v>
      </c>
      <c r="E60" s="521"/>
      <c r="F60" s="522">
        <f>SUM(F48:F59)</f>
        <v>0</v>
      </c>
      <c r="G60" s="523">
        <f>SUM(G48:G59)</f>
        <v>0</v>
      </c>
      <c r="H60" s="524"/>
      <c r="I60" s="522">
        <f>SUM(I48:I59)</f>
        <v>0</v>
      </c>
      <c r="J60" s="523">
        <f>SUM(J48:J59)</f>
        <v>0</v>
      </c>
      <c r="M60" s="520">
        <f t="shared" si="11"/>
        <v>337</v>
      </c>
      <c r="N60" s="525">
        <f>SUM(N48:N59)</f>
        <v>0</v>
      </c>
      <c r="O60" s="526">
        <f>SUM(O48:O59)</f>
        <v>0</v>
      </c>
      <c r="P60" s="527">
        <f>SUM(P48:P59)</f>
        <v>0</v>
      </c>
      <c r="Q60" s="526">
        <f>SUM(Q48:Q59)</f>
        <v>0</v>
      </c>
      <c r="R60" s="526">
        <f>SUM(R48:R59)</f>
        <v>0</v>
      </c>
      <c r="S60" s="528">
        <f t="shared" ref="S60:AB60" si="13">SUM(S48:S59)</f>
        <v>0</v>
      </c>
      <c r="T60" s="528">
        <f t="shared" si="13"/>
        <v>0</v>
      </c>
      <c r="U60" s="528">
        <f t="shared" si="13"/>
        <v>0</v>
      </c>
      <c r="V60" s="528">
        <f t="shared" si="13"/>
        <v>0</v>
      </c>
      <c r="W60" s="528">
        <f t="shared" si="13"/>
        <v>0</v>
      </c>
      <c r="X60" s="528">
        <f t="shared" si="13"/>
        <v>0</v>
      </c>
      <c r="Y60" s="528">
        <f t="shared" si="13"/>
        <v>0</v>
      </c>
      <c r="Z60" s="528">
        <f t="shared" si="13"/>
        <v>0</v>
      </c>
      <c r="AA60" s="528">
        <f t="shared" si="13"/>
        <v>0</v>
      </c>
      <c r="AB60" s="528">
        <f t="shared" si="13"/>
        <v>0</v>
      </c>
      <c r="AC60" s="528">
        <f>SUM(AC48:AC59)</f>
        <v>0</v>
      </c>
      <c r="AD60" s="516"/>
    </row>
    <row r="61" spans="2:31" ht="28.55" customHeight="1">
      <c r="B61" s="448"/>
      <c r="C61" s="448"/>
      <c r="N61" s="527">
        <f>IFERROR(N60/$H$6,0)</f>
        <v>0</v>
      </c>
      <c r="O61" s="527">
        <f>IFERROR(O60/$H$6,0)</f>
        <v>0</v>
      </c>
      <c r="P61" s="527">
        <f>IFERROR(P60/$H$6,0)</f>
        <v>0</v>
      </c>
      <c r="Q61" s="527">
        <f>IFERROR(Q60/$H$6,0)</f>
        <v>0</v>
      </c>
      <c r="R61" s="527">
        <f>IFERROR(R60/$H$6,0)</f>
        <v>0</v>
      </c>
      <c r="S61" s="527">
        <f t="shared" ref="S61:AB61" si="14">IFERROR(S60/$H$6,0)</f>
        <v>0</v>
      </c>
      <c r="T61" s="527">
        <f t="shared" si="14"/>
        <v>0</v>
      </c>
      <c r="U61" s="527">
        <f t="shared" si="14"/>
        <v>0</v>
      </c>
      <c r="V61" s="527">
        <f t="shared" si="14"/>
        <v>0</v>
      </c>
      <c r="W61" s="527">
        <f t="shared" si="14"/>
        <v>0</v>
      </c>
      <c r="X61" s="527">
        <f t="shared" si="14"/>
        <v>0</v>
      </c>
      <c r="Y61" s="527">
        <f t="shared" si="14"/>
        <v>0</v>
      </c>
      <c r="Z61" s="527">
        <f t="shared" si="14"/>
        <v>0</v>
      </c>
      <c r="AA61" s="527">
        <f t="shared" si="14"/>
        <v>0</v>
      </c>
      <c r="AB61" s="527">
        <f t="shared" si="14"/>
        <v>0</v>
      </c>
      <c r="AC61" s="525">
        <f>IFERROR(AC60/$H$6,0)</f>
        <v>0</v>
      </c>
      <c r="AD61" s="529" t="s">
        <v>579</v>
      </c>
    </row>
    <row r="62" spans="2:31" ht="15" thickBot="1">
      <c r="B62" s="448"/>
      <c r="C62" s="448"/>
      <c r="N62" s="530"/>
      <c r="O62" s="530"/>
      <c r="P62" s="530"/>
      <c r="Q62" s="530"/>
      <c r="R62" s="530"/>
      <c r="S62" s="531"/>
      <c r="T62" s="532"/>
      <c r="U62" s="533"/>
      <c r="V62" s="533"/>
      <c r="W62" s="533"/>
      <c r="X62" s="533"/>
      <c r="Y62" s="533"/>
      <c r="Z62" s="533"/>
      <c r="AA62" s="533"/>
      <c r="AB62" s="534"/>
      <c r="AC62" s="535"/>
      <c r="AD62" s="536"/>
    </row>
    <row r="63" spans="2:31" outlineLevel="1">
      <c r="B63" s="508" t="str">
        <f>IF(C63&gt;0,IFERROR(_xlfn.IFS(D63&lt;=DATE(YEAR('Project basic information'!$E$12),MONTH('Project basic information'!$E$12),1),'Project basic information'!$A$12,D63&lt;=DATE(YEAR('Project basic information'!$E$13),MONTH('Project basic information'!$E$13),1),'Project basic information'!$A$13,D63&lt;=DATE(YEAR('Project basic information'!$E$14),MONTH('Project basic information'!$E$14),1),'Project basic information'!$A$14,D63&lt;=DATE(YEAR('Project basic information'!$E$15),MONTH('Project basic information'!$E$15),1),'Project basic information'!$A$15,D63&lt;=DATE(YEAR('Project basic information'!$E$16),MONTH('Project basic information'!$E$16),1),'Project basic information'!$A$16),""),"")</f>
        <v/>
      </c>
      <c r="C63" s="508">
        <f>IF(C59&gt;0,C59+1,IF(DATE(YEAR('Project basic information'!$C$5),MONTH('Project basic information'!$C$5),1)=D63,1,0))</f>
        <v>0</v>
      </c>
      <c r="D63" s="509">
        <f>DATE(YEAR(D59),MONTH(D59)+1,DAY(D59))</f>
        <v>368</v>
      </c>
      <c r="E63" s="510"/>
      <c r="F63" s="537">
        <f t="shared" ref="F63:F74" si="15">215/12*E63</f>
        <v>0</v>
      </c>
      <c r="G63" s="511"/>
      <c r="H63" s="510"/>
      <c r="I63" s="537">
        <f t="shared" ref="I63:I74" si="16">215/12*H63</f>
        <v>0</v>
      </c>
      <c r="J63" s="512"/>
      <c r="M63" s="509">
        <f t="shared" si="11"/>
        <v>368</v>
      </c>
      <c r="N63" s="513"/>
      <c r="O63" s="514"/>
      <c r="P63" s="514"/>
      <c r="Q63" s="514"/>
      <c r="R63" s="514"/>
      <c r="S63" s="513"/>
      <c r="T63" s="513"/>
      <c r="U63" s="513"/>
      <c r="V63" s="513"/>
      <c r="W63" s="513"/>
      <c r="X63" s="513"/>
      <c r="Y63" s="513"/>
      <c r="Z63" s="513"/>
      <c r="AA63" s="513"/>
      <c r="AB63" s="513"/>
      <c r="AC63" s="515">
        <f t="shared" ref="AC63:AC74" si="17">SUM(N63:AB63)</f>
        <v>0</v>
      </c>
      <c r="AD63" s="516"/>
      <c r="AE63" s="517"/>
    </row>
    <row r="64" spans="2:31" outlineLevel="1">
      <c r="B64" s="508" t="str">
        <f>IF(C64&gt;0,IFERROR(_xlfn.IFS(D64&lt;=DATE(YEAR('Project basic information'!$E$12),MONTH('Project basic information'!$E$12),1),'Project basic information'!$A$12,D64&lt;=DATE(YEAR('Project basic information'!$E$13),MONTH('Project basic information'!$E$13),1),'Project basic information'!$A$13,D64&lt;=DATE(YEAR('Project basic information'!$E$14),MONTH('Project basic information'!$E$14),1),'Project basic information'!$A$14,D64&lt;=DATE(YEAR('Project basic information'!$E$15),MONTH('Project basic information'!$E$15),1),'Project basic information'!$A$15,D64&lt;=DATE(YEAR('Project basic information'!$E$16),MONTH('Project basic information'!$E$16),1),'Project basic information'!$A$16),""),"")</f>
        <v/>
      </c>
      <c r="C64" s="508">
        <f>IF(C63&gt;0,C63+1,IF(DATE(YEAR('Project basic information'!$C$5),MONTH('Project basic information'!$C$5),1)=D64,1,0))</f>
        <v>0</v>
      </c>
      <c r="D64" s="509">
        <f t="shared" ref="D64:D74" si="18">DATE(YEAR(D63),MONTH(D63)+1,DAY(D63))</f>
        <v>399</v>
      </c>
      <c r="E64" s="510"/>
      <c r="F64" s="458">
        <f t="shared" si="15"/>
        <v>0</v>
      </c>
      <c r="G64" s="511"/>
      <c r="H64" s="510"/>
      <c r="I64" s="458">
        <f t="shared" si="16"/>
        <v>0</v>
      </c>
      <c r="J64" s="512"/>
      <c r="M64" s="509">
        <f t="shared" si="11"/>
        <v>399</v>
      </c>
      <c r="N64" s="513"/>
      <c r="O64" s="514"/>
      <c r="P64" s="514"/>
      <c r="Q64" s="514"/>
      <c r="R64" s="514"/>
      <c r="S64" s="513"/>
      <c r="T64" s="513"/>
      <c r="U64" s="513"/>
      <c r="V64" s="513"/>
      <c r="W64" s="513"/>
      <c r="X64" s="513"/>
      <c r="Y64" s="513"/>
      <c r="Z64" s="513"/>
      <c r="AA64" s="513"/>
      <c r="AB64" s="513"/>
      <c r="AC64" s="515">
        <f t="shared" si="17"/>
        <v>0</v>
      </c>
      <c r="AD64" s="516"/>
    </row>
    <row r="65" spans="2:30" outlineLevel="1">
      <c r="B65" s="508" t="str">
        <f>IF(C65&gt;0,IFERROR(_xlfn.IFS(D65&lt;=DATE(YEAR('Project basic information'!$E$12),MONTH('Project basic information'!$E$12),1),'Project basic information'!$A$12,D65&lt;=DATE(YEAR('Project basic information'!$E$13),MONTH('Project basic information'!$E$13),1),'Project basic information'!$A$13,D65&lt;=DATE(YEAR('Project basic information'!$E$14),MONTH('Project basic information'!$E$14),1),'Project basic information'!$A$14,D65&lt;=DATE(YEAR('Project basic information'!$E$15),MONTH('Project basic information'!$E$15),1),'Project basic information'!$A$15,D65&lt;=DATE(YEAR('Project basic information'!$E$16),MONTH('Project basic information'!$E$16),1),'Project basic information'!$A$16),""),"")</f>
        <v/>
      </c>
      <c r="C65" s="508">
        <f>IF(C64&gt;0,C64+1,IF(DATE(YEAR('Project basic information'!$C$5),MONTH('Project basic information'!$C$5),1)=D65,1,0))</f>
        <v>0</v>
      </c>
      <c r="D65" s="509">
        <f t="shared" si="18"/>
        <v>427</v>
      </c>
      <c r="E65" s="510"/>
      <c r="F65" s="458">
        <f t="shared" si="15"/>
        <v>0</v>
      </c>
      <c r="G65" s="511"/>
      <c r="H65" s="510"/>
      <c r="I65" s="458">
        <f t="shared" si="16"/>
        <v>0</v>
      </c>
      <c r="J65" s="512"/>
      <c r="M65" s="509">
        <f t="shared" si="11"/>
        <v>427</v>
      </c>
      <c r="N65" s="513"/>
      <c r="O65" s="514"/>
      <c r="P65" s="514"/>
      <c r="Q65" s="514"/>
      <c r="R65" s="514"/>
      <c r="S65" s="513"/>
      <c r="T65" s="513"/>
      <c r="U65" s="513"/>
      <c r="V65" s="513"/>
      <c r="W65" s="513"/>
      <c r="X65" s="513"/>
      <c r="Y65" s="513"/>
      <c r="Z65" s="513"/>
      <c r="AA65" s="513"/>
      <c r="AB65" s="513"/>
      <c r="AC65" s="515">
        <f t="shared" si="17"/>
        <v>0</v>
      </c>
      <c r="AD65" s="516"/>
    </row>
    <row r="66" spans="2:30" outlineLevel="1">
      <c r="B66" s="508" t="str">
        <f>IF(C66&gt;0,IFERROR(_xlfn.IFS(D66&lt;=DATE(YEAR('Project basic information'!$E$12),MONTH('Project basic information'!$E$12),1),'Project basic information'!$A$12,D66&lt;=DATE(YEAR('Project basic information'!$E$13),MONTH('Project basic information'!$E$13),1),'Project basic information'!$A$13,D66&lt;=DATE(YEAR('Project basic information'!$E$14),MONTH('Project basic information'!$E$14),1),'Project basic information'!$A$14,D66&lt;=DATE(YEAR('Project basic information'!$E$15),MONTH('Project basic information'!$E$15),1),'Project basic information'!$A$15,D66&lt;=DATE(YEAR('Project basic information'!$E$16),MONTH('Project basic information'!$E$16),1),'Project basic information'!$A$16),""),"")</f>
        <v/>
      </c>
      <c r="C66" s="508">
        <f>IF(C65&gt;0,C65+1,IF(DATE(YEAR('Project basic information'!$C$5),MONTH('Project basic information'!$C$5),1)=D66,1,0))</f>
        <v>0</v>
      </c>
      <c r="D66" s="509">
        <f t="shared" si="18"/>
        <v>458</v>
      </c>
      <c r="E66" s="510"/>
      <c r="F66" s="458">
        <f t="shared" si="15"/>
        <v>0</v>
      </c>
      <c r="G66" s="511"/>
      <c r="H66" s="510"/>
      <c r="I66" s="458">
        <f t="shared" si="16"/>
        <v>0</v>
      </c>
      <c r="J66" s="512"/>
      <c r="M66" s="509">
        <f t="shared" si="11"/>
        <v>458</v>
      </c>
      <c r="N66" s="513"/>
      <c r="O66" s="514"/>
      <c r="P66" s="514"/>
      <c r="Q66" s="514"/>
      <c r="R66" s="514"/>
      <c r="S66" s="513"/>
      <c r="T66" s="513"/>
      <c r="U66" s="513"/>
      <c r="V66" s="513"/>
      <c r="W66" s="513"/>
      <c r="X66" s="513"/>
      <c r="Y66" s="513"/>
      <c r="Z66" s="513"/>
      <c r="AA66" s="513"/>
      <c r="AB66" s="513"/>
      <c r="AC66" s="515">
        <f t="shared" si="17"/>
        <v>0</v>
      </c>
      <c r="AD66" s="516"/>
    </row>
    <row r="67" spans="2:30" outlineLevel="1">
      <c r="B67" s="508" t="str">
        <f>IF(C67&gt;0,IFERROR(_xlfn.IFS(D67&lt;=DATE(YEAR('Project basic information'!$E$12),MONTH('Project basic information'!$E$12),1),'Project basic information'!$A$12,D67&lt;=DATE(YEAR('Project basic information'!$E$13),MONTH('Project basic information'!$E$13),1),'Project basic information'!$A$13,D67&lt;=DATE(YEAR('Project basic information'!$E$14),MONTH('Project basic information'!$E$14),1),'Project basic information'!$A$14,D67&lt;=DATE(YEAR('Project basic information'!$E$15),MONTH('Project basic information'!$E$15),1),'Project basic information'!$A$15,D67&lt;=DATE(YEAR('Project basic information'!$E$16),MONTH('Project basic information'!$E$16),1),'Project basic information'!$A$16),""),"")</f>
        <v/>
      </c>
      <c r="C67" s="508">
        <f>IF(C66&gt;0,C66+1,IF(DATE(YEAR('Project basic information'!$C$5),MONTH('Project basic information'!$C$5),1)=D67,1,0))</f>
        <v>0</v>
      </c>
      <c r="D67" s="509">
        <f t="shared" si="18"/>
        <v>488</v>
      </c>
      <c r="E67" s="510"/>
      <c r="F67" s="458">
        <f t="shared" si="15"/>
        <v>0</v>
      </c>
      <c r="G67" s="511"/>
      <c r="H67" s="510"/>
      <c r="I67" s="458">
        <f t="shared" si="16"/>
        <v>0</v>
      </c>
      <c r="J67" s="512"/>
      <c r="M67" s="509">
        <f t="shared" si="11"/>
        <v>488</v>
      </c>
      <c r="N67" s="513"/>
      <c r="O67" s="514"/>
      <c r="P67" s="514"/>
      <c r="Q67" s="514"/>
      <c r="R67" s="514"/>
      <c r="S67" s="513"/>
      <c r="T67" s="513"/>
      <c r="U67" s="513"/>
      <c r="V67" s="513"/>
      <c r="W67" s="513"/>
      <c r="X67" s="513"/>
      <c r="Y67" s="513"/>
      <c r="Z67" s="513"/>
      <c r="AA67" s="513"/>
      <c r="AB67" s="513"/>
      <c r="AC67" s="515">
        <f t="shared" si="17"/>
        <v>0</v>
      </c>
      <c r="AD67" s="516"/>
    </row>
    <row r="68" spans="2:30" outlineLevel="1">
      <c r="B68" s="508" t="str">
        <f>IF(C68&gt;0,IFERROR(_xlfn.IFS(D68&lt;=DATE(YEAR('Project basic information'!$E$12),MONTH('Project basic information'!$E$12),1),'Project basic information'!$A$12,D68&lt;=DATE(YEAR('Project basic information'!$E$13),MONTH('Project basic information'!$E$13),1),'Project basic information'!$A$13,D68&lt;=DATE(YEAR('Project basic information'!$E$14),MONTH('Project basic information'!$E$14),1),'Project basic information'!$A$14,D68&lt;=DATE(YEAR('Project basic information'!$E$15),MONTH('Project basic information'!$E$15),1),'Project basic information'!$A$15,D68&lt;=DATE(YEAR('Project basic information'!$E$16),MONTH('Project basic information'!$E$16),1),'Project basic information'!$A$16),""),"")</f>
        <v/>
      </c>
      <c r="C68" s="508">
        <f>IF(C67&gt;0,C67+1,IF(DATE(YEAR('Project basic information'!$C$5),MONTH('Project basic information'!$C$5),1)=D68,1,0))</f>
        <v>0</v>
      </c>
      <c r="D68" s="509">
        <f t="shared" si="18"/>
        <v>519</v>
      </c>
      <c r="E68" s="510"/>
      <c r="F68" s="458">
        <f t="shared" si="15"/>
        <v>0</v>
      </c>
      <c r="G68" s="511"/>
      <c r="H68" s="510"/>
      <c r="I68" s="458">
        <f t="shared" si="16"/>
        <v>0</v>
      </c>
      <c r="J68" s="512"/>
      <c r="M68" s="509">
        <f t="shared" si="11"/>
        <v>519</v>
      </c>
      <c r="N68" s="513"/>
      <c r="O68" s="514"/>
      <c r="P68" s="514"/>
      <c r="Q68" s="514"/>
      <c r="R68" s="514"/>
      <c r="S68" s="513"/>
      <c r="T68" s="513"/>
      <c r="U68" s="513"/>
      <c r="V68" s="513"/>
      <c r="W68" s="513"/>
      <c r="X68" s="513"/>
      <c r="Y68" s="513"/>
      <c r="Z68" s="513"/>
      <c r="AA68" s="513"/>
      <c r="AB68" s="513"/>
      <c r="AC68" s="515">
        <f t="shared" si="17"/>
        <v>0</v>
      </c>
      <c r="AD68" s="516"/>
    </row>
    <row r="69" spans="2:30" outlineLevel="1">
      <c r="B69" s="508" t="str">
        <f>IF(C69&gt;0,IFERROR(_xlfn.IFS(D69&lt;=DATE(YEAR('Project basic information'!$E$12),MONTH('Project basic information'!$E$12),1),'Project basic information'!$A$12,D69&lt;=DATE(YEAR('Project basic information'!$E$13),MONTH('Project basic information'!$E$13),1),'Project basic information'!$A$13,D69&lt;=DATE(YEAR('Project basic information'!$E$14),MONTH('Project basic information'!$E$14),1),'Project basic information'!$A$14,D69&lt;=DATE(YEAR('Project basic information'!$E$15),MONTH('Project basic information'!$E$15),1),'Project basic information'!$A$15,D69&lt;=DATE(YEAR('Project basic information'!$E$16),MONTH('Project basic information'!$E$16),1),'Project basic information'!$A$16),""),"")</f>
        <v/>
      </c>
      <c r="C69" s="508">
        <f>IF(C68&gt;0,C68+1,IF(DATE(YEAR('Project basic information'!$C$5),MONTH('Project basic information'!$C$5),1)=D69,1,0))</f>
        <v>0</v>
      </c>
      <c r="D69" s="509">
        <f t="shared" si="18"/>
        <v>549</v>
      </c>
      <c r="E69" s="510"/>
      <c r="F69" s="458">
        <f t="shared" si="15"/>
        <v>0</v>
      </c>
      <c r="G69" s="511"/>
      <c r="H69" s="510"/>
      <c r="I69" s="458">
        <f t="shared" si="16"/>
        <v>0</v>
      </c>
      <c r="J69" s="512"/>
      <c r="M69" s="509">
        <f t="shared" si="11"/>
        <v>549</v>
      </c>
      <c r="N69" s="513"/>
      <c r="O69" s="514"/>
      <c r="P69" s="514"/>
      <c r="Q69" s="514"/>
      <c r="R69" s="514"/>
      <c r="S69" s="513"/>
      <c r="T69" s="513"/>
      <c r="U69" s="513"/>
      <c r="V69" s="513"/>
      <c r="W69" s="513"/>
      <c r="X69" s="513"/>
      <c r="Y69" s="513"/>
      <c r="Z69" s="513"/>
      <c r="AA69" s="513"/>
      <c r="AB69" s="513"/>
      <c r="AC69" s="515">
        <f t="shared" si="17"/>
        <v>0</v>
      </c>
      <c r="AD69" s="516"/>
    </row>
    <row r="70" spans="2:30" outlineLevel="1">
      <c r="B70" s="508" t="str">
        <f>IF(C70&gt;0,IFERROR(_xlfn.IFS(D70&lt;=DATE(YEAR('Project basic information'!$E$12),MONTH('Project basic information'!$E$12),1),'Project basic information'!$A$12,D70&lt;=DATE(YEAR('Project basic information'!$E$13),MONTH('Project basic information'!$E$13),1),'Project basic information'!$A$13,D70&lt;=DATE(YEAR('Project basic information'!$E$14),MONTH('Project basic information'!$E$14),1),'Project basic information'!$A$14,D70&lt;=DATE(YEAR('Project basic information'!$E$15),MONTH('Project basic information'!$E$15),1),'Project basic information'!$A$15,D70&lt;=DATE(YEAR('Project basic information'!$E$16),MONTH('Project basic information'!$E$16),1),'Project basic information'!$A$16),""),"")</f>
        <v/>
      </c>
      <c r="C70" s="508">
        <f>IF(C69&gt;0,C69+1,IF(DATE(YEAR('Project basic information'!$C$5),MONTH('Project basic information'!$C$5),1)=D70,1,0))</f>
        <v>0</v>
      </c>
      <c r="D70" s="509">
        <f t="shared" si="18"/>
        <v>580</v>
      </c>
      <c r="E70" s="510"/>
      <c r="F70" s="458">
        <f t="shared" si="15"/>
        <v>0</v>
      </c>
      <c r="G70" s="511"/>
      <c r="H70" s="510"/>
      <c r="I70" s="458">
        <f t="shared" si="16"/>
        <v>0</v>
      </c>
      <c r="J70" s="512"/>
      <c r="M70" s="509">
        <f t="shared" si="11"/>
        <v>580</v>
      </c>
      <c r="N70" s="513"/>
      <c r="O70" s="514"/>
      <c r="P70" s="514"/>
      <c r="Q70" s="514"/>
      <c r="R70" s="514"/>
      <c r="S70" s="513"/>
      <c r="T70" s="513"/>
      <c r="U70" s="513"/>
      <c r="V70" s="513"/>
      <c r="W70" s="513"/>
      <c r="X70" s="513"/>
      <c r="Y70" s="513"/>
      <c r="Z70" s="513"/>
      <c r="AA70" s="513"/>
      <c r="AB70" s="513"/>
      <c r="AC70" s="515">
        <f t="shared" si="17"/>
        <v>0</v>
      </c>
      <c r="AD70" s="516"/>
    </row>
    <row r="71" spans="2:30" outlineLevel="1">
      <c r="B71" s="508" t="str">
        <f>IF(C71&gt;0,IFERROR(_xlfn.IFS(D71&lt;=DATE(YEAR('Project basic information'!$E$12),MONTH('Project basic information'!$E$12),1),'Project basic information'!$A$12,D71&lt;=DATE(YEAR('Project basic information'!$E$13),MONTH('Project basic information'!$E$13),1),'Project basic information'!$A$13,D71&lt;=DATE(YEAR('Project basic information'!$E$14),MONTH('Project basic information'!$E$14),1),'Project basic information'!$A$14,D71&lt;=DATE(YEAR('Project basic information'!$E$15),MONTH('Project basic information'!$E$15),1),'Project basic information'!$A$15,D71&lt;=DATE(YEAR('Project basic information'!$E$16),MONTH('Project basic information'!$E$16),1),'Project basic information'!$A$16),""),"")</f>
        <v/>
      </c>
      <c r="C71" s="508">
        <f>IF(C70&gt;0,C70+1,IF(DATE(YEAR('Project basic information'!$C$5),MONTH('Project basic information'!$C$5),1)=D71,1,0))</f>
        <v>0</v>
      </c>
      <c r="D71" s="509">
        <f t="shared" si="18"/>
        <v>611</v>
      </c>
      <c r="E71" s="510"/>
      <c r="F71" s="458">
        <f t="shared" si="15"/>
        <v>0</v>
      </c>
      <c r="G71" s="511"/>
      <c r="H71" s="510"/>
      <c r="I71" s="458">
        <f t="shared" si="16"/>
        <v>0</v>
      </c>
      <c r="J71" s="512"/>
      <c r="M71" s="509">
        <f t="shared" si="11"/>
        <v>611</v>
      </c>
      <c r="N71" s="513"/>
      <c r="O71" s="514"/>
      <c r="P71" s="514"/>
      <c r="Q71" s="514"/>
      <c r="R71" s="514"/>
      <c r="S71" s="513"/>
      <c r="T71" s="513"/>
      <c r="U71" s="513"/>
      <c r="V71" s="513"/>
      <c r="W71" s="513"/>
      <c r="X71" s="513"/>
      <c r="Y71" s="513"/>
      <c r="Z71" s="513"/>
      <c r="AA71" s="513"/>
      <c r="AB71" s="513"/>
      <c r="AC71" s="515">
        <f t="shared" si="17"/>
        <v>0</v>
      </c>
      <c r="AD71" s="516"/>
    </row>
    <row r="72" spans="2:30" outlineLevel="1">
      <c r="B72" s="508" t="str">
        <f>IF(C72&gt;0,IFERROR(_xlfn.IFS(D72&lt;=DATE(YEAR('Project basic information'!$E$12),MONTH('Project basic information'!$E$12),1),'Project basic information'!$A$12,D72&lt;=DATE(YEAR('Project basic information'!$E$13),MONTH('Project basic information'!$E$13),1),'Project basic information'!$A$13,D72&lt;=DATE(YEAR('Project basic information'!$E$14),MONTH('Project basic information'!$E$14),1),'Project basic information'!$A$14,D72&lt;=DATE(YEAR('Project basic information'!$E$15),MONTH('Project basic information'!$E$15),1),'Project basic information'!$A$15,D72&lt;=DATE(YEAR('Project basic information'!$E$16),MONTH('Project basic information'!$E$16),1),'Project basic information'!$A$16),""),"")</f>
        <v/>
      </c>
      <c r="C72" s="508">
        <f>IF(C71&gt;0,C71+1,IF(DATE(YEAR('Project basic information'!$C$5),MONTH('Project basic information'!$C$5),1)=D72,1,0))</f>
        <v>0</v>
      </c>
      <c r="D72" s="509">
        <f t="shared" si="18"/>
        <v>641</v>
      </c>
      <c r="E72" s="510"/>
      <c r="F72" s="458">
        <f t="shared" si="15"/>
        <v>0</v>
      </c>
      <c r="G72" s="511"/>
      <c r="H72" s="510"/>
      <c r="I72" s="458">
        <f t="shared" si="16"/>
        <v>0</v>
      </c>
      <c r="J72" s="512"/>
      <c r="M72" s="509">
        <f t="shared" si="11"/>
        <v>641</v>
      </c>
      <c r="N72" s="513"/>
      <c r="O72" s="514"/>
      <c r="P72" s="514"/>
      <c r="Q72" s="514"/>
      <c r="R72" s="514"/>
      <c r="S72" s="513"/>
      <c r="T72" s="513"/>
      <c r="U72" s="513"/>
      <c r="V72" s="513"/>
      <c r="W72" s="513"/>
      <c r="X72" s="513"/>
      <c r="Y72" s="513"/>
      <c r="Z72" s="513"/>
      <c r="AA72" s="513"/>
      <c r="AB72" s="513"/>
      <c r="AC72" s="515">
        <f t="shared" si="17"/>
        <v>0</v>
      </c>
      <c r="AD72" s="516"/>
    </row>
    <row r="73" spans="2:30" outlineLevel="1">
      <c r="B73" s="508" t="str">
        <f>IF(C73&gt;0,IFERROR(_xlfn.IFS(D73&lt;=DATE(YEAR('Project basic information'!$E$12),MONTH('Project basic information'!$E$12),1),'Project basic information'!$A$12,D73&lt;=DATE(YEAR('Project basic information'!$E$13),MONTH('Project basic information'!$E$13),1),'Project basic information'!$A$13,D73&lt;=DATE(YEAR('Project basic information'!$E$14),MONTH('Project basic information'!$E$14),1),'Project basic information'!$A$14,D73&lt;=DATE(YEAR('Project basic information'!$E$15),MONTH('Project basic information'!$E$15),1),'Project basic information'!$A$15,D73&lt;=DATE(YEAR('Project basic information'!$E$16),MONTH('Project basic information'!$E$16),1),'Project basic information'!$A$16),""),"")</f>
        <v/>
      </c>
      <c r="C73" s="508">
        <f>IF(C72&gt;0,C72+1,IF(DATE(YEAR('Project basic information'!$C$5),MONTH('Project basic information'!$C$5),1)=D73,1,0))</f>
        <v>0</v>
      </c>
      <c r="D73" s="509">
        <f t="shared" si="18"/>
        <v>672</v>
      </c>
      <c r="E73" s="510"/>
      <c r="F73" s="458">
        <f t="shared" si="15"/>
        <v>0</v>
      </c>
      <c r="G73" s="511"/>
      <c r="H73" s="510"/>
      <c r="I73" s="458">
        <f t="shared" si="16"/>
        <v>0</v>
      </c>
      <c r="J73" s="512"/>
      <c r="M73" s="509">
        <f t="shared" si="11"/>
        <v>672</v>
      </c>
      <c r="N73" s="513"/>
      <c r="O73" s="514"/>
      <c r="P73" s="514"/>
      <c r="Q73" s="514"/>
      <c r="R73" s="514"/>
      <c r="S73" s="513"/>
      <c r="T73" s="513"/>
      <c r="U73" s="513"/>
      <c r="V73" s="513"/>
      <c r="W73" s="513"/>
      <c r="X73" s="513"/>
      <c r="Y73" s="513"/>
      <c r="Z73" s="513"/>
      <c r="AA73" s="513"/>
      <c r="AB73" s="513"/>
      <c r="AC73" s="515">
        <f t="shared" si="17"/>
        <v>0</v>
      </c>
      <c r="AD73" s="516"/>
    </row>
    <row r="74" spans="2:30" outlineLevel="1">
      <c r="B74" s="508" t="str">
        <f>IF(C74&gt;0,IFERROR(_xlfn.IFS(D74&lt;=DATE(YEAR('Project basic information'!$E$12),MONTH('Project basic information'!$E$12),1),'Project basic information'!$A$12,D74&lt;=DATE(YEAR('Project basic information'!$E$13),MONTH('Project basic information'!$E$13),1),'Project basic information'!$A$13,D74&lt;=DATE(YEAR('Project basic information'!$E$14),MONTH('Project basic information'!$E$14),1),'Project basic information'!$A$14,D74&lt;=DATE(YEAR('Project basic information'!$E$15),MONTH('Project basic information'!$E$15),1),'Project basic information'!$A$15,D74&lt;=DATE(YEAR('Project basic information'!$E$16),MONTH('Project basic information'!$E$16),1),'Project basic information'!$A$16),""),"")</f>
        <v/>
      </c>
      <c r="C74" s="508">
        <f>IF(C73&gt;0,C73+1,IF(DATE(YEAR('Project basic information'!$C$5),MONTH('Project basic information'!$C$5),1)=D74,1,0))</f>
        <v>0</v>
      </c>
      <c r="D74" s="509">
        <f t="shared" si="18"/>
        <v>702</v>
      </c>
      <c r="E74" s="510"/>
      <c r="F74" s="458">
        <f t="shared" si="15"/>
        <v>0</v>
      </c>
      <c r="G74" s="511"/>
      <c r="H74" s="510"/>
      <c r="I74" s="458">
        <f t="shared" si="16"/>
        <v>0</v>
      </c>
      <c r="J74" s="512"/>
      <c r="M74" s="509">
        <f t="shared" si="11"/>
        <v>702</v>
      </c>
      <c r="N74" s="513"/>
      <c r="O74" s="514"/>
      <c r="P74" s="514"/>
      <c r="Q74" s="514"/>
      <c r="R74" s="514"/>
      <c r="S74" s="513"/>
      <c r="T74" s="513"/>
      <c r="U74" s="513"/>
      <c r="V74" s="513"/>
      <c r="W74" s="513"/>
      <c r="X74" s="513"/>
      <c r="Y74" s="513"/>
      <c r="Z74" s="513"/>
      <c r="AA74" s="513"/>
      <c r="AB74" s="513"/>
      <c r="AC74" s="515">
        <f t="shared" si="17"/>
        <v>0</v>
      </c>
      <c r="AD74" s="516"/>
    </row>
    <row r="75" spans="2:30" ht="15" thickBot="1">
      <c r="B75" s="518"/>
      <c r="C75" s="519"/>
      <c r="D75" s="520">
        <f>D74</f>
        <v>702</v>
      </c>
      <c r="E75" s="521"/>
      <c r="F75" s="522">
        <f>SUM(F63:F74)</f>
        <v>0</v>
      </c>
      <c r="G75" s="523">
        <f>SUM(G63:G74)</f>
        <v>0</v>
      </c>
      <c r="H75" s="538"/>
      <c r="I75" s="522">
        <f>SUM(I63:I74)</f>
        <v>0</v>
      </c>
      <c r="J75" s="523">
        <f>SUM(J63:J74)</f>
        <v>0</v>
      </c>
      <c r="M75" s="520">
        <f t="shared" si="11"/>
        <v>702</v>
      </c>
      <c r="N75" s="526">
        <f>SUM(N63:N74)</f>
        <v>0</v>
      </c>
      <c r="O75" s="526">
        <f>SUM(O63:O74)</f>
        <v>0</v>
      </c>
      <c r="P75" s="526">
        <f>SUM(P63:P74)</f>
        <v>0</v>
      </c>
      <c r="Q75" s="526">
        <f>SUM(Q63:Q74)</f>
        <v>0</v>
      </c>
      <c r="R75" s="526">
        <f>SUM(R63:R74)</f>
        <v>0</v>
      </c>
      <c r="S75" s="528">
        <f t="shared" ref="S75:AB75" si="19">SUM(S63:S74)</f>
        <v>0</v>
      </c>
      <c r="T75" s="528">
        <f t="shared" si="19"/>
        <v>0</v>
      </c>
      <c r="U75" s="528">
        <f t="shared" si="19"/>
        <v>0</v>
      </c>
      <c r="V75" s="528">
        <f t="shared" si="19"/>
        <v>0</v>
      </c>
      <c r="W75" s="528">
        <f t="shared" si="19"/>
        <v>0</v>
      </c>
      <c r="X75" s="528">
        <f t="shared" si="19"/>
        <v>0</v>
      </c>
      <c r="Y75" s="528">
        <f t="shared" si="19"/>
        <v>0</v>
      </c>
      <c r="Z75" s="528">
        <f t="shared" si="19"/>
        <v>0</v>
      </c>
      <c r="AA75" s="528">
        <f t="shared" si="19"/>
        <v>0</v>
      </c>
      <c r="AB75" s="528">
        <f t="shared" si="19"/>
        <v>0</v>
      </c>
      <c r="AC75" s="528">
        <f>SUM(AC63:AC74)</f>
        <v>0</v>
      </c>
      <c r="AD75" s="516"/>
    </row>
    <row r="76" spans="2:30" ht="28.55" customHeight="1">
      <c r="B76" s="448"/>
      <c r="C76" s="448"/>
      <c r="N76" s="527">
        <f>IFERROR(N75/$H$6,0)</f>
        <v>0</v>
      </c>
      <c r="O76" s="527">
        <f>IFERROR(O75/$H$6,0)</f>
        <v>0</v>
      </c>
      <c r="P76" s="527">
        <f>IFERROR(P75/$H$6,0)</f>
        <v>0</v>
      </c>
      <c r="Q76" s="527">
        <f>IFERROR(Q75/$H$6,0)</f>
        <v>0</v>
      </c>
      <c r="R76" s="527">
        <f>IFERROR(R75/$H$6,0)</f>
        <v>0</v>
      </c>
      <c r="S76" s="527">
        <f t="shared" ref="S76:AB76" si="20">IFERROR(S75/$H$6,0)</f>
        <v>0</v>
      </c>
      <c r="T76" s="527">
        <f t="shared" si="20"/>
        <v>0</v>
      </c>
      <c r="U76" s="527">
        <f t="shared" si="20"/>
        <v>0</v>
      </c>
      <c r="V76" s="527">
        <f t="shared" si="20"/>
        <v>0</v>
      </c>
      <c r="W76" s="527">
        <f t="shared" si="20"/>
        <v>0</v>
      </c>
      <c r="X76" s="527">
        <f t="shared" si="20"/>
        <v>0</v>
      </c>
      <c r="Y76" s="527">
        <f t="shared" si="20"/>
        <v>0</v>
      </c>
      <c r="Z76" s="527">
        <f t="shared" si="20"/>
        <v>0</v>
      </c>
      <c r="AA76" s="527">
        <f t="shared" si="20"/>
        <v>0</v>
      </c>
      <c r="AB76" s="527">
        <f t="shared" si="20"/>
        <v>0</v>
      </c>
      <c r="AC76" s="525">
        <f>IFERROR(AC75/$H$6,0)</f>
        <v>0</v>
      </c>
      <c r="AD76" s="529" t="s">
        <v>579</v>
      </c>
    </row>
    <row r="77" spans="2:30" ht="15" thickBot="1">
      <c r="B77" s="448"/>
      <c r="C77" s="448"/>
      <c r="N77" s="530"/>
      <c r="O77" s="530"/>
      <c r="P77" s="530"/>
      <c r="Q77" s="530"/>
      <c r="R77" s="530"/>
      <c r="S77" s="531"/>
      <c r="T77" s="532"/>
      <c r="U77" s="533"/>
      <c r="V77" s="533"/>
      <c r="W77" s="533"/>
      <c r="X77" s="533"/>
      <c r="Y77" s="533"/>
      <c r="Z77" s="533"/>
      <c r="AA77" s="533"/>
      <c r="AB77" s="534"/>
      <c r="AC77" s="535"/>
      <c r="AD77" s="536"/>
    </row>
    <row r="78" spans="2:30" outlineLevel="1">
      <c r="B78" s="508" t="str">
        <f>IF(C78&gt;0,IFERROR(_xlfn.IFS(D78&lt;=DATE(YEAR('Project basic information'!$E$12),MONTH('Project basic information'!$E$12),1),'Project basic information'!$A$12,D78&lt;=DATE(YEAR('Project basic information'!$E$13),MONTH('Project basic information'!$E$13),1),'Project basic information'!$A$13,D78&lt;=DATE(YEAR('Project basic information'!$E$14),MONTH('Project basic information'!$E$14),1),'Project basic information'!$A$14,D78&lt;=DATE(YEAR('Project basic information'!$E$15),MONTH('Project basic information'!$E$15),1),'Project basic information'!$A$15,D78&lt;=DATE(YEAR('Project basic information'!$E$16),MONTH('Project basic information'!$E$16),1),'Project basic information'!$A$16),""),"")</f>
        <v/>
      </c>
      <c r="C78" s="508">
        <f>IF(C74&gt;0,C74+1,IF(DATE(YEAR('Project basic information'!$C$5),MONTH('Project basic information'!$C$5),1)=D78,1,0))</f>
        <v>0</v>
      </c>
      <c r="D78" s="509">
        <f>DATE(YEAR(D74),MONTH(D74)+1,DAY(D74))</f>
        <v>733</v>
      </c>
      <c r="E78" s="510"/>
      <c r="F78" s="537">
        <f t="shared" ref="F78:F89" si="21">215/12*E78</f>
        <v>0</v>
      </c>
      <c r="G78" s="511"/>
      <c r="H78" s="510"/>
      <c r="I78" s="537">
        <f t="shared" ref="I78:I89" si="22">215/12*H78</f>
        <v>0</v>
      </c>
      <c r="J78" s="512"/>
      <c r="M78" s="509">
        <f t="shared" si="11"/>
        <v>733</v>
      </c>
      <c r="N78" s="513"/>
      <c r="O78" s="514"/>
      <c r="P78" s="514"/>
      <c r="Q78" s="514"/>
      <c r="R78" s="514"/>
      <c r="S78" s="513"/>
      <c r="T78" s="513"/>
      <c r="U78" s="513"/>
      <c r="V78" s="513"/>
      <c r="W78" s="513"/>
      <c r="X78" s="513"/>
      <c r="Y78" s="513"/>
      <c r="Z78" s="513"/>
      <c r="AA78" s="513"/>
      <c r="AB78" s="513"/>
      <c r="AC78" s="515">
        <f t="shared" ref="AC78:AC89" si="23">SUM(N78:AB78)</f>
        <v>0</v>
      </c>
      <c r="AD78" s="516"/>
    </row>
    <row r="79" spans="2:30" outlineLevel="1">
      <c r="B79" s="508" t="str">
        <f>IF(C79&gt;0,IFERROR(_xlfn.IFS(D79&lt;=DATE(YEAR('Project basic information'!$E$12),MONTH('Project basic information'!$E$12),1),'Project basic information'!$A$12,D79&lt;=DATE(YEAR('Project basic information'!$E$13),MONTH('Project basic information'!$E$13),1),'Project basic information'!$A$13,D79&lt;=DATE(YEAR('Project basic information'!$E$14),MONTH('Project basic information'!$E$14),1),'Project basic information'!$A$14,D79&lt;=DATE(YEAR('Project basic information'!$E$15),MONTH('Project basic information'!$E$15),1),'Project basic information'!$A$15,D79&lt;=DATE(YEAR('Project basic information'!$E$16),MONTH('Project basic information'!$E$16),1),'Project basic information'!$A$16),""),"")</f>
        <v/>
      </c>
      <c r="C79" s="508">
        <f>IF(C78&gt;0,C78+1,IF(DATE(YEAR('Project basic information'!$C$5),MONTH('Project basic information'!$C$5),1)=D79,1,0))</f>
        <v>0</v>
      </c>
      <c r="D79" s="509">
        <f t="shared" ref="D79:D89" si="24">DATE(YEAR(D78),MONTH(D78)+1,DAY(D78))</f>
        <v>764</v>
      </c>
      <c r="E79" s="510"/>
      <c r="F79" s="458">
        <f t="shared" si="21"/>
        <v>0</v>
      </c>
      <c r="G79" s="511"/>
      <c r="H79" s="510"/>
      <c r="I79" s="458">
        <f t="shared" si="22"/>
        <v>0</v>
      </c>
      <c r="J79" s="512"/>
      <c r="M79" s="509">
        <f t="shared" si="11"/>
        <v>764</v>
      </c>
      <c r="N79" s="513"/>
      <c r="O79" s="514"/>
      <c r="P79" s="514"/>
      <c r="Q79" s="514"/>
      <c r="R79" s="514"/>
      <c r="S79" s="513"/>
      <c r="T79" s="513"/>
      <c r="U79" s="513"/>
      <c r="V79" s="513"/>
      <c r="W79" s="513"/>
      <c r="X79" s="513"/>
      <c r="Y79" s="513"/>
      <c r="Z79" s="513"/>
      <c r="AA79" s="513"/>
      <c r="AB79" s="513"/>
      <c r="AC79" s="515">
        <f t="shared" si="23"/>
        <v>0</v>
      </c>
      <c r="AD79" s="516"/>
    </row>
    <row r="80" spans="2:30" outlineLevel="1">
      <c r="B80" s="508" t="str">
        <f>IF(C80&gt;0,IFERROR(_xlfn.IFS(D80&lt;=DATE(YEAR('Project basic information'!$E$12),MONTH('Project basic information'!$E$12),1),'Project basic information'!$A$12,D80&lt;=DATE(YEAR('Project basic information'!$E$13),MONTH('Project basic information'!$E$13),1),'Project basic information'!$A$13,D80&lt;=DATE(YEAR('Project basic information'!$E$14),MONTH('Project basic information'!$E$14),1),'Project basic information'!$A$14,D80&lt;=DATE(YEAR('Project basic information'!$E$15),MONTH('Project basic information'!$E$15),1),'Project basic information'!$A$15,D80&lt;=DATE(YEAR('Project basic information'!$E$16),MONTH('Project basic information'!$E$16),1),'Project basic information'!$A$16),""),"")</f>
        <v/>
      </c>
      <c r="C80" s="508">
        <f>IF(C79&gt;0,C79+1,IF(DATE(YEAR('Project basic information'!$C$5),MONTH('Project basic information'!$C$5),1)=D80,1,0))</f>
        <v>0</v>
      </c>
      <c r="D80" s="509">
        <f t="shared" si="24"/>
        <v>792</v>
      </c>
      <c r="E80" s="510"/>
      <c r="F80" s="458">
        <f t="shared" si="21"/>
        <v>0</v>
      </c>
      <c r="G80" s="511"/>
      <c r="H80" s="510"/>
      <c r="I80" s="458">
        <f t="shared" si="22"/>
        <v>0</v>
      </c>
      <c r="J80" s="512"/>
      <c r="M80" s="509">
        <f t="shared" si="11"/>
        <v>792</v>
      </c>
      <c r="N80" s="513"/>
      <c r="O80" s="514"/>
      <c r="P80" s="514"/>
      <c r="Q80" s="514"/>
      <c r="R80" s="514"/>
      <c r="S80" s="513"/>
      <c r="T80" s="513"/>
      <c r="U80" s="513"/>
      <c r="V80" s="513"/>
      <c r="W80" s="513"/>
      <c r="X80" s="513"/>
      <c r="Y80" s="513"/>
      <c r="Z80" s="513"/>
      <c r="AA80" s="513"/>
      <c r="AB80" s="513"/>
      <c r="AC80" s="515">
        <f t="shared" si="23"/>
        <v>0</v>
      </c>
      <c r="AD80" s="516"/>
    </row>
    <row r="81" spans="2:30" outlineLevel="1">
      <c r="B81" s="508" t="str">
        <f>IF(C81&gt;0,IFERROR(_xlfn.IFS(D81&lt;=DATE(YEAR('Project basic information'!$E$12),MONTH('Project basic information'!$E$12),1),'Project basic information'!$A$12,D81&lt;=DATE(YEAR('Project basic information'!$E$13),MONTH('Project basic information'!$E$13),1),'Project basic information'!$A$13,D81&lt;=DATE(YEAR('Project basic information'!$E$14),MONTH('Project basic information'!$E$14),1),'Project basic information'!$A$14,D81&lt;=DATE(YEAR('Project basic information'!$E$15),MONTH('Project basic information'!$E$15),1),'Project basic information'!$A$15,D81&lt;=DATE(YEAR('Project basic information'!$E$16),MONTH('Project basic information'!$E$16),1),'Project basic information'!$A$16),""),"")</f>
        <v/>
      </c>
      <c r="C81" s="508">
        <f>IF(C80&gt;0,C80+1,IF(DATE(YEAR('Project basic information'!$C$5),MONTH('Project basic information'!$C$5),1)=D81,1,0))</f>
        <v>0</v>
      </c>
      <c r="D81" s="509">
        <f t="shared" si="24"/>
        <v>823</v>
      </c>
      <c r="E81" s="510"/>
      <c r="F81" s="458">
        <f t="shared" si="21"/>
        <v>0</v>
      </c>
      <c r="G81" s="511"/>
      <c r="H81" s="510"/>
      <c r="I81" s="458">
        <f t="shared" si="22"/>
        <v>0</v>
      </c>
      <c r="J81" s="512"/>
      <c r="M81" s="509">
        <f t="shared" si="11"/>
        <v>823</v>
      </c>
      <c r="N81" s="513"/>
      <c r="O81" s="514"/>
      <c r="P81" s="514"/>
      <c r="Q81" s="514"/>
      <c r="R81" s="514"/>
      <c r="S81" s="513"/>
      <c r="T81" s="513"/>
      <c r="U81" s="513"/>
      <c r="V81" s="513"/>
      <c r="W81" s="513"/>
      <c r="X81" s="513"/>
      <c r="Y81" s="513"/>
      <c r="Z81" s="513"/>
      <c r="AA81" s="513"/>
      <c r="AB81" s="513"/>
      <c r="AC81" s="515">
        <f t="shared" si="23"/>
        <v>0</v>
      </c>
      <c r="AD81" s="516"/>
    </row>
    <row r="82" spans="2:30" outlineLevel="1">
      <c r="B82" s="508" t="str">
        <f>IF(C82&gt;0,IFERROR(_xlfn.IFS(D82&lt;=DATE(YEAR('Project basic information'!$E$12),MONTH('Project basic information'!$E$12),1),'Project basic information'!$A$12,D82&lt;=DATE(YEAR('Project basic information'!$E$13),MONTH('Project basic information'!$E$13),1),'Project basic information'!$A$13,D82&lt;=DATE(YEAR('Project basic information'!$E$14),MONTH('Project basic information'!$E$14),1),'Project basic information'!$A$14,D82&lt;=DATE(YEAR('Project basic information'!$E$15),MONTH('Project basic information'!$E$15),1),'Project basic information'!$A$15,D82&lt;=DATE(YEAR('Project basic information'!$E$16),MONTH('Project basic information'!$E$16),1),'Project basic information'!$A$16),""),"")</f>
        <v/>
      </c>
      <c r="C82" s="508">
        <f>IF(C81&gt;0,C81+1,IF(DATE(YEAR('Project basic information'!$C$5),MONTH('Project basic information'!$C$5),1)=D82,1,0))</f>
        <v>0</v>
      </c>
      <c r="D82" s="509">
        <f t="shared" si="24"/>
        <v>853</v>
      </c>
      <c r="E82" s="510"/>
      <c r="F82" s="458">
        <f t="shared" si="21"/>
        <v>0</v>
      </c>
      <c r="G82" s="511"/>
      <c r="H82" s="510"/>
      <c r="I82" s="458">
        <f t="shared" si="22"/>
        <v>0</v>
      </c>
      <c r="J82" s="512"/>
      <c r="M82" s="509">
        <f t="shared" si="11"/>
        <v>853</v>
      </c>
      <c r="N82" s="513"/>
      <c r="O82" s="514"/>
      <c r="P82" s="514"/>
      <c r="Q82" s="514"/>
      <c r="R82" s="514"/>
      <c r="S82" s="513"/>
      <c r="T82" s="513"/>
      <c r="U82" s="513"/>
      <c r="V82" s="513"/>
      <c r="W82" s="513"/>
      <c r="X82" s="513"/>
      <c r="Y82" s="513"/>
      <c r="Z82" s="513"/>
      <c r="AA82" s="513"/>
      <c r="AB82" s="513"/>
      <c r="AC82" s="515">
        <f t="shared" si="23"/>
        <v>0</v>
      </c>
      <c r="AD82" s="516"/>
    </row>
    <row r="83" spans="2:30" outlineLevel="1">
      <c r="B83" s="508" t="str">
        <f>IF(C83&gt;0,IFERROR(_xlfn.IFS(D83&lt;=DATE(YEAR('Project basic information'!$E$12),MONTH('Project basic information'!$E$12),1),'Project basic information'!$A$12,D83&lt;=DATE(YEAR('Project basic information'!$E$13),MONTH('Project basic information'!$E$13),1),'Project basic information'!$A$13,D83&lt;=DATE(YEAR('Project basic information'!$E$14),MONTH('Project basic information'!$E$14),1),'Project basic information'!$A$14,D83&lt;=DATE(YEAR('Project basic information'!$E$15),MONTH('Project basic information'!$E$15),1),'Project basic information'!$A$15,D83&lt;=DATE(YEAR('Project basic information'!$E$16),MONTH('Project basic information'!$E$16),1),'Project basic information'!$A$16),""),"")</f>
        <v/>
      </c>
      <c r="C83" s="508">
        <f>IF(C82&gt;0,C82+1,IF(DATE(YEAR('Project basic information'!$C$5),MONTH('Project basic information'!$C$5),1)=D83,1,0))</f>
        <v>0</v>
      </c>
      <c r="D83" s="509">
        <f t="shared" si="24"/>
        <v>884</v>
      </c>
      <c r="E83" s="510"/>
      <c r="F83" s="458">
        <f t="shared" si="21"/>
        <v>0</v>
      </c>
      <c r="G83" s="511"/>
      <c r="H83" s="510"/>
      <c r="I83" s="458">
        <f t="shared" si="22"/>
        <v>0</v>
      </c>
      <c r="J83" s="512"/>
      <c r="M83" s="509">
        <f t="shared" si="11"/>
        <v>884</v>
      </c>
      <c r="N83" s="513"/>
      <c r="O83" s="514"/>
      <c r="P83" s="514"/>
      <c r="Q83" s="514"/>
      <c r="R83" s="514"/>
      <c r="S83" s="513"/>
      <c r="T83" s="513"/>
      <c r="U83" s="513"/>
      <c r="V83" s="513"/>
      <c r="W83" s="513"/>
      <c r="X83" s="513"/>
      <c r="Y83" s="513"/>
      <c r="Z83" s="513"/>
      <c r="AA83" s="513"/>
      <c r="AB83" s="513"/>
      <c r="AC83" s="515">
        <f t="shared" si="23"/>
        <v>0</v>
      </c>
      <c r="AD83" s="516"/>
    </row>
    <row r="84" spans="2:30" outlineLevel="1">
      <c r="B84" s="508" t="str">
        <f>IF(C84&gt;0,IFERROR(_xlfn.IFS(D84&lt;=DATE(YEAR('Project basic information'!$E$12),MONTH('Project basic information'!$E$12),1),'Project basic information'!$A$12,D84&lt;=DATE(YEAR('Project basic information'!$E$13),MONTH('Project basic information'!$E$13),1),'Project basic information'!$A$13,D84&lt;=DATE(YEAR('Project basic information'!$E$14),MONTH('Project basic information'!$E$14),1),'Project basic information'!$A$14,D84&lt;=DATE(YEAR('Project basic information'!$E$15),MONTH('Project basic information'!$E$15),1),'Project basic information'!$A$15,D84&lt;=DATE(YEAR('Project basic information'!$E$16),MONTH('Project basic information'!$E$16),1),'Project basic information'!$A$16),""),"")</f>
        <v/>
      </c>
      <c r="C84" s="508">
        <f>IF(C83&gt;0,C83+1,IF(DATE(YEAR('Project basic information'!$C$5),MONTH('Project basic information'!$C$5),1)=D84,1,0))</f>
        <v>0</v>
      </c>
      <c r="D84" s="509">
        <f t="shared" si="24"/>
        <v>914</v>
      </c>
      <c r="E84" s="510"/>
      <c r="F84" s="458">
        <f t="shared" si="21"/>
        <v>0</v>
      </c>
      <c r="G84" s="511"/>
      <c r="H84" s="510"/>
      <c r="I84" s="458">
        <f t="shared" si="22"/>
        <v>0</v>
      </c>
      <c r="J84" s="512"/>
      <c r="M84" s="509">
        <f t="shared" si="11"/>
        <v>914</v>
      </c>
      <c r="N84" s="513"/>
      <c r="O84" s="514"/>
      <c r="P84" s="514"/>
      <c r="Q84" s="514"/>
      <c r="R84" s="514"/>
      <c r="S84" s="513"/>
      <c r="T84" s="513"/>
      <c r="U84" s="513"/>
      <c r="V84" s="513"/>
      <c r="W84" s="513"/>
      <c r="X84" s="513"/>
      <c r="Y84" s="513"/>
      <c r="Z84" s="513"/>
      <c r="AA84" s="513"/>
      <c r="AB84" s="513"/>
      <c r="AC84" s="515">
        <f t="shared" si="23"/>
        <v>0</v>
      </c>
      <c r="AD84" s="516"/>
    </row>
    <row r="85" spans="2:30" outlineLevel="1">
      <c r="B85" s="508" t="str">
        <f>IF(C85&gt;0,IFERROR(_xlfn.IFS(D85&lt;=DATE(YEAR('Project basic information'!$E$12),MONTH('Project basic information'!$E$12),1),'Project basic information'!$A$12,D85&lt;=DATE(YEAR('Project basic information'!$E$13),MONTH('Project basic information'!$E$13),1),'Project basic information'!$A$13,D85&lt;=DATE(YEAR('Project basic information'!$E$14),MONTH('Project basic information'!$E$14),1),'Project basic information'!$A$14,D85&lt;=DATE(YEAR('Project basic information'!$E$15),MONTH('Project basic information'!$E$15),1),'Project basic information'!$A$15,D85&lt;=DATE(YEAR('Project basic information'!$E$16),MONTH('Project basic information'!$E$16),1),'Project basic information'!$A$16),""),"")</f>
        <v/>
      </c>
      <c r="C85" s="508">
        <f>IF(C84&gt;0,C84+1,IF(DATE(YEAR('Project basic information'!$C$5),MONTH('Project basic information'!$C$5),1)=D85,1,0))</f>
        <v>0</v>
      </c>
      <c r="D85" s="509">
        <f t="shared" si="24"/>
        <v>945</v>
      </c>
      <c r="E85" s="510"/>
      <c r="F85" s="458">
        <f t="shared" si="21"/>
        <v>0</v>
      </c>
      <c r="G85" s="511"/>
      <c r="H85" s="510"/>
      <c r="I85" s="458">
        <f t="shared" si="22"/>
        <v>0</v>
      </c>
      <c r="J85" s="512"/>
      <c r="M85" s="509">
        <f t="shared" si="11"/>
        <v>945</v>
      </c>
      <c r="N85" s="513"/>
      <c r="O85" s="514"/>
      <c r="P85" s="514"/>
      <c r="Q85" s="514"/>
      <c r="R85" s="514"/>
      <c r="S85" s="513"/>
      <c r="T85" s="513"/>
      <c r="U85" s="513"/>
      <c r="V85" s="513"/>
      <c r="W85" s="513"/>
      <c r="X85" s="513"/>
      <c r="Y85" s="513"/>
      <c r="Z85" s="513"/>
      <c r="AA85" s="513"/>
      <c r="AB85" s="513"/>
      <c r="AC85" s="515">
        <f t="shared" si="23"/>
        <v>0</v>
      </c>
      <c r="AD85" s="516"/>
    </row>
    <row r="86" spans="2:30" outlineLevel="1">
      <c r="B86" s="508" t="str">
        <f>IF(C86&gt;0,IFERROR(_xlfn.IFS(D86&lt;=DATE(YEAR('Project basic information'!$E$12),MONTH('Project basic information'!$E$12),1),'Project basic information'!$A$12,D86&lt;=DATE(YEAR('Project basic information'!$E$13),MONTH('Project basic information'!$E$13),1),'Project basic information'!$A$13,D86&lt;=DATE(YEAR('Project basic information'!$E$14),MONTH('Project basic information'!$E$14),1),'Project basic information'!$A$14,D86&lt;=DATE(YEAR('Project basic information'!$E$15),MONTH('Project basic information'!$E$15),1),'Project basic information'!$A$15,D86&lt;=DATE(YEAR('Project basic information'!$E$16),MONTH('Project basic information'!$E$16),1),'Project basic information'!$A$16),""),"")</f>
        <v/>
      </c>
      <c r="C86" s="508">
        <f>IF(C85&gt;0,C85+1,IF(DATE(YEAR('Project basic information'!$C$5),MONTH('Project basic information'!$C$5),1)=D86,1,0))</f>
        <v>0</v>
      </c>
      <c r="D86" s="509">
        <f t="shared" si="24"/>
        <v>976</v>
      </c>
      <c r="E86" s="510"/>
      <c r="F86" s="458">
        <f t="shared" si="21"/>
        <v>0</v>
      </c>
      <c r="G86" s="511"/>
      <c r="H86" s="510"/>
      <c r="I86" s="458">
        <f t="shared" si="22"/>
        <v>0</v>
      </c>
      <c r="J86" s="512"/>
      <c r="M86" s="509">
        <f t="shared" si="11"/>
        <v>976</v>
      </c>
      <c r="N86" s="513"/>
      <c r="O86" s="514"/>
      <c r="P86" s="514"/>
      <c r="Q86" s="514"/>
      <c r="R86" s="514"/>
      <c r="S86" s="513"/>
      <c r="T86" s="513"/>
      <c r="U86" s="513"/>
      <c r="V86" s="513"/>
      <c r="W86" s="513"/>
      <c r="X86" s="513"/>
      <c r="Y86" s="513"/>
      <c r="Z86" s="513"/>
      <c r="AA86" s="513"/>
      <c r="AB86" s="513"/>
      <c r="AC86" s="515">
        <f t="shared" si="23"/>
        <v>0</v>
      </c>
      <c r="AD86" s="516"/>
    </row>
    <row r="87" spans="2:30" outlineLevel="1">
      <c r="B87" s="508" t="str">
        <f>IF(C87&gt;0,IFERROR(_xlfn.IFS(D87&lt;=DATE(YEAR('Project basic information'!$E$12),MONTH('Project basic information'!$E$12),1),'Project basic information'!$A$12,D87&lt;=DATE(YEAR('Project basic information'!$E$13),MONTH('Project basic information'!$E$13),1),'Project basic information'!$A$13,D87&lt;=DATE(YEAR('Project basic information'!$E$14),MONTH('Project basic information'!$E$14),1),'Project basic information'!$A$14,D87&lt;=DATE(YEAR('Project basic information'!$E$15),MONTH('Project basic information'!$E$15),1),'Project basic information'!$A$15,D87&lt;=DATE(YEAR('Project basic information'!$E$16),MONTH('Project basic information'!$E$16),1),'Project basic information'!$A$16),""),"")</f>
        <v/>
      </c>
      <c r="C87" s="508">
        <f>IF(C86&gt;0,C86+1,IF(DATE(YEAR('Project basic information'!$C$5),MONTH('Project basic information'!$C$5),1)=D87,1,0))</f>
        <v>0</v>
      </c>
      <c r="D87" s="509">
        <f t="shared" si="24"/>
        <v>1006</v>
      </c>
      <c r="E87" s="510"/>
      <c r="F87" s="458">
        <f t="shared" si="21"/>
        <v>0</v>
      </c>
      <c r="G87" s="511"/>
      <c r="H87" s="510"/>
      <c r="I87" s="458">
        <f t="shared" si="22"/>
        <v>0</v>
      </c>
      <c r="J87" s="512"/>
      <c r="M87" s="509">
        <f t="shared" si="11"/>
        <v>1006</v>
      </c>
      <c r="N87" s="513"/>
      <c r="O87" s="514"/>
      <c r="P87" s="514"/>
      <c r="Q87" s="514"/>
      <c r="R87" s="514"/>
      <c r="S87" s="513"/>
      <c r="T87" s="513"/>
      <c r="U87" s="513"/>
      <c r="V87" s="513"/>
      <c r="W87" s="513"/>
      <c r="X87" s="513"/>
      <c r="Y87" s="513"/>
      <c r="Z87" s="513"/>
      <c r="AA87" s="513"/>
      <c r="AB87" s="513"/>
      <c r="AC87" s="515">
        <f t="shared" si="23"/>
        <v>0</v>
      </c>
      <c r="AD87" s="516"/>
    </row>
    <row r="88" spans="2:30" outlineLevel="1">
      <c r="B88" s="508" t="str">
        <f>IF(C88&gt;0,IFERROR(_xlfn.IFS(D88&lt;=DATE(YEAR('Project basic information'!$E$12),MONTH('Project basic information'!$E$12),1),'Project basic information'!$A$12,D88&lt;=DATE(YEAR('Project basic information'!$E$13),MONTH('Project basic information'!$E$13),1),'Project basic information'!$A$13,D88&lt;=DATE(YEAR('Project basic information'!$E$14),MONTH('Project basic information'!$E$14),1),'Project basic information'!$A$14,D88&lt;=DATE(YEAR('Project basic information'!$E$15),MONTH('Project basic information'!$E$15),1),'Project basic information'!$A$15,D88&lt;=DATE(YEAR('Project basic information'!$E$16),MONTH('Project basic information'!$E$16),1),'Project basic information'!$A$16),""),"")</f>
        <v/>
      </c>
      <c r="C88" s="508">
        <f>IF(C87&gt;0,C87+1,IF(DATE(YEAR('Project basic information'!$C$5),MONTH('Project basic information'!$C$5),1)=D88,1,0))</f>
        <v>0</v>
      </c>
      <c r="D88" s="509">
        <f t="shared" si="24"/>
        <v>1037</v>
      </c>
      <c r="E88" s="510"/>
      <c r="F88" s="458">
        <f t="shared" si="21"/>
        <v>0</v>
      </c>
      <c r="G88" s="511"/>
      <c r="H88" s="510"/>
      <c r="I88" s="458">
        <f t="shared" si="22"/>
        <v>0</v>
      </c>
      <c r="J88" s="512"/>
      <c r="M88" s="509">
        <f t="shared" si="11"/>
        <v>1037</v>
      </c>
      <c r="N88" s="513"/>
      <c r="O88" s="514"/>
      <c r="P88" s="514"/>
      <c r="Q88" s="514"/>
      <c r="R88" s="514"/>
      <c r="S88" s="513"/>
      <c r="T88" s="513"/>
      <c r="U88" s="513"/>
      <c r="V88" s="513"/>
      <c r="W88" s="513"/>
      <c r="X88" s="513"/>
      <c r="Y88" s="513"/>
      <c r="Z88" s="513"/>
      <c r="AA88" s="513"/>
      <c r="AB88" s="513"/>
      <c r="AC88" s="515">
        <f t="shared" si="23"/>
        <v>0</v>
      </c>
      <c r="AD88" s="516"/>
    </row>
    <row r="89" spans="2:30" outlineLevel="1">
      <c r="B89" s="508" t="str">
        <f>IF(C89&gt;0,IFERROR(_xlfn.IFS(D89&lt;=DATE(YEAR('Project basic information'!$E$12),MONTH('Project basic information'!$E$12),1),'Project basic information'!$A$12,D89&lt;=DATE(YEAR('Project basic information'!$E$13),MONTH('Project basic information'!$E$13),1),'Project basic information'!$A$13,D89&lt;=DATE(YEAR('Project basic information'!$E$14),MONTH('Project basic information'!$E$14),1),'Project basic information'!$A$14,D89&lt;=DATE(YEAR('Project basic information'!$E$15),MONTH('Project basic information'!$E$15),1),'Project basic information'!$A$15,D89&lt;=DATE(YEAR('Project basic information'!$E$16),MONTH('Project basic information'!$E$16),1),'Project basic information'!$A$16),""),"")</f>
        <v/>
      </c>
      <c r="C89" s="508">
        <f>IF(C88&gt;0,C88+1,IF(DATE(YEAR('Project basic information'!$C$5),MONTH('Project basic information'!$C$5),1)=D89,1,0))</f>
        <v>0</v>
      </c>
      <c r="D89" s="509">
        <f t="shared" si="24"/>
        <v>1067</v>
      </c>
      <c r="E89" s="510"/>
      <c r="F89" s="458">
        <f t="shared" si="21"/>
        <v>0</v>
      </c>
      <c r="G89" s="511"/>
      <c r="H89" s="510"/>
      <c r="I89" s="458">
        <f t="shared" si="22"/>
        <v>0</v>
      </c>
      <c r="J89" s="512"/>
      <c r="M89" s="509">
        <f t="shared" si="11"/>
        <v>1067</v>
      </c>
      <c r="N89" s="513"/>
      <c r="O89" s="514"/>
      <c r="P89" s="514"/>
      <c r="Q89" s="514"/>
      <c r="R89" s="514"/>
      <c r="S89" s="513"/>
      <c r="T89" s="513"/>
      <c r="U89" s="513"/>
      <c r="V89" s="513"/>
      <c r="W89" s="513"/>
      <c r="X89" s="513"/>
      <c r="Y89" s="513"/>
      <c r="Z89" s="513"/>
      <c r="AA89" s="513"/>
      <c r="AB89" s="513"/>
      <c r="AC89" s="515">
        <f t="shared" si="23"/>
        <v>0</v>
      </c>
      <c r="AD89" s="516"/>
    </row>
    <row r="90" spans="2:30" ht="15" thickBot="1">
      <c r="B90" s="518"/>
      <c r="C90" s="519"/>
      <c r="D90" s="520">
        <f>D89</f>
        <v>1067</v>
      </c>
      <c r="E90" s="521"/>
      <c r="F90" s="522">
        <f>SUM(F78:F89)</f>
        <v>0</v>
      </c>
      <c r="G90" s="523">
        <f>SUM(G78:G89)</f>
        <v>0</v>
      </c>
      <c r="H90" s="538"/>
      <c r="I90" s="522">
        <f>SUM(I78:I89)</f>
        <v>0</v>
      </c>
      <c r="J90" s="523">
        <f>SUM(J78:J89)</f>
        <v>0</v>
      </c>
      <c r="M90" s="520">
        <f t="shared" si="11"/>
        <v>1067</v>
      </c>
      <c r="N90" s="526">
        <f>SUM(N78:N89)</f>
        <v>0</v>
      </c>
      <c r="O90" s="526">
        <f>SUM(O78:O89)</f>
        <v>0</v>
      </c>
      <c r="P90" s="526">
        <f>SUM(P78:P89)</f>
        <v>0</v>
      </c>
      <c r="Q90" s="526">
        <f>SUM(Q78:Q89)</f>
        <v>0</v>
      </c>
      <c r="R90" s="526">
        <f>SUM(R78:R89)</f>
        <v>0</v>
      </c>
      <c r="S90" s="528">
        <f t="shared" ref="S90:AB90" si="25">SUM(S78:S89)</f>
        <v>0</v>
      </c>
      <c r="T90" s="528">
        <f t="shared" si="25"/>
        <v>0</v>
      </c>
      <c r="U90" s="528">
        <f t="shared" si="25"/>
        <v>0</v>
      </c>
      <c r="V90" s="528">
        <f t="shared" si="25"/>
        <v>0</v>
      </c>
      <c r="W90" s="528">
        <f t="shared" si="25"/>
        <v>0</v>
      </c>
      <c r="X90" s="528">
        <f t="shared" si="25"/>
        <v>0</v>
      </c>
      <c r="Y90" s="528">
        <f t="shared" si="25"/>
        <v>0</v>
      </c>
      <c r="Z90" s="528">
        <f t="shared" si="25"/>
        <v>0</v>
      </c>
      <c r="AA90" s="528">
        <f t="shared" si="25"/>
        <v>0</v>
      </c>
      <c r="AB90" s="528">
        <f t="shared" si="25"/>
        <v>0</v>
      </c>
      <c r="AC90" s="528">
        <f>SUM(AC78:AC89)</f>
        <v>0</v>
      </c>
      <c r="AD90" s="516"/>
    </row>
    <row r="91" spans="2:30" ht="28.55" customHeight="1">
      <c r="B91" s="448"/>
      <c r="C91" s="448"/>
      <c r="N91" s="527">
        <f>IFERROR(N90/$H$6,0)</f>
        <v>0</v>
      </c>
      <c r="O91" s="527">
        <f>IFERROR(O90/$H$6,0)</f>
        <v>0</v>
      </c>
      <c r="P91" s="527">
        <f>IFERROR(P90/$H$6,0)</f>
        <v>0</v>
      </c>
      <c r="Q91" s="527">
        <f>IFERROR(Q90/$H$6,0)</f>
        <v>0</v>
      </c>
      <c r="R91" s="527">
        <f>IFERROR(R90/$H$6,0)</f>
        <v>0</v>
      </c>
      <c r="S91" s="527">
        <f t="shared" ref="S91:AB91" si="26">IFERROR(S90/$H$6,0)</f>
        <v>0</v>
      </c>
      <c r="T91" s="527">
        <f t="shared" si="26"/>
        <v>0</v>
      </c>
      <c r="U91" s="527">
        <f t="shared" si="26"/>
        <v>0</v>
      </c>
      <c r="V91" s="527">
        <f t="shared" si="26"/>
        <v>0</v>
      </c>
      <c r="W91" s="527">
        <f t="shared" si="26"/>
        <v>0</v>
      </c>
      <c r="X91" s="527">
        <f t="shared" si="26"/>
        <v>0</v>
      </c>
      <c r="Y91" s="527">
        <f t="shared" si="26"/>
        <v>0</v>
      </c>
      <c r="Z91" s="527">
        <f t="shared" si="26"/>
        <v>0</v>
      </c>
      <c r="AA91" s="527">
        <f t="shared" si="26"/>
        <v>0</v>
      </c>
      <c r="AB91" s="527">
        <f t="shared" si="26"/>
        <v>0</v>
      </c>
      <c r="AC91" s="525">
        <f>IFERROR(AC90/$H$6,0)</f>
        <v>0</v>
      </c>
      <c r="AD91" s="529" t="s">
        <v>579</v>
      </c>
    </row>
    <row r="92" spans="2:30" ht="15" thickBot="1">
      <c r="B92" s="448"/>
      <c r="C92" s="448"/>
      <c r="N92" s="530"/>
      <c r="O92" s="530"/>
      <c r="P92" s="530"/>
      <c r="Q92" s="530"/>
      <c r="R92" s="530"/>
      <c r="S92" s="531"/>
      <c r="T92" s="532"/>
      <c r="U92" s="533"/>
      <c r="V92" s="533"/>
      <c r="W92" s="533"/>
      <c r="X92" s="533"/>
      <c r="Y92" s="533"/>
      <c r="Z92" s="533"/>
      <c r="AA92" s="533"/>
      <c r="AB92" s="534"/>
      <c r="AC92" s="535"/>
      <c r="AD92" s="536"/>
    </row>
    <row r="93" spans="2:30" outlineLevel="1">
      <c r="B93" s="508" t="str">
        <f>IF(C93&gt;0,IFERROR(_xlfn.IFS(D93&lt;=DATE(YEAR('Project basic information'!$E$12),MONTH('Project basic information'!$E$12),1),'Project basic information'!$A$12,D93&lt;=DATE(YEAR('Project basic information'!$E$13),MONTH('Project basic information'!$E$13),1),'Project basic information'!$A$13,D93&lt;=DATE(YEAR('Project basic information'!$E$14),MONTH('Project basic information'!$E$14),1),'Project basic information'!$A$14,D93&lt;=DATE(YEAR('Project basic information'!$E$15),MONTH('Project basic information'!$E$15),1),'Project basic information'!$A$15,D93&lt;=DATE(YEAR('Project basic information'!$E$16),MONTH('Project basic information'!$E$16),1),'Project basic information'!$A$16),""),"")</f>
        <v/>
      </c>
      <c r="C93" s="508">
        <f>IF(C89&gt;0,C89+1,IF(DATE(YEAR('Project basic information'!$C$5),MONTH('Project basic information'!$C$5),1)=D93,1,0))</f>
        <v>0</v>
      </c>
      <c r="D93" s="509">
        <f>DATE(YEAR(D89),MONTH(D89)+1,DAY(D89))</f>
        <v>1098</v>
      </c>
      <c r="E93" s="539"/>
      <c r="F93" s="537">
        <f t="shared" ref="F93:F104" si="27">215/12*E93</f>
        <v>0</v>
      </c>
      <c r="G93" s="540"/>
      <c r="H93" s="539"/>
      <c r="I93" s="537">
        <f t="shared" ref="I93:I104" si="28">215/12*H93</f>
        <v>0</v>
      </c>
      <c r="J93" s="541"/>
      <c r="M93" s="509">
        <f t="shared" si="11"/>
        <v>1098</v>
      </c>
      <c r="N93" s="514"/>
      <c r="O93" s="514"/>
      <c r="P93" s="514"/>
      <c r="Q93" s="514"/>
      <c r="R93" s="514"/>
      <c r="S93" s="513"/>
      <c r="T93" s="513"/>
      <c r="U93" s="513"/>
      <c r="V93" s="513"/>
      <c r="W93" s="513"/>
      <c r="X93" s="513"/>
      <c r="Y93" s="513"/>
      <c r="Z93" s="513"/>
      <c r="AA93" s="513"/>
      <c r="AB93" s="513"/>
      <c r="AC93" s="515">
        <f t="shared" ref="AC93:AC104" si="29">SUM(N93:AB93)</f>
        <v>0</v>
      </c>
      <c r="AD93" s="516"/>
    </row>
    <row r="94" spans="2:30" outlineLevel="1">
      <c r="B94" s="508" t="str">
        <f>IF(C94&gt;0,IFERROR(_xlfn.IFS(D94&lt;=DATE(YEAR('Project basic information'!$E$12),MONTH('Project basic information'!$E$12),1),'Project basic information'!$A$12,D94&lt;=DATE(YEAR('Project basic information'!$E$13),MONTH('Project basic information'!$E$13),1),'Project basic information'!$A$13,D94&lt;=DATE(YEAR('Project basic information'!$E$14),MONTH('Project basic information'!$E$14),1),'Project basic information'!$A$14,D94&lt;=DATE(YEAR('Project basic information'!$E$15),MONTH('Project basic information'!$E$15),1),'Project basic information'!$A$15,D94&lt;=DATE(YEAR('Project basic information'!$E$16),MONTH('Project basic information'!$E$16),1),'Project basic information'!$A$16),""),"")</f>
        <v/>
      </c>
      <c r="C94" s="508">
        <f>IF(C93&gt;0,C93+1,IF(DATE(YEAR('Project basic information'!$C$5),MONTH('Project basic information'!$C$5),1)=D94,1,0))</f>
        <v>0</v>
      </c>
      <c r="D94" s="509">
        <f t="shared" ref="D94:D104" si="30">DATE(YEAR(D93),MONTH(D93)+1,DAY(D93))</f>
        <v>1129</v>
      </c>
      <c r="E94" s="510"/>
      <c r="F94" s="458">
        <f t="shared" si="27"/>
        <v>0</v>
      </c>
      <c r="G94" s="511"/>
      <c r="H94" s="510"/>
      <c r="I94" s="458">
        <f t="shared" si="28"/>
        <v>0</v>
      </c>
      <c r="J94" s="512"/>
      <c r="M94" s="509">
        <f t="shared" si="11"/>
        <v>1129</v>
      </c>
      <c r="N94" s="514"/>
      <c r="O94" s="514"/>
      <c r="P94" s="514"/>
      <c r="Q94" s="514"/>
      <c r="R94" s="514"/>
      <c r="S94" s="513"/>
      <c r="T94" s="513"/>
      <c r="U94" s="513"/>
      <c r="V94" s="513"/>
      <c r="W94" s="513"/>
      <c r="X94" s="513"/>
      <c r="Y94" s="513"/>
      <c r="Z94" s="513"/>
      <c r="AA94" s="513"/>
      <c r="AB94" s="513"/>
      <c r="AC94" s="515">
        <f t="shared" si="29"/>
        <v>0</v>
      </c>
      <c r="AD94" s="516"/>
    </row>
    <row r="95" spans="2:30" outlineLevel="1">
      <c r="B95" s="508" t="str">
        <f>IF(C95&gt;0,IFERROR(_xlfn.IFS(D95&lt;=DATE(YEAR('Project basic information'!$E$12),MONTH('Project basic information'!$E$12),1),'Project basic information'!$A$12,D95&lt;=DATE(YEAR('Project basic information'!$E$13),MONTH('Project basic information'!$E$13),1),'Project basic information'!$A$13,D95&lt;=DATE(YEAR('Project basic information'!$E$14),MONTH('Project basic information'!$E$14),1),'Project basic information'!$A$14,D95&lt;=DATE(YEAR('Project basic information'!$E$15),MONTH('Project basic information'!$E$15),1),'Project basic information'!$A$15,D95&lt;=DATE(YEAR('Project basic information'!$E$16),MONTH('Project basic information'!$E$16),1),'Project basic information'!$A$16),""),"")</f>
        <v/>
      </c>
      <c r="C95" s="508">
        <f>IF(C94&gt;0,C94+1,IF(DATE(YEAR('Project basic information'!$C$5),MONTH('Project basic information'!$C$5),1)=D95,1,0))</f>
        <v>0</v>
      </c>
      <c r="D95" s="509">
        <f t="shared" si="30"/>
        <v>1157</v>
      </c>
      <c r="E95" s="510"/>
      <c r="F95" s="458">
        <f t="shared" si="27"/>
        <v>0</v>
      </c>
      <c r="G95" s="511"/>
      <c r="H95" s="510"/>
      <c r="I95" s="458">
        <f t="shared" si="28"/>
        <v>0</v>
      </c>
      <c r="J95" s="512"/>
      <c r="M95" s="509">
        <f t="shared" si="11"/>
        <v>1157</v>
      </c>
      <c r="N95" s="514"/>
      <c r="O95" s="514"/>
      <c r="P95" s="514"/>
      <c r="Q95" s="514"/>
      <c r="R95" s="514"/>
      <c r="S95" s="513"/>
      <c r="T95" s="513"/>
      <c r="U95" s="513"/>
      <c r="V95" s="513"/>
      <c r="W95" s="513"/>
      <c r="X95" s="513"/>
      <c r="Y95" s="513"/>
      <c r="Z95" s="513"/>
      <c r="AA95" s="513"/>
      <c r="AB95" s="513"/>
      <c r="AC95" s="515">
        <f t="shared" si="29"/>
        <v>0</v>
      </c>
      <c r="AD95" s="516"/>
    </row>
    <row r="96" spans="2:30" outlineLevel="1">
      <c r="B96" s="508" t="str">
        <f>IF(C96&gt;0,IFERROR(_xlfn.IFS(D96&lt;=DATE(YEAR('Project basic information'!$E$12),MONTH('Project basic information'!$E$12),1),'Project basic information'!$A$12,D96&lt;=DATE(YEAR('Project basic information'!$E$13),MONTH('Project basic information'!$E$13),1),'Project basic information'!$A$13,D96&lt;=DATE(YEAR('Project basic information'!$E$14),MONTH('Project basic information'!$E$14),1),'Project basic information'!$A$14,D96&lt;=DATE(YEAR('Project basic information'!$E$15),MONTH('Project basic information'!$E$15),1),'Project basic information'!$A$15,D96&lt;=DATE(YEAR('Project basic information'!$E$16),MONTH('Project basic information'!$E$16),1),'Project basic information'!$A$16),""),"")</f>
        <v/>
      </c>
      <c r="C96" s="508">
        <f>IF(C95&gt;0,C95+1,IF(DATE(YEAR('Project basic information'!$C$5),MONTH('Project basic information'!$C$5),1)=D96,1,0))</f>
        <v>0</v>
      </c>
      <c r="D96" s="509">
        <f t="shared" si="30"/>
        <v>1188</v>
      </c>
      <c r="E96" s="510"/>
      <c r="F96" s="458">
        <f t="shared" si="27"/>
        <v>0</v>
      </c>
      <c r="G96" s="511"/>
      <c r="H96" s="510"/>
      <c r="I96" s="458">
        <f t="shared" si="28"/>
        <v>0</v>
      </c>
      <c r="J96" s="512"/>
      <c r="M96" s="509">
        <f t="shared" si="11"/>
        <v>1188</v>
      </c>
      <c r="N96" s="514"/>
      <c r="O96" s="514"/>
      <c r="P96" s="514"/>
      <c r="Q96" s="514"/>
      <c r="R96" s="514"/>
      <c r="S96" s="513"/>
      <c r="T96" s="513"/>
      <c r="U96" s="513"/>
      <c r="V96" s="513"/>
      <c r="W96" s="513"/>
      <c r="X96" s="513"/>
      <c r="Y96" s="513"/>
      <c r="Z96" s="513"/>
      <c r="AA96" s="513"/>
      <c r="AB96" s="513"/>
      <c r="AC96" s="515">
        <f t="shared" si="29"/>
        <v>0</v>
      </c>
      <c r="AD96" s="516"/>
    </row>
    <row r="97" spans="2:30" outlineLevel="1">
      <c r="B97" s="508" t="str">
        <f>IF(C97&gt;0,IFERROR(_xlfn.IFS(D97&lt;=DATE(YEAR('Project basic information'!$E$12),MONTH('Project basic information'!$E$12),1),'Project basic information'!$A$12,D97&lt;=DATE(YEAR('Project basic information'!$E$13),MONTH('Project basic information'!$E$13),1),'Project basic information'!$A$13,D97&lt;=DATE(YEAR('Project basic information'!$E$14),MONTH('Project basic information'!$E$14),1),'Project basic information'!$A$14,D97&lt;=DATE(YEAR('Project basic information'!$E$15),MONTH('Project basic information'!$E$15),1),'Project basic information'!$A$15,D97&lt;=DATE(YEAR('Project basic information'!$E$16),MONTH('Project basic information'!$E$16),1),'Project basic information'!$A$16),""),"")</f>
        <v/>
      </c>
      <c r="C97" s="508">
        <f>IF(C96&gt;0,C96+1,IF(DATE(YEAR('Project basic information'!$C$5),MONTH('Project basic information'!$C$5),1)=D97,1,0))</f>
        <v>0</v>
      </c>
      <c r="D97" s="509">
        <f t="shared" si="30"/>
        <v>1218</v>
      </c>
      <c r="E97" s="510"/>
      <c r="F97" s="458">
        <f t="shared" si="27"/>
        <v>0</v>
      </c>
      <c r="G97" s="511"/>
      <c r="H97" s="510"/>
      <c r="I97" s="458">
        <f t="shared" si="28"/>
        <v>0</v>
      </c>
      <c r="J97" s="512"/>
      <c r="M97" s="509">
        <f t="shared" si="11"/>
        <v>1218</v>
      </c>
      <c r="N97" s="514"/>
      <c r="O97" s="514"/>
      <c r="P97" s="514"/>
      <c r="Q97" s="514"/>
      <c r="R97" s="514"/>
      <c r="S97" s="513"/>
      <c r="T97" s="513"/>
      <c r="U97" s="513"/>
      <c r="V97" s="513"/>
      <c r="W97" s="513"/>
      <c r="X97" s="513"/>
      <c r="Y97" s="513"/>
      <c r="Z97" s="513"/>
      <c r="AA97" s="513"/>
      <c r="AB97" s="513"/>
      <c r="AC97" s="515">
        <f t="shared" si="29"/>
        <v>0</v>
      </c>
      <c r="AD97" s="516"/>
    </row>
    <row r="98" spans="2:30" outlineLevel="1">
      <c r="B98" s="508" t="str">
        <f>IF(C98&gt;0,IFERROR(_xlfn.IFS(D98&lt;=DATE(YEAR('Project basic information'!$E$12),MONTH('Project basic information'!$E$12),1),'Project basic information'!$A$12,D98&lt;=DATE(YEAR('Project basic information'!$E$13),MONTH('Project basic information'!$E$13),1),'Project basic information'!$A$13,D98&lt;=DATE(YEAR('Project basic information'!$E$14),MONTH('Project basic information'!$E$14),1),'Project basic information'!$A$14,D98&lt;=DATE(YEAR('Project basic information'!$E$15),MONTH('Project basic information'!$E$15),1),'Project basic information'!$A$15,D98&lt;=DATE(YEAR('Project basic information'!$E$16),MONTH('Project basic information'!$E$16),1),'Project basic information'!$A$16),""),"")</f>
        <v/>
      </c>
      <c r="C98" s="508">
        <f>IF(C97&gt;0,C97+1,IF(DATE(YEAR('Project basic information'!$C$5),MONTH('Project basic information'!$C$5),1)=D98,1,0))</f>
        <v>0</v>
      </c>
      <c r="D98" s="509">
        <f t="shared" si="30"/>
        <v>1249</v>
      </c>
      <c r="E98" s="510"/>
      <c r="F98" s="458">
        <f t="shared" si="27"/>
        <v>0</v>
      </c>
      <c r="G98" s="511"/>
      <c r="H98" s="510"/>
      <c r="I98" s="458">
        <f t="shared" si="28"/>
        <v>0</v>
      </c>
      <c r="J98" s="512"/>
      <c r="M98" s="509">
        <f t="shared" si="11"/>
        <v>1249</v>
      </c>
      <c r="N98" s="514"/>
      <c r="O98" s="514"/>
      <c r="P98" s="514"/>
      <c r="Q98" s="514"/>
      <c r="R98" s="514"/>
      <c r="S98" s="513"/>
      <c r="T98" s="513"/>
      <c r="U98" s="513"/>
      <c r="V98" s="513"/>
      <c r="W98" s="513"/>
      <c r="X98" s="513"/>
      <c r="Y98" s="513"/>
      <c r="Z98" s="513"/>
      <c r="AA98" s="513"/>
      <c r="AB98" s="513"/>
      <c r="AC98" s="515">
        <f t="shared" si="29"/>
        <v>0</v>
      </c>
      <c r="AD98" s="516"/>
    </row>
    <row r="99" spans="2:30" outlineLevel="1">
      <c r="B99" s="508" t="str">
        <f>IF(C99&gt;0,IFERROR(_xlfn.IFS(D99&lt;=DATE(YEAR('Project basic information'!$E$12),MONTH('Project basic information'!$E$12),1),'Project basic information'!$A$12,D99&lt;=DATE(YEAR('Project basic information'!$E$13),MONTH('Project basic information'!$E$13),1),'Project basic information'!$A$13,D99&lt;=DATE(YEAR('Project basic information'!$E$14),MONTH('Project basic information'!$E$14),1),'Project basic information'!$A$14,D99&lt;=DATE(YEAR('Project basic information'!$E$15),MONTH('Project basic information'!$E$15),1),'Project basic information'!$A$15,D99&lt;=DATE(YEAR('Project basic information'!$E$16),MONTH('Project basic information'!$E$16),1),'Project basic information'!$A$16),""),"")</f>
        <v/>
      </c>
      <c r="C99" s="508">
        <f>IF(C98&gt;0,C98+1,IF(DATE(YEAR('Project basic information'!$C$5),MONTH('Project basic information'!$C$5),1)=D99,1,0))</f>
        <v>0</v>
      </c>
      <c r="D99" s="509">
        <f t="shared" si="30"/>
        <v>1279</v>
      </c>
      <c r="E99" s="510"/>
      <c r="F99" s="458">
        <f t="shared" si="27"/>
        <v>0</v>
      </c>
      <c r="G99" s="511"/>
      <c r="H99" s="510"/>
      <c r="I99" s="458">
        <f t="shared" si="28"/>
        <v>0</v>
      </c>
      <c r="J99" s="512"/>
      <c r="M99" s="509">
        <f t="shared" si="11"/>
        <v>1279</v>
      </c>
      <c r="N99" s="514"/>
      <c r="O99" s="514"/>
      <c r="P99" s="514"/>
      <c r="Q99" s="514"/>
      <c r="R99" s="514"/>
      <c r="S99" s="513"/>
      <c r="T99" s="513"/>
      <c r="U99" s="513"/>
      <c r="V99" s="513"/>
      <c r="W99" s="513"/>
      <c r="X99" s="513"/>
      <c r="Y99" s="513"/>
      <c r="Z99" s="513"/>
      <c r="AA99" s="513"/>
      <c r="AB99" s="513"/>
      <c r="AC99" s="515">
        <f t="shared" si="29"/>
        <v>0</v>
      </c>
      <c r="AD99" s="516"/>
    </row>
    <row r="100" spans="2:30" outlineLevel="1">
      <c r="B100" s="508" t="str">
        <f>IF(C100&gt;0,IFERROR(_xlfn.IFS(D100&lt;=DATE(YEAR('Project basic information'!$E$12),MONTH('Project basic information'!$E$12),1),'Project basic information'!$A$12,D100&lt;=DATE(YEAR('Project basic information'!$E$13),MONTH('Project basic information'!$E$13),1),'Project basic information'!$A$13,D100&lt;=DATE(YEAR('Project basic information'!$E$14),MONTH('Project basic information'!$E$14),1),'Project basic information'!$A$14,D100&lt;=DATE(YEAR('Project basic information'!$E$15),MONTH('Project basic information'!$E$15),1),'Project basic information'!$A$15,D100&lt;=DATE(YEAR('Project basic information'!$E$16),MONTH('Project basic information'!$E$16),1),'Project basic information'!$A$16),""),"")</f>
        <v/>
      </c>
      <c r="C100" s="508">
        <f>IF(C99&gt;0,C99+1,IF(DATE(YEAR('Project basic information'!$C$5),MONTH('Project basic information'!$C$5),1)=D100,1,0))</f>
        <v>0</v>
      </c>
      <c r="D100" s="509">
        <f t="shared" si="30"/>
        <v>1310</v>
      </c>
      <c r="E100" s="510"/>
      <c r="F100" s="458">
        <f t="shared" si="27"/>
        <v>0</v>
      </c>
      <c r="G100" s="511"/>
      <c r="H100" s="510"/>
      <c r="I100" s="458">
        <f t="shared" si="28"/>
        <v>0</v>
      </c>
      <c r="J100" s="512"/>
      <c r="M100" s="509">
        <f t="shared" si="11"/>
        <v>1310</v>
      </c>
      <c r="N100" s="514"/>
      <c r="O100" s="514"/>
      <c r="P100" s="514"/>
      <c r="Q100" s="514"/>
      <c r="R100" s="514"/>
      <c r="S100" s="513"/>
      <c r="T100" s="513"/>
      <c r="U100" s="513"/>
      <c r="V100" s="513"/>
      <c r="W100" s="513"/>
      <c r="X100" s="513"/>
      <c r="Y100" s="513"/>
      <c r="Z100" s="513"/>
      <c r="AA100" s="513"/>
      <c r="AB100" s="513"/>
      <c r="AC100" s="515">
        <f t="shared" si="29"/>
        <v>0</v>
      </c>
      <c r="AD100" s="516"/>
    </row>
    <row r="101" spans="2:30" outlineLevel="1">
      <c r="B101" s="508" t="str">
        <f>IF(C101&gt;0,IFERROR(_xlfn.IFS(D101&lt;=DATE(YEAR('Project basic information'!$E$12),MONTH('Project basic information'!$E$12),1),'Project basic information'!$A$12,D101&lt;=DATE(YEAR('Project basic information'!$E$13),MONTH('Project basic information'!$E$13),1),'Project basic information'!$A$13,D101&lt;=DATE(YEAR('Project basic information'!$E$14),MONTH('Project basic information'!$E$14),1),'Project basic information'!$A$14,D101&lt;=DATE(YEAR('Project basic information'!$E$15),MONTH('Project basic information'!$E$15),1),'Project basic information'!$A$15,D101&lt;=DATE(YEAR('Project basic information'!$E$16),MONTH('Project basic information'!$E$16),1),'Project basic information'!$A$16),""),"")</f>
        <v/>
      </c>
      <c r="C101" s="508">
        <f>IF(C100&gt;0,C100+1,IF(DATE(YEAR('Project basic information'!$C$5),MONTH('Project basic information'!$C$5),1)=D101,1,0))</f>
        <v>0</v>
      </c>
      <c r="D101" s="509">
        <f t="shared" si="30"/>
        <v>1341</v>
      </c>
      <c r="E101" s="510"/>
      <c r="F101" s="458">
        <f t="shared" si="27"/>
        <v>0</v>
      </c>
      <c r="G101" s="511"/>
      <c r="H101" s="510"/>
      <c r="I101" s="458">
        <f t="shared" si="28"/>
        <v>0</v>
      </c>
      <c r="J101" s="512"/>
      <c r="M101" s="509">
        <f t="shared" si="11"/>
        <v>1341</v>
      </c>
      <c r="N101" s="514"/>
      <c r="O101" s="514"/>
      <c r="P101" s="514"/>
      <c r="Q101" s="514"/>
      <c r="R101" s="514"/>
      <c r="S101" s="513"/>
      <c r="T101" s="513"/>
      <c r="U101" s="513"/>
      <c r="V101" s="513"/>
      <c r="W101" s="513"/>
      <c r="X101" s="513"/>
      <c r="Y101" s="513"/>
      <c r="Z101" s="513"/>
      <c r="AA101" s="513"/>
      <c r="AB101" s="513"/>
      <c r="AC101" s="515">
        <f t="shared" si="29"/>
        <v>0</v>
      </c>
      <c r="AD101" s="516"/>
    </row>
    <row r="102" spans="2:30" outlineLevel="1">
      <c r="B102" s="508" t="str">
        <f>IF(C102&gt;0,IFERROR(_xlfn.IFS(D102&lt;=DATE(YEAR('Project basic information'!$E$12),MONTH('Project basic information'!$E$12),1),'Project basic information'!$A$12,D102&lt;=DATE(YEAR('Project basic information'!$E$13),MONTH('Project basic information'!$E$13),1),'Project basic information'!$A$13,D102&lt;=DATE(YEAR('Project basic information'!$E$14),MONTH('Project basic information'!$E$14),1),'Project basic information'!$A$14,D102&lt;=DATE(YEAR('Project basic information'!$E$15),MONTH('Project basic information'!$E$15),1),'Project basic information'!$A$15,D102&lt;=DATE(YEAR('Project basic information'!$E$16),MONTH('Project basic information'!$E$16),1),'Project basic information'!$A$16),""),"")</f>
        <v/>
      </c>
      <c r="C102" s="508">
        <f>IF(C101&gt;0,C101+1,IF(DATE(YEAR('Project basic information'!$C$5),MONTH('Project basic information'!$C$5),1)=D102,1,0))</f>
        <v>0</v>
      </c>
      <c r="D102" s="509">
        <f t="shared" si="30"/>
        <v>1371</v>
      </c>
      <c r="E102" s="510"/>
      <c r="F102" s="458">
        <f t="shared" si="27"/>
        <v>0</v>
      </c>
      <c r="G102" s="511"/>
      <c r="H102" s="510"/>
      <c r="I102" s="458">
        <f t="shared" si="28"/>
        <v>0</v>
      </c>
      <c r="J102" s="512"/>
      <c r="M102" s="509">
        <f t="shared" si="11"/>
        <v>1371</v>
      </c>
      <c r="N102" s="514"/>
      <c r="O102" s="514"/>
      <c r="P102" s="514"/>
      <c r="Q102" s="514"/>
      <c r="R102" s="514"/>
      <c r="S102" s="513"/>
      <c r="T102" s="513"/>
      <c r="U102" s="513"/>
      <c r="V102" s="513"/>
      <c r="W102" s="513"/>
      <c r="X102" s="513"/>
      <c r="Y102" s="513"/>
      <c r="Z102" s="513"/>
      <c r="AA102" s="513"/>
      <c r="AB102" s="513"/>
      <c r="AC102" s="515">
        <f t="shared" si="29"/>
        <v>0</v>
      </c>
      <c r="AD102" s="516"/>
    </row>
    <row r="103" spans="2:30" outlineLevel="1">
      <c r="B103" s="508" t="str">
        <f>IF(C103&gt;0,IFERROR(_xlfn.IFS(D103&lt;=DATE(YEAR('Project basic information'!$E$12),MONTH('Project basic information'!$E$12),1),'Project basic information'!$A$12,D103&lt;=DATE(YEAR('Project basic information'!$E$13),MONTH('Project basic information'!$E$13),1),'Project basic information'!$A$13,D103&lt;=DATE(YEAR('Project basic information'!$E$14),MONTH('Project basic information'!$E$14),1),'Project basic information'!$A$14,D103&lt;=DATE(YEAR('Project basic information'!$E$15),MONTH('Project basic information'!$E$15),1),'Project basic information'!$A$15,D103&lt;=DATE(YEAR('Project basic information'!$E$16),MONTH('Project basic information'!$E$16),1),'Project basic information'!$A$16),""),"")</f>
        <v/>
      </c>
      <c r="C103" s="508">
        <f>IF(C102&gt;0,C102+1,IF(DATE(YEAR('Project basic information'!$C$5),MONTH('Project basic information'!$C$5),1)=D103,1,0))</f>
        <v>0</v>
      </c>
      <c r="D103" s="509">
        <f t="shared" si="30"/>
        <v>1402</v>
      </c>
      <c r="E103" s="510"/>
      <c r="F103" s="458">
        <f t="shared" si="27"/>
        <v>0</v>
      </c>
      <c r="G103" s="511"/>
      <c r="H103" s="510"/>
      <c r="I103" s="458">
        <f t="shared" si="28"/>
        <v>0</v>
      </c>
      <c r="J103" s="512"/>
      <c r="M103" s="509">
        <f t="shared" si="11"/>
        <v>1402</v>
      </c>
      <c r="N103" s="514"/>
      <c r="O103" s="514"/>
      <c r="P103" s="514"/>
      <c r="Q103" s="514"/>
      <c r="R103" s="514"/>
      <c r="S103" s="513"/>
      <c r="T103" s="513"/>
      <c r="U103" s="513"/>
      <c r="V103" s="513"/>
      <c r="W103" s="513"/>
      <c r="X103" s="513"/>
      <c r="Y103" s="513"/>
      <c r="Z103" s="513"/>
      <c r="AA103" s="513"/>
      <c r="AB103" s="513"/>
      <c r="AC103" s="515">
        <f t="shared" si="29"/>
        <v>0</v>
      </c>
      <c r="AD103" s="516"/>
    </row>
    <row r="104" spans="2:30" outlineLevel="1">
      <c r="B104" s="508" t="str">
        <f>IF(C104&gt;0,IFERROR(_xlfn.IFS(D104&lt;=DATE(YEAR('Project basic information'!$E$12),MONTH('Project basic information'!$E$12),1),'Project basic information'!$A$12,D104&lt;=DATE(YEAR('Project basic information'!$E$13),MONTH('Project basic information'!$E$13),1),'Project basic information'!$A$13,D104&lt;=DATE(YEAR('Project basic information'!$E$14),MONTH('Project basic information'!$E$14),1),'Project basic information'!$A$14,D104&lt;=DATE(YEAR('Project basic information'!$E$15),MONTH('Project basic information'!$E$15),1),'Project basic information'!$A$15,D104&lt;=DATE(YEAR('Project basic information'!$E$16),MONTH('Project basic information'!$E$16),1),'Project basic information'!$A$16),""),"")</f>
        <v/>
      </c>
      <c r="C104" s="508">
        <f>IF(C103&gt;0,C103+1,IF(DATE(YEAR('Project basic information'!$C$5),MONTH('Project basic information'!$C$5),1)=D104,1,0))</f>
        <v>0</v>
      </c>
      <c r="D104" s="509">
        <f t="shared" si="30"/>
        <v>1432</v>
      </c>
      <c r="E104" s="510"/>
      <c r="F104" s="458">
        <f t="shared" si="27"/>
        <v>0</v>
      </c>
      <c r="G104" s="511"/>
      <c r="H104" s="510"/>
      <c r="I104" s="458">
        <f t="shared" si="28"/>
        <v>0</v>
      </c>
      <c r="J104" s="512"/>
      <c r="M104" s="509">
        <f t="shared" si="11"/>
        <v>1432</v>
      </c>
      <c r="N104" s="514"/>
      <c r="O104" s="514"/>
      <c r="P104" s="514"/>
      <c r="Q104" s="514"/>
      <c r="R104" s="514"/>
      <c r="S104" s="513"/>
      <c r="T104" s="513"/>
      <c r="U104" s="513"/>
      <c r="V104" s="513"/>
      <c r="W104" s="513"/>
      <c r="X104" s="513"/>
      <c r="Y104" s="513"/>
      <c r="Z104" s="513"/>
      <c r="AA104" s="513"/>
      <c r="AB104" s="513"/>
      <c r="AC104" s="515">
        <f t="shared" si="29"/>
        <v>0</v>
      </c>
      <c r="AD104" s="516"/>
    </row>
    <row r="105" spans="2:30" ht="15" thickBot="1">
      <c r="B105" s="518"/>
      <c r="C105" s="519"/>
      <c r="D105" s="520">
        <f>D104</f>
        <v>1432</v>
      </c>
      <c r="E105" s="521"/>
      <c r="F105" s="522">
        <f>SUM(F93:F104)</f>
        <v>0</v>
      </c>
      <c r="G105" s="523">
        <f>SUM(G93:G104)</f>
        <v>0</v>
      </c>
      <c r="H105" s="524"/>
      <c r="I105" s="522">
        <f>SUM(I93:I104)</f>
        <v>0</v>
      </c>
      <c r="J105" s="523">
        <f>SUM(J93:J104)</f>
        <v>0</v>
      </c>
      <c r="M105" s="520">
        <f t="shared" si="11"/>
        <v>1432</v>
      </c>
      <c r="N105" s="526">
        <f>SUM(N93:N104)</f>
        <v>0</v>
      </c>
      <c r="O105" s="526">
        <f>SUM(O93:O104)</f>
        <v>0</v>
      </c>
      <c r="P105" s="526">
        <f>SUM(P93:P104)</f>
        <v>0</v>
      </c>
      <c r="Q105" s="526">
        <f>SUM(Q93:Q104)</f>
        <v>0</v>
      </c>
      <c r="R105" s="526">
        <f>SUM(R93:R104)</f>
        <v>0</v>
      </c>
      <c r="S105" s="528">
        <f t="shared" ref="S105:AB105" si="31">SUM(S93:S104)</f>
        <v>0</v>
      </c>
      <c r="T105" s="528">
        <f t="shared" si="31"/>
        <v>0</v>
      </c>
      <c r="U105" s="528">
        <f t="shared" si="31"/>
        <v>0</v>
      </c>
      <c r="V105" s="528">
        <f t="shared" si="31"/>
        <v>0</v>
      </c>
      <c r="W105" s="528">
        <f t="shared" si="31"/>
        <v>0</v>
      </c>
      <c r="X105" s="528">
        <f t="shared" si="31"/>
        <v>0</v>
      </c>
      <c r="Y105" s="528">
        <f t="shared" si="31"/>
        <v>0</v>
      </c>
      <c r="Z105" s="528">
        <f t="shared" si="31"/>
        <v>0</v>
      </c>
      <c r="AA105" s="528">
        <f t="shared" si="31"/>
        <v>0</v>
      </c>
      <c r="AB105" s="528">
        <f t="shared" si="31"/>
        <v>0</v>
      </c>
      <c r="AC105" s="528">
        <f>SUM(AC93:AC104)</f>
        <v>0</v>
      </c>
      <c r="AD105" s="516"/>
    </row>
    <row r="106" spans="2:30" ht="28.55" customHeight="1">
      <c r="B106" s="448"/>
      <c r="C106" s="448"/>
      <c r="N106" s="527">
        <f>IFERROR(N105/$H$6,0)</f>
        <v>0</v>
      </c>
      <c r="O106" s="527">
        <f>IFERROR(O105/$H$6,0)</f>
        <v>0</v>
      </c>
      <c r="P106" s="527">
        <f>IFERROR(P105/$H$6,0)</f>
        <v>0</v>
      </c>
      <c r="Q106" s="527">
        <f>IFERROR(Q105/$H$6,0)</f>
        <v>0</v>
      </c>
      <c r="R106" s="527">
        <f>IFERROR(R105/$H$6,0)</f>
        <v>0</v>
      </c>
      <c r="S106" s="527">
        <f t="shared" ref="S106:AB106" si="32">IFERROR(S105/$H$6,0)</f>
        <v>0</v>
      </c>
      <c r="T106" s="527">
        <f t="shared" si="32"/>
        <v>0</v>
      </c>
      <c r="U106" s="527">
        <f t="shared" si="32"/>
        <v>0</v>
      </c>
      <c r="V106" s="527">
        <f t="shared" si="32"/>
        <v>0</v>
      </c>
      <c r="W106" s="527">
        <f t="shared" si="32"/>
        <v>0</v>
      </c>
      <c r="X106" s="527">
        <f t="shared" si="32"/>
        <v>0</v>
      </c>
      <c r="Y106" s="527">
        <f t="shared" si="32"/>
        <v>0</v>
      </c>
      <c r="Z106" s="527">
        <f t="shared" si="32"/>
        <v>0</v>
      </c>
      <c r="AA106" s="527">
        <f t="shared" si="32"/>
        <v>0</v>
      </c>
      <c r="AB106" s="527">
        <f t="shared" si="32"/>
        <v>0</v>
      </c>
      <c r="AC106" s="525">
        <f>IFERROR(AC105/$H$6,0)</f>
        <v>0</v>
      </c>
      <c r="AD106" s="529" t="s">
        <v>579</v>
      </c>
    </row>
    <row r="107" spans="2:30">
      <c r="B107" s="448"/>
      <c r="C107" s="448"/>
      <c r="N107" s="530"/>
      <c r="O107" s="530"/>
      <c r="P107" s="530"/>
      <c r="Q107" s="530"/>
      <c r="R107" s="530"/>
      <c r="S107" s="531"/>
      <c r="T107" s="532"/>
      <c r="U107" s="533"/>
      <c r="V107" s="533"/>
      <c r="W107" s="533"/>
      <c r="X107" s="533"/>
      <c r="Y107" s="533"/>
      <c r="Z107" s="533"/>
      <c r="AA107" s="533"/>
      <c r="AB107" s="534"/>
      <c r="AC107" s="535"/>
      <c r="AD107" s="536"/>
    </row>
    <row r="108" spans="2:30" outlineLevel="1">
      <c r="B108" s="508" t="str">
        <f>IF(C108&gt;0,IFERROR(_xlfn.IFS(D108&lt;=DATE(YEAR('Project basic information'!$E$12),MONTH('Project basic information'!$E$12),1),'Project basic information'!$A$12,D108&lt;=DATE(YEAR('Project basic information'!$E$13),MONTH('Project basic information'!$E$13),1),'Project basic information'!$A$13,D108&lt;=DATE(YEAR('Project basic information'!$E$14),MONTH('Project basic information'!$E$14),1),'Project basic information'!$A$14,D108&lt;=DATE(YEAR('Project basic information'!$E$15),MONTH('Project basic information'!$E$15),1),'Project basic information'!$A$15,D108&lt;=DATE(YEAR('Project basic information'!$E$16),MONTH('Project basic information'!$E$16),1),'Project basic information'!$A$16),""),"")</f>
        <v/>
      </c>
      <c r="C108" s="508">
        <f>IF(C104&gt;0,C104+1,IF(DATE(YEAR('Project basic information'!$C$5),MONTH('Project basic information'!$C$5),1)=D108,1,0))</f>
        <v>0</v>
      </c>
      <c r="D108" s="509">
        <f>DATE(YEAR(D104),MONTH(D104)+1,DAY(D104))</f>
        <v>1463</v>
      </c>
      <c r="E108" s="510"/>
      <c r="F108" s="458">
        <f t="shared" ref="F108:F119" si="33">215/12*E108</f>
        <v>0</v>
      </c>
      <c r="G108" s="511"/>
      <c r="H108" s="510"/>
      <c r="I108" s="458">
        <f t="shared" ref="I108:I119" si="34">215/12*H108</f>
        <v>0</v>
      </c>
      <c r="J108" s="512"/>
      <c r="M108" s="509">
        <f t="shared" ref="M108:M150" si="35">D108</f>
        <v>1463</v>
      </c>
      <c r="N108" s="514"/>
      <c r="O108" s="514"/>
      <c r="P108" s="514"/>
      <c r="Q108" s="514"/>
      <c r="R108" s="514"/>
      <c r="S108" s="513"/>
      <c r="T108" s="513"/>
      <c r="U108" s="513"/>
      <c r="V108" s="513"/>
      <c r="W108" s="513"/>
      <c r="X108" s="513"/>
      <c r="Y108" s="513"/>
      <c r="Z108" s="513"/>
      <c r="AA108" s="513"/>
      <c r="AB108" s="513"/>
      <c r="AC108" s="515">
        <f t="shared" ref="AC108:AC119" si="36">SUM(N108:AB108)</f>
        <v>0</v>
      </c>
      <c r="AD108" s="516"/>
    </row>
    <row r="109" spans="2:30" outlineLevel="1">
      <c r="B109" s="508" t="str">
        <f>IF(C109&gt;0,IFERROR(_xlfn.IFS(D109&lt;=DATE(YEAR('Project basic information'!$E$12),MONTH('Project basic information'!$E$12),1),'Project basic information'!$A$12,D109&lt;=DATE(YEAR('Project basic information'!$E$13),MONTH('Project basic information'!$E$13),1),'Project basic information'!$A$13,D109&lt;=DATE(YEAR('Project basic information'!$E$14),MONTH('Project basic information'!$E$14),1),'Project basic information'!$A$14,D109&lt;=DATE(YEAR('Project basic information'!$E$15),MONTH('Project basic information'!$E$15),1),'Project basic information'!$A$15,D109&lt;=DATE(YEAR('Project basic information'!$E$16),MONTH('Project basic information'!$E$16),1),'Project basic information'!$A$16),""),"")</f>
        <v/>
      </c>
      <c r="C109" s="508">
        <f>IF(C108&gt;0,C108+1,IF(DATE(YEAR('Project basic information'!$C$5),MONTH('Project basic information'!$C$5),1)=D109,1,0))</f>
        <v>0</v>
      </c>
      <c r="D109" s="509">
        <f t="shared" ref="D109:D119" si="37">DATE(YEAR(D108),MONTH(D108)+1,DAY(D108))</f>
        <v>1494</v>
      </c>
      <c r="E109" s="510"/>
      <c r="F109" s="458">
        <f t="shared" si="33"/>
        <v>0</v>
      </c>
      <c r="G109" s="511"/>
      <c r="H109" s="510"/>
      <c r="I109" s="458">
        <f t="shared" si="34"/>
        <v>0</v>
      </c>
      <c r="J109" s="512"/>
      <c r="M109" s="509">
        <f t="shared" si="35"/>
        <v>1494</v>
      </c>
      <c r="N109" s="514"/>
      <c r="O109" s="514"/>
      <c r="P109" s="514"/>
      <c r="Q109" s="514"/>
      <c r="R109" s="514"/>
      <c r="S109" s="513"/>
      <c r="T109" s="513"/>
      <c r="U109" s="513"/>
      <c r="V109" s="513"/>
      <c r="W109" s="513"/>
      <c r="X109" s="513"/>
      <c r="Y109" s="513"/>
      <c r="Z109" s="513"/>
      <c r="AA109" s="513"/>
      <c r="AB109" s="513"/>
      <c r="AC109" s="515">
        <f t="shared" si="36"/>
        <v>0</v>
      </c>
      <c r="AD109" s="516"/>
    </row>
    <row r="110" spans="2:30" outlineLevel="1">
      <c r="B110" s="508" t="str">
        <f>IF(C110&gt;0,IFERROR(_xlfn.IFS(D110&lt;=DATE(YEAR('Project basic information'!$E$12),MONTH('Project basic information'!$E$12),1),'Project basic information'!$A$12,D110&lt;=DATE(YEAR('Project basic information'!$E$13),MONTH('Project basic information'!$E$13),1),'Project basic information'!$A$13,D110&lt;=DATE(YEAR('Project basic information'!$E$14),MONTH('Project basic information'!$E$14),1),'Project basic information'!$A$14,D110&lt;=DATE(YEAR('Project basic information'!$E$15),MONTH('Project basic information'!$E$15),1),'Project basic information'!$A$15,D110&lt;=DATE(YEAR('Project basic information'!$E$16),MONTH('Project basic information'!$E$16),1),'Project basic information'!$A$16),""),"")</f>
        <v/>
      </c>
      <c r="C110" s="508">
        <f>IF(C109&gt;0,C109+1,IF(DATE(YEAR('Project basic information'!$C$5),MONTH('Project basic information'!$C$5),1)=D110,1,0))</f>
        <v>0</v>
      </c>
      <c r="D110" s="509">
        <f t="shared" si="37"/>
        <v>1523</v>
      </c>
      <c r="E110" s="510"/>
      <c r="F110" s="458">
        <f t="shared" si="33"/>
        <v>0</v>
      </c>
      <c r="G110" s="511"/>
      <c r="H110" s="510"/>
      <c r="I110" s="458">
        <f t="shared" si="34"/>
        <v>0</v>
      </c>
      <c r="J110" s="512"/>
      <c r="M110" s="509">
        <f t="shared" si="35"/>
        <v>1523</v>
      </c>
      <c r="N110" s="514"/>
      <c r="O110" s="514"/>
      <c r="P110" s="514"/>
      <c r="Q110" s="514"/>
      <c r="R110" s="514"/>
      <c r="S110" s="513"/>
      <c r="T110" s="513"/>
      <c r="U110" s="513"/>
      <c r="V110" s="513"/>
      <c r="W110" s="513"/>
      <c r="X110" s="513"/>
      <c r="Y110" s="513"/>
      <c r="Z110" s="513"/>
      <c r="AA110" s="513"/>
      <c r="AB110" s="513"/>
      <c r="AC110" s="515">
        <f t="shared" si="36"/>
        <v>0</v>
      </c>
      <c r="AD110" s="516"/>
    </row>
    <row r="111" spans="2:30" outlineLevel="1">
      <c r="B111" s="508" t="str">
        <f>IF(C111&gt;0,IFERROR(_xlfn.IFS(D111&lt;=DATE(YEAR('Project basic information'!$E$12),MONTH('Project basic information'!$E$12),1),'Project basic information'!$A$12,D111&lt;=DATE(YEAR('Project basic information'!$E$13),MONTH('Project basic information'!$E$13),1),'Project basic information'!$A$13,D111&lt;=DATE(YEAR('Project basic information'!$E$14),MONTH('Project basic information'!$E$14),1),'Project basic information'!$A$14,D111&lt;=DATE(YEAR('Project basic information'!$E$15),MONTH('Project basic information'!$E$15),1),'Project basic information'!$A$15,D111&lt;=DATE(YEAR('Project basic information'!$E$16),MONTH('Project basic information'!$E$16),1),'Project basic information'!$A$16),""),"")</f>
        <v/>
      </c>
      <c r="C111" s="508">
        <f>IF(C110&gt;0,C110+1,IF(DATE(YEAR('Project basic information'!$C$5),MONTH('Project basic information'!$C$5),1)=D111,1,0))</f>
        <v>0</v>
      </c>
      <c r="D111" s="509">
        <f t="shared" si="37"/>
        <v>1554</v>
      </c>
      <c r="E111" s="510"/>
      <c r="F111" s="458">
        <f t="shared" si="33"/>
        <v>0</v>
      </c>
      <c r="G111" s="511"/>
      <c r="H111" s="510"/>
      <c r="I111" s="458">
        <f t="shared" si="34"/>
        <v>0</v>
      </c>
      <c r="J111" s="512"/>
      <c r="M111" s="509">
        <f t="shared" si="35"/>
        <v>1554</v>
      </c>
      <c r="N111" s="514"/>
      <c r="O111" s="514"/>
      <c r="P111" s="514"/>
      <c r="Q111" s="514"/>
      <c r="R111" s="514"/>
      <c r="S111" s="513"/>
      <c r="T111" s="513"/>
      <c r="U111" s="513"/>
      <c r="V111" s="513"/>
      <c r="W111" s="513"/>
      <c r="X111" s="513"/>
      <c r="Y111" s="513"/>
      <c r="Z111" s="513"/>
      <c r="AA111" s="513"/>
      <c r="AB111" s="513"/>
      <c r="AC111" s="515">
        <f t="shared" si="36"/>
        <v>0</v>
      </c>
      <c r="AD111" s="516"/>
    </row>
    <row r="112" spans="2:30" outlineLevel="1">
      <c r="B112" s="508" t="str">
        <f>IF(C112&gt;0,IFERROR(_xlfn.IFS(D112&lt;=DATE(YEAR('Project basic information'!$E$12),MONTH('Project basic information'!$E$12),1),'Project basic information'!$A$12,D112&lt;=DATE(YEAR('Project basic information'!$E$13),MONTH('Project basic information'!$E$13),1),'Project basic information'!$A$13,D112&lt;=DATE(YEAR('Project basic information'!$E$14),MONTH('Project basic information'!$E$14),1),'Project basic information'!$A$14,D112&lt;=DATE(YEAR('Project basic information'!$E$15),MONTH('Project basic information'!$E$15),1),'Project basic information'!$A$15,D112&lt;=DATE(YEAR('Project basic information'!$E$16),MONTH('Project basic information'!$E$16),1),'Project basic information'!$A$16),""),"")</f>
        <v/>
      </c>
      <c r="C112" s="508">
        <f>IF(C111&gt;0,C111+1,IF(DATE(YEAR('Project basic information'!$C$5),MONTH('Project basic information'!$C$5),1)=D112,1,0))</f>
        <v>0</v>
      </c>
      <c r="D112" s="509">
        <f t="shared" si="37"/>
        <v>1584</v>
      </c>
      <c r="E112" s="510"/>
      <c r="F112" s="458">
        <f t="shared" si="33"/>
        <v>0</v>
      </c>
      <c r="G112" s="511"/>
      <c r="H112" s="510"/>
      <c r="I112" s="458">
        <f t="shared" si="34"/>
        <v>0</v>
      </c>
      <c r="J112" s="512"/>
      <c r="M112" s="509">
        <f t="shared" si="35"/>
        <v>1584</v>
      </c>
      <c r="N112" s="514"/>
      <c r="O112" s="514"/>
      <c r="P112" s="514"/>
      <c r="Q112" s="514"/>
      <c r="R112" s="514"/>
      <c r="S112" s="513"/>
      <c r="T112" s="513"/>
      <c r="U112" s="513"/>
      <c r="V112" s="513"/>
      <c r="W112" s="513"/>
      <c r="X112" s="513"/>
      <c r="Y112" s="513"/>
      <c r="Z112" s="513"/>
      <c r="AA112" s="513"/>
      <c r="AB112" s="513"/>
      <c r="AC112" s="515">
        <f t="shared" si="36"/>
        <v>0</v>
      </c>
      <c r="AD112" s="516"/>
    </row>
    <row r="113" spans="2:30" outlineLevel="1">
      <c r="B113" s="508" t="str">
        <f>IF(C113&gt;0,IFERROR(_xlfn.IFS(D113&lt;=DATE(YEAR('Project basic information'!$E$12),MONTH('Project basic information'!$E$12),1),'Project basic information'!$A$12,D113&lt;=DATE(YEAR('Project basic information'!$E$13),MONTH('Project basic information'!$E$13),1),'Project basic information'!$A$13,D113&lt;=DATE(YEAR('Project basic information'!$E$14),MONTH('Project basic information'!$E$14),1),'Project basic information'!$A$14,D113&lt;=DATE(YEAR('Project basic information'!$E$15),MONTH('Project basic information'!$E$15),1),'Project basic information'!$A$15,D113&lt;=DATE(YEAR('Project basic information'!$E$16),MONTH('Project basic information'!$E$16),1),'Project basic information'!$A$16),""),"")</f>
        <v/>
      </c>
      <c r="C113" s="508">
        <f>IF(C112&gt;0,C112+1,IF(DATE(YEAR('Project basic information'!$C$5),MONTH('Project basic information'!$C$5),1)=D113,1,0))</f>
        <v>0</v>
      </c>
      <c r="D113" s="509">
        <f t="shared" si="37"/>
        <v>1615</v>
      </c>
      <c r="E113" s="510"/>
      <c r="F113" s="458">
        <f t="shared" si="33"/>
        <v>0</v>
      </c>
      <c r="G113" s="511"/>
      <c r="H113" s="510"/>
      <c r="I113" s="458">
        <f t="shared" si="34"/>
        <v>0</v>
      </c>
      <c r="J113" s="512"/>
      <c r="M113" s="509">
        <f t="shared" si="35"/>
        <v>1615</v>
      </c>
      <c r="N113" s="514"/>
      <c r="O113" s="514"/>
      <c r="P113" s="514"/>
      <c r="Q113" s="514"/>
      <c r="R113" s="514"/>
      <c r="S113" s="513"/>
      <c r="T113" s="513"/>
      <c r="U113" s="513"/>
      <c r="V113" s="513"/>
      <c r="W113" s="513"/>
      <c r="X113" s="513"/>
      <c r="Y113" s="513"/>
      <c r="Z113" s="513"/>
      <c r="AA113" s="513"/>
      <c r="AB113" s="513"/>
      <c r="AC113" s="515">
        <f t="shared" si="36"/>
        <v>0</v>
      </c>
      <c r="AD113" s="516"/>
    </row>
    <row r="114" spans="2:30" outlineLevel="1">
      <c r="B114" s="508" t="str">
        <f>IF(C114&gt;0,IFERROR(_xlfn.IFS(D114&lt;=DATE(YEAR('Project basic information'!$E$12),MONTH('Project basic information'!$E$12),1),'Project basic information'!$A$12,D114&lt;=DATE(YEAR('Project basic information'!$E$13),MONTH('Project basic information'!$E$13),1),'Project basic information'!$A$13,D114&lt;=DATE(YEAR('Project basic information'!$E$14),MONTH('Project basic information'!$E$14),1),'Project basic information'!$A$14,D114&lt;=DATE(YEAR('Project basic information'!$E$15),MONTH('Project basic information'!$E$15),1),'Project basic information'!$A$15,D114&lt;=DATE(YEAR('Project basic information'!$E$16),MONTH('Project basic information'!$E$16),1),'Project basic information'!$A$16),""),"")</f>
        <v/>
      </c>
      <c r="C114" s="508">
        <f>IF(C113&gt;0,C113+1,IF(DATE(YEAR('Project basic information'!$C$5),MONTH('Project basic information'!$C$5),1)=D114,1,0))</f>
        <v>0</v>
      </c>
      <c r="D114" s="509">
        <f t="shared" si="37"/>
        <v>1645</v>
      </c>
      <c r="E114" s="510"/>
      <c r="F114" s="458">
        <f t="shared" si="33"/>
        <v>0</v>
      </c>
      <c r="G114" s="511"/>
      <c r="H114" s="510"/>
      <c r="I114" s="458">
        <f t="shared" si="34"/>
        <v>0</v>
      </c>
      <c r="J114" s="512"/>
      <c r="M114" s="509">
        <f t="shared" si="35"/>
        <v>1645</v>
      </c>
      <c r="N114" s="514"/>
      <c r="O114" s="514"/>
      <c r="P114" s="514"/>
      <c r="Q114" s="514"/>
      <c r="R114" s="514"/>
      <c r="S114" s="513"/>
      <c r="T114" s="513"/>
      <c r="U114" s="513"/>
      <c r="V114" s="513"/>
      <c r="W114" s="513"/>
      <c r="X114" s="513"/>
      <c r="Y114" s="513"/>
      <c r="Z114" s="513"/>
      <c r="AA114" s="513"/>
      <c r="AB114" s="513"/>
      <c r="AC114" s="515">
        <f t="shared" si="36"/>
        <v>0</v>
      </c>
      <c r="AD114" s="516"/>
    </row>
    <row r="115" spans="2:30" outlineLevel="1">
      <c r="B115" s="508" t="str">
        <f>IF(C115&gt;0,IFERROR(_xlfn.IFS(D115&lt;=DATE(YEAR('Project basic information'!$E$12),MONTH('Project basic information'!$E$12),1),'Project basic information'!$A$12,D115&lt;=DATE(YEAR('Project basic information'!$E$13),MONTH('Project basic information'!$E$13),1),'Project basic information'!$A$13,D115&lt;=DATE(YEAR('Project basic information'!$E$14),MONTH('Project basic information'!$E$14),1),'Project basic information'!$A$14,D115&lt;=DATE(YEAR('Project basic information'!$E$15),MONTH('Project basic information'!$E$15),1),'Project basic information'!$A$15,D115&lt;=DATE(YEAR('Project basic information'!$E$16),MONTH('Project basic information'!$E$16),1),'Project basic information'!$A$16),""),"")</f>
        <v/>
      </c>
      <c r="C115" s="508">
        <f>IF(C114&gt;0,C114+1,IF(DATE(YEAR('Project basic information'!$C$5),MONTH('Project basic information'!$C$5),1)=D115,1,0))</f>
        <v>0</v>
      </c>
      <c r="D115" s="509">
        <f t="shared" si="37"/>
        <v>1676</v>
      </c>
      <c r="E115" s="510"/>
      <c r="F115" s="458">
        <f t="shared" si="33"/>
        <v>0</v>
      </c>
      <c r="G115" s="511"/>
      <c r="H115" s="510"/>
      <c r="I115" s="458">
        <f t="shared" si="34"/>
        <v>0</v>
      </c>
      <c r="J115" s="512"/>
      <c r="M115" s="509">
        <f t="shared" si="35"/>
        <v>1676</v>
      </c>
      <c r="N115" s="514"/>
      <c r="O115" s="514"/>
      <c r="P115" s="514"/>
      <c r="Q115" s="514"/>
      <c r="R115" s="514"/>
      <c r="S115" s="513"/>
      <c r="T115" s="513"/>
      <c r="U115" s="513"/>
      <c r="V115" s="513"/>
      <c r="W115" s="513"/>
      <c r="X115" s="513"/>
      <c r="Y115" s="513"/>
      <c r="Z115" s="513"/>
      <c r="AA115" s="513"/>
      <c r="AB115" s="513"/>
      <c r="AC115" s="515">
        <f t="shared" si="36"/>
        <v>0</v>
      </c>
      <c r="AD115" s="516"/>
    </row>
    <row r="116" spans="2:30" outlineLevel="1">
      <c r="B116" s="508" t="str">
        <f>IF(C116&gt;0,IFERROR(_xlfn.IFS(D116&lt;=DATE(YEAR('Project basic information'!$E$12),MONTH('Project basic information'!$E$12),1),'Project basic information'!$A$12,D116&lt;=DATE(YEAR('Project basic information'!$E$13),MONTH('Project basic information'!$E$13),1),'Project basic information'!$A$13,D116&lt;=DATE(YEAR('Project basic information'!$E$14),MONTH('Project basic information'!$E$14),1),'Project basic information'!$A$14,D116&lt;=DATE(YEAR('Project basic information'!$E$15),MONTH('Project basic information'!$E$15),1),'Project basic information'!$A$15,D116&lt;=DATE(YEAR('Project basic information'!$E$16),MONTH('Project basic information'!$E$16),1),'Project basic information'!$A$16),""),"")</f>
        <v/>
      </c>
      <c r="C116" s="508">
        <f>IF(C115&gt;0,C115+1,IF(DATE(YEAR('Project basic information'!$C$5),MONTH('Project basic information'!$C$5),1)=D116,1,0))</f>
        <v>0</v>
      </c>
      <c r="D116" s="509">
        <f t="shared" si="37"/>
        <v>1707</v>
      </c>
      <c r="E116" s="510"/>
      <c r="F116" s="458">
        <f t="shared" si="33"/>
        <v>0</v>
      </c>
      <c r="G116" s="511"/>
      <c r="H116" s="510"/>
      <c r="I116" s="458">
        <f t="shared" si="34"/>
        <v>0</v>
      </c>
      <c r="J116" s="512"/>
      <c r="M116" s="509">
        <f t="shared" si="35"/>
        <v>1707</v>
      </c>
      <c r="N116" s="514"/>
      <c r="O116" s="514"/>
      <c r="P116" s="514"/>
      <c r="Q116" s="514"/>
      <c r="R116" s="514"/>
      <c r="S116" s="513"/>
      <c r="T116" s="513"/>
      <c r="U116" s="513"/>
      <c r="V116" s="513"/>
      <c r="W116" s="513"/>
      <c r="X116" s="513"/>
      <c r="Y116" s="513"/>
      <c r="Z116" s="513"/>
      <c r="AA116" s="513"/>
      <c r="AB116" s="513"/>
      <c r="AC116" s="515">
        <f t="shared" si="36"/>
        <v>0</v>
      </c>
      <c r="AD116" s="516"/>
    </row>
    <row r="117" spans="2:30" outlineLevel="1">
      <c r="B117" s="508" t="str">
        <f>IF(C117&gt;0,IFERROR(_xlfn.IFS(D117&lt;=DATE(YEAR('Project basic information'!$E$12),MONTH('Project basic information'!$E$12),1),'Project basic information'!$A$12,D117&lt;=DATE(YEAR('Project basic information'!$E$13),MONTH('Project basic information'!$E$13),1),'Project basic information'!$A$13,D117&lt;=DATE(YEAR('Project basic information'!$E$14),MONTH('Project basic information'!$E$14),1),'Project basic information'!$A$14,D117&lt;=DATE(YEAR('Project basic information'!$E$15),MONTH('Project basic information'!$E$15),1),'Project basic information'!$A$15,D117&lt;=DATE(YEAR('Project basic information'!$E$16),MONTH('Project basic information'!$E$16),1),'Project basic information'!$A$16),""),"")</f>
        <v/>
      </c>
      <c r="C117" s="508">
        <f>IF(C116&gt;0,C116+1,IF(DATE(YEAR('Project basic information'!$C$5),MONTH('Project basic information'!$C$5),1)=D117,1,0))</f>
        <v>0</v>
      </c>
      <c r="D117" s="509">
        <f t="shared" si="37"/>
        <v>1737</v>
      </c>
      <c r="E117" s="510"/>
      <c r="F117" s="458">
        <f t="shared" si="33"/>
        <v>0</v>
      </c>
      <c r="G117" s="511"/>
      <c r="H117" s="510"/>
      <c r="I117" s="458">
        <f t="shared" si="34"/>
        <v>0</v>
      </c>
      <c r="J117" s="512"/>
      <c r="M117" s="509">
        <f t="shared" si="35"/>
        <v>1737</v>
      </c>
      <c r="N117" s="514"/>
      <c r="O117" s="514"/>
      <c r="P117" s="514"/>
      <c r="Q117" s="514"/>
      <c r="R117" s="514"/>
      <c r="S117" s="513"/>
      <c r="T117" s="513"/>
      <c r="U117" s="513"/>
      <c r="V117" s="513"/>
      <c r="W117" s="513"/>
      <c r="X117" s="513"/>
      <c r="Y117" s="513"/>
      <c r="Z117" s="513"/>
      <c r="AA117" s="513"/>
      <c r="AB117" s="513"/>
      <c r="AC117" s="515">
        <f t="shared" si="36"/>
        <v>0</v>
      </c>
      <c r="AD117" s="516"/>
    </row>
    <row r="118" spans="2:30" outlineLevel="1">
      <c r="B118" s="508" t="str">
        <f>IF(C118&gt;0,IFERROR(_xlfn.IFS(D118&lt;=DATE(YEAR('Project basic information'!$E$12),MONTH('Project basic information'!$E$12),1),'Project basic information'!$A$12,D118&lt;=DATE(YEAR('Project basic information'!$E$13),MONTH('Project basic information'!$E$13),1),'Project basic information'!$A$13,D118&lt;=DATE(YEAR('Project basic information'!$E$14),MONTH('Project basic information'!$E$14),1),'Project basic information'!$A$14,D118&lt;=DATE(YEAR('Project basic information'!$E$15),MONTH('Project basic information'!$E$15),1),'Project basic information'!$A$15,D118&lt;=DATE(YEAR('Project basic information'!$E$16),MONTH('Project basic information'!$E$16),1),'Project basic information'!$A$16),""),"")</f>
        <v/>
      </c>
      <c r="C118" s="508">
        <f>IF(C117&gt;0,C117+1,IF(DATE(YEAR('Project basic information'!$C$5),MONTH('Project basic information'!$C$5),1)=D118,1,0))</f>
        <v>0</v>
      </c>
      <c r="D118" s="509">
        <f t="shared" si="37"/>
        <v>1768</v>
      </c>
      <c r="E118" s="510"/>
      <c r="F118" s="458">
        <f t="shared" si="33"/>
        <v>0</v>
      </c>
      <c r="G118" s="511"/>
      <c r="H118" s="510"/>
      <c r="I118" s="458">
        <f t="shared" si="34"/>
        <v>0</v>
      </c>
      <c r="J118" s="512"/>
      <c r="M118" s="509">
        <f t="shared" si="35"/>
        <v>1768</v>
      </c>
      <c r="N118" s="514"/>
      <c r="O118" s="514"/>
      <c r="P118" s="514"/>
      <c r="Q118" s="514"/>
      <c r="R118" s="514"/>
      <c r="S118" s="513"/>
      <c r="T118" s="513"/>
      <c r="U118" s="513"/>
      <c r="V118" s="513"/>
      <c r="W118" s="513"/>
      <c r="X118" s="513"/>
      <c r="Y118" s="513"/>
      <c r="Z118" s="513"/>
      <c r="AA118" s="513"/>
      <c r="AB118" s="513"/>
      <c r="AC118" s="515">
        <f t="shared" si="36"/>
        <v>0</v>
      </c>
      <c r="AD118" s="516"/>
    </row>
    <row r="119" spans="2:30" outlineLevel="1">
      <c r="B119" s="508" t="str">
        <f>IF(C119&gt;0,IFERROR(_xlfn.IFS(D119&lt;=DATE(YEAR('Project basic information'!$E$12),MONTH('Project basic information'!$E$12),1),'Project basic information'!$A$12,D119&lt;=DATE(YEAR('Project basic information'!$E$13),MONTH('Project basic information'!$E$13),1),'Project basic information'!$A$13,D119&lt;=DATE(YEAR('Project basic information'!$E$14),MONTH('Project basic information'!$E$14),1),'Project basic information'!$A$14,D119&lt;=DATE(YEAR('Project basic information'!$E$15),MONTH('Project basic information'!$E$15),1),'Project basic information'!$A$15,D119&lt;=DATE(YEAR('Project basic information'!$E$16),MONTH('Project basic information'!$E$16),1),'Project basic information'!$A$16),""),"")</f>
        <v/>
      </c>
      <c r="C119" s="508">
        <f>IF(C118&gt;0,C118+1,IF(DATE(YEAR('Project basic information'!$C$5),MONTH('Project basic information'!$C$5),1)=D119,1,0))</f>
        <v>0</v>
      </c>
      <c r="D119" s="509">
        <f t="shared" si="37"/>
        <v>1798</v>
      </c>
      <c r="E119" s="510"/>
      <c r="F119" s="458">
        <f t="shared" si="33"/>
        <v>0</v>
      </c>
      <c r="G119" s="511"/>
      <c r="H119" s="510"/>
      <c r="I119" s="458">
        <f t="shared" si="34"/>
        <v>0</v>
      </c>
      <c r="J119" s="512"/>
      <c r="M119" s="509">
        <f t="shared" si="35"/>
        <v>1798</v>
      </c>
      <c r="N119" s="514"/>
      <c r="O119" s="514"/>
      <c r="P119" s="514"/>
      <c r="Q119" s="514"/>
      <c r="R119" s="514"/>
      <c r="S119" s="513"/>
      <c r="T119" s="513"/>
      <c r="U119" s="513"/>
      <c r="V119" s="513"/>
      <c r="W119" s="513"/>
      <c r="X119" s="513"/>
      <c r="Y119" s="513"/>
      <c r="Z119" s="513"/>
      <c r="AA119" s="513"/>
      <c r="AB119" s="513"/>
      <c r="AC119" s="515">
        <f t="shared" si="36"/>
        <v>0</v>
      </c>
      <c r="AD119" s="516"/>
    </row>
    <row r="120" spans="2:30" ht="15" thickBot="1">
      <c r="B120" s="518"/>
      <c r="C120" s="519"/>
      <c r="D120" s="520">
        <f>D119</f>
        <v>1798</v>
      </c>
      <c r="E120" s="521"/>
      <c r="F120" s="522">
        <f>SUM(F108:F119)</f>
        <v>0</v>
      </c>
      <c r="G120" s="523">
        <f>SUM(G108:G119)</f>
        <v>0</v>
      </c>
      <c r="H120" s="524"/>
      <c r="I120" s="522">
        <f>SUM(I108:I119)</f>
        <v>0</v>
      </c>
      <c r="J120" s="523">
        <f>SUM(J108:J119)</f>
        <v>0</v>
      </c>
      <c r="M120" s="520">
        <f t="shared" si="35"/>
        <v>1798</v>
      </c>
      <c r="N120" s="526">
        <f>SUM(N108:N119)</f>
        <v>0</v>
      </c>
      <c r="O120" s="526">
        <f>SUM(O108:O119)</f>
        <v>0</v>
      </c>
      <c r="P120" s="526">
        <f>SUM(P108:P119)</f>
        <v>0</v>
      </c>
      <c r="Q120" s="526">
        <f>SUM(Q108:Q119)</f>
        <v>0</v>
      </c>
      <c r="R120" s="526">
        <f>SUM(R108:R119)</f>
        <v>0</v>
      </c>
      <c r="S120" s="528">
        <f t="shared" ref="S120:AB120" si="38">SUM(S108:S119)</f>
        <v>0</v>
      </c>
      <c r="T120" s="528">
        <f t="shared" si="38"/>
        <v>0</v>
      </c>
      <c r="U120" s="528">
        <f t="shared" si="38"/>
        <v>0</v>
      </c>
      <c r="V120" s="528">
        <f t="shared" si="38"/>
        <v>0</v>
      </c>
      <c r="W120" s="528">
        <f t="shared" si="38"/>
        <v>0</v>
      </c>
      <c r="X120" s="528">
        <f t="shared" si="38"/>
        <v>0</v>
      </c>
      <c r="Y120" s="528">
        <f t="shared" si="38"/>
        <v>0</v>
      </c>
      <c r="Z120" s="528">
        <f t="shared" si="38"/>
        <v>0</v>
      </c>
      <c r="AA120" s="528">
        <f t="shared" si="38"/>
        <v>0</v>
      </c>
      <c r="AB120" s="528">
        <f t="shared" si="38"/>
        <v>0</v>
      </c>
      <c r="AC120" s="528">
        <f>SUM(AC108:AC119)</f>
        <v>0</v>
      </c>
      <c r="AD120" s="516"/>
    </row>
    <row r="121" spans="2:30" ht="28.55" customHeight="1">
      <c r="B121" s="448"/>
      <c r="C121" s="448"/>
      <c r="N121" s="527">
        <f>IFERROR(N120/$H$6,0)</f>
        <v>0</v>
      </c>
      <c r="O121" s="527">
        <f>IFERROR(O120/$H$6,0)</f>
        <v>0</v>
      </c>
      <c r="P121" s="527">
        <f>IFERROR(P120/$H$6,0)</f>
        <v>0</v>
      </c>
      <c r="Q121" s="527">
        <f>IFERROR(Q120/$H$6,0)</f>
        <v>0</v>
      </c>
      <c r="R121" s="527">
        <f>IFERROR(R120/$H$6,0)</f>
        <v>0</v>
      </c>
      <c r="S121" s="527">
        <f t="shared" ref="S121:AB121" si="39">IFERROR(S120/$H$6,0)</f>
        <v>0</v>
      </c>
      <c r="T121" s="527">
        <f t="shared" si="39"/>
        <v>0</v>
      </c>
      <c r="U121" s="527">
        <f t="shared" si="39"/>
        <v>0</v>
      </c>
      <c r="V121" s="527">
        <f t="shared" si="39"/>
        <v>0</v>
      </c>
      <c r="W121" s="527">
        <f t="shared" si="39"/>
        <v>0</v>
      </c>
      <c r="X121" s="527">
        <f t="shared" si="39"/>
        <v>0</v>
      </c>
      <c r="Y121" s="527">
        <f t="shared" si="39"/>
        <v>0</v>
      </c>
      <c r="Z121" s="527">
        <f t="shared" si="39"/>
        <v>0</v>
      </c>
      <c r="AA121" s="527">
        <f t="shared" si="39"/>
        <v>0</v>
      </c>
      <c r="AB121" s="527">
        <f t="shared" si="39"/>
        <v>0</v>
      </c>
      <c r="AC121" s="525">
        <f>IFERROR(AC120/$H$6,0)</f>
        <v>0</v>
      </c>
      <c r="AD121" s="529" t="s">
        <v>579</v>
      </c>
    </row>
    <row r="122" spans="2:30" ht="15" thickBot="1">
      <c r="B122" s="448"/>
      <c r="C122" s="448"/>
      <c r="N122" s="530"/>
      <c r="O122" s="530"/>
      <c r="P122" s="530"/>
      <c r="Q122" s="530"/>
      <c r="R122" s="530"/>
      <c r="S122" s="531"/>
      <c r="T122" s="532"/>
      <c r="U122" s="533"/>
      <c r="V122" s="533"/>
      <c r="W122" s="533"/>
      <c r="X122" s="533"/>
      <c r="Y122" s="533"/>
      <c r="Z122" s="533"/>
      <c r="AA122" s="533"/>
      <c r="AB122" s="534"/>
      <c r="AC122" s="535"/>
      <c r="AD122" s="542"/>
    </row>
    <row r="123" spans="2:30" outlineLevel="1">
      <c r="B123" s="508" t="str">
        <f>IF(C123&gt;0,IFERROR(_xlfn.IFS(D123&lt;=DATE(YEAR('Project basic information'!$E$12),MONTH('Project basic information'!$E$12),1),'Project basic information'!$A$12,D123&lt;=DATE(YEAR('Project basic information'!$E$13),MONTH('Project basic information'!$E$13),1),'Project basic information'!$A$13,D123&lt;=DATE(YEAR('Project basic information'!$E$14),MONTH('Project basic information'!$E$14),1),'Project basic information'!$A$14,D123&lt;=DATE(YEAR('Project basic information'!$E$15),MONTH('Project basic information'!$E$15),1),'Project basic information'!$A$15,D123&lt;=DATE(YEAR('Project basic information'!$E$16),MONTH('Project basic information'!$E$16),1),'Project basic information'!$A$16),""),"")</f>
        <v/>
      </c>
      <c r="C123" s="508">
        <f>IF(C119&gt;0,C119+1,IF(DATE(YEAR('Project basic information'!$C$5),MONTH('Project basic information'!$C$5),1)=D123,1,0))</f>
        <v>0</v>
      </c>
      <c r="D123" s="509">
        <f>DATE(YEAR(D119),MONTH(D119)+1,DAY(D119))</f>
        <v>1829</v>
      </c>
      <c r="E123" s="539"/>
      <c r="F123" s="537">
        <f t="shared" ref="F123:F134" si="40">215/12*E123</f>
        <v>0</v>
      </c>
      <c r="G123" s="540"/>
      <c r="H123" s="539"/>
      <c r="I123" s="537">
        <f t="shared" ref="I123:I134" si="41">215/12*H123</f>
        <v>0</v>
      </c>
      <c r="J123" s="541"/>
      <c r="M123" s="509">
        <f t="shared" si="35"/>
        <v>1829</v>
      </c>
      <c r="N123" s="514"/>
      <c r="O123" s="514"/>
      <c r="P123" s="514"/>
      <c r="Q123" s="514"/>
      <c r="R123" s="514"/>
      <c r="S123" s="513"/>
      <c r="T123" s="513"/>
      <c r="U123" s="513"/>
      <c r="V123" s="513"/>
      <c r="W123" s="513"/>
      <c r="X123" s="513"/>
      <c r="Y123" s="513"/>
      <c r="Z123" s="513"/>
      <c r="AA123" s="513"/>
      <c r="AB123" s="513"/>
      <c r="AC123" s="515">
        <f t="shared" ref="AC123:AC134" si="42">SUM(N123:AB123)</f>
        <v>0</v>
      </c>
      <c r="AD123" s="516"/>
    </row>
    <row r="124" spans="2:30" outlineLevel="1">
      <c r="B124" s="508" t="str">
        <f>IF(C124&gt;0,IFERROR(_xlfn.IFS(D124&lt;=DATE(YEAR('Project basic information'!$E$12),MONTH('Project basic information'!$E$12),1),'Project basic information'!$A$12,D124&lt;=DATE(YEAR('Project basic information'!$E$13),MONTH('Project basic information'!$E$13),1),'Project basic information'!$A$13,D124&lt;=DATE(YEAR('Project basic information'!$E$14),MONTH('Project basic information'!$E$14),1),'Project basic information'!$A$14,D124&lt;=DATE(YEAR('Project basic information'!$E$15),MONTH('Project basic information'!$E$15),1),'Project basic information'!$A$15,D124&lt;=DATE(YEAR('Project basic information'!$E$16),MONTH('Project basic information'!$E$16),1),'Project basic information'!$A$16),""),"")</f>
        <v/>
      </c>
      <c r="C124" s="508">
        <f>IF(C123&gt;0,C123+1,IF(DATE(YEAR('Project basic information'!$C$5),MONTH('Project basic information'!$C$5),1)=D124,1,0))</f>
        <v>0</v>
      </c>
      <c r="D124" s="509">
        <f t="shared" ref="D124:D134" si="43">DATE(YEAR(D123),MONTH(D123)+1,DAY(D123))</f>
        <v>1860</v>
      </c>
      <c r="E124" s="510"/>
      <c r="F124" s="458">
        <f t="shared" si="40"/>
        <v>0</v>
      </c>
      <c r="G124" s="511"/>
      <c r="H124" s="510"/>
      <c r="I124" s="458">
        <f t="shared" si="41"/>
        <v>0</v>
      </c>
      <c r="J124" s="512"/>
      <c r="M124" s="509">
        <f t="shared" si="35"/>
        <v>1860</v>
      </c>
      <c r="N124" s="514"/>
      <c r="O124" s="514"/>
      <c r="P124" s="514"/>
      <c r="Q124" s="514"/>
      <c r="R124" s="514"/>
      <c r="S124" s="513"/>
      <c r="T124" s="513"/>
      <c r="U124" s="513"/>
      <c r="V124" s="513"/>
      <c r="W124" s="513"/>
      <c r="X124" s="513"/>
      <c r="Y124" s="513"/>
      <c r="Z124" s="513"/>
      <c r="AA124" s="513"/>
      <c r="AB124" s="513"/>
      <c r="AC124" s="515">
        <f t="shared" si="42"/>
        <v>0</v>
      </c>
      <c r="AD124" s="516"/>
    </row>
    <row r="125" spans="2:30" outlineLevel="1">
      <c r="B125" s="508" t="str">
        <f>IF(C125&gt;0,IFERROR(_xlfn.IFS(D125&lt;=DATE(YEAR('Project basic information'!$E$12),MONTH('Project basic information'!$E$12),1),'Project basic information'!$A$12,D125&lt;=DATE(YEAR('Project basic information'!$E$13),MONTH('Project basic information'!$E$13),1),'Project basic information'!$A$13,D125&lt;=DATE(YEAR('Project basic information'!$E$14),MONTH('Project basic information'!$E$14),1),'Project basic information'!$A$14,D125&lt;=DATE(YEAR('Project basic information'!$E$15),MONTH('Project basic information'!$E$15),1),'Project basic information'!$A$15,D125&lt;=DATE(YEAR('Project basic information'!$E$16),MONTH('Project basic information'!$E$16),1),'Project basic information'!$A$16),""),"")</f>
        <v/>
      </c>
      <c r="C125" s="508">
        <f>IF(C124&gt;0,C124+1,IF(DATE(YEAR('Project basic information'!$C$5),MONTH('Project basic information'!$C$5),1)=D125,1,0))</f>
        <v>0</v>
      </c>
      <c r="D125" s="509">
        <f t="shared" si="43"/>
        <v>1888</v>
      </c>
      <c r="E125" s="510"/>
      <c r="F125" s="458">
        <f t="shared" si="40"/>
        <v>0</v>
      </c>
      <c r="G125" s="511"/>
      <c r="H125" s="510"/>
      <c r="I125" s="458">
        <f t="shared" si="41"/>
        <v>0</v>
      </c>
      <c r="J125" s="512"/>
      <c r="M125" s="509">
        <f t="shared" si="35"/>
        <v>1888</v>
      </c>
      <c r="N125" s="514"/>
      <c r="O125" s="514"/>
      <c r="P125" s="514"/>
      <c r="Q125" s="514"/>
      <c r="R125" s="514"/>
      <c r="S125" s="513"/>
      <c r="T125" s="513"/>
      <c r="U125" s="513"/>
      <c r="V125" s="513"/>
      <c r="W125" s="513"/>
      <c r="X125" s="513"/>
      <c r="Y125" s="513"/>
      <c r="Z125" s="513"/>
      <c r="AA125" s="513"/>
      <c r="AB125" s="513"/>
      <c r="AC125" s="515">
        <f t="shared" si="42"/>
        <v>0</v>
      </c>
      <c r="AD125" s="516"/>
    </row>
    <row r="126" spans="2:30" outlineLevel="1">
      <c r="B126" s="508" t="str">
        <f>IF(C126&gt;0,IFERROR(_xlfn.IFS(D126&lt;=DATE(YEAR('Project basic information'!$E$12),MONTH('Project basic information'!$E$12),1),'Project basic information'!$A$12,D126&lt;=DATE(YEAR('Project basic information'!$E$13),MONTH('Project basic information'!$E$13),1),'Project basic information'!$A$13,D126&lt;=DATE(YEAR('Project basic information'!$E$14),MONTH('Project basic information'!$E$14),1),'Project basic information'!$A$14,D126&lt;=DATE(YEAR('Project basic information'!$E$15),MONTH('Project basic information'!$E$15),1),'Project basic information'!$A$15,D126&lt;=DATE(YEAR('Project basic information'!$E$16),MONTH('Project basic information'!$E$16),1),'Project basic information'!$A$16),""),"")</f>
        <v/>
      </c>
      <c r="C126" s="508">
        <f>IF(C125&gt;0,C125+1,IF(DATE(YEAR('Project basic information'!$C$5),MONTH('Project basic information'!$C$5),1)=D126,1,0))</f>
        <v>0</v>
      </c>
      <c r="D126" s="509">
        <f t="shared" si="43"/>
        <v>1919</v>
      </c>
      <c r="E126" s="510"/>
      <c r="F126" s="458">
        <f t="shared" si="40"/>
        <v>0</v>
      </c>
      <c r="G126" s="511"/>
      <c r="H126" s="510"/>
      <c r="I126" s="458">
        <f t="shared" si="41"/>
        <v>0</v>
      </c>
      <c r="J126" s="512"/>
      <c r="M126" s="509">
        <f t="shared" si="35"/>
        <v>1919</v>
      </c>
      <c r="N126" s="514"/>
      <c r="O126" s="514"/>
      <c r="P126" s="514"/>
      <c r="Q126" s="514"/>
      <c r="R126" s="514"/>
      <c r="S126" s="513"/>
      <c r="T126" s="513"/>
      <c r="U126" s="513"/>
      <c r="V126" s="513"/>
      <c r="W126" s="513"/>
      <c r="X126" s="513"/>
      <c r="Y126" s="513"/>
      <c r="Z126" s="513"/>
      <c r="AA126" s="513"/>
      <c r="AB126" s="513"/>
      <c r="AC126" s="515">
        <f t="shared" si="42"/>
        <v>0</v>
      </c>
      <c r="AD126" s="516"/>
    </row>
    <row r="127" spans="2:30" outlineLevel="1">
      <c r="B127" s="508" t="str">
        <f>IF(C127&gt;0,IFERROR(_xlfn.IFS(D127&lt;=DATE(YEAR('Project basic information'!$E$12),MONTH('Project basic information'!$E$12),1),'Project basic information'!$A$12,D127&lt;=DATE(YEAR('Project basic information'!$E$13),MONTH('Project basic information'!$E$13),1),'Project basic information'!$A$13,D127&lt;=DATE(YEAR('Project basic information'!$E$14),MONTH('Project basic information'!$E$14),1),'Project basic information'!$A$14,D127&lt;=DATE(YEAR('Project basic information'!$E$15),MONTH('Project basic information'!$E$15),1),'Project basic information'!$A$15,D127&lt;=DATE(YEAR('Project basic information'!$E$16),MONTH('Project basic information'!$E$16),1),'Project basic information'!$A$16),""),"")</f>
        <v/>
      </c>
      <c r="C127" s="508">
        <f>IF(C126&gt;0,C126+1,IF(DATE(YEAR('Project basic information'!$C$5),MONTH('Project basic information'!$C$5),1)=D127,1,0))</f>
        <v>0</v>
      </c>
      <c r="D127" s="509">
        <f t="shared" si="43"/>
        <v>1949</v>
      </c>
      <c r="E127" s="510"/>
      <c r="F127" s="458">
        <f t="shared" si="40"/>
        <v>0</v>
      </c>
      <c r="G127" s="511"/>
      <c r="H127" s="510"/>
      <c r="I127" s="458">
        <f t="shared" si="41"/>
        <v>0</v>
      </c>
      <c r="J127" s="512"/>
      <c r="M127" s="509">
        <f t="shared" si="35"/>
        <v>1949</v>
      </c>
      <c r="N127" s="514"/>
      <c r="O127" s="514"/>
      <c r="P127" s="514"/>
      <c r="Q127" s="514"/>
      <c r="R127" s="514"/>
      <c r="S127" s="513"/>
      <c r="T127" s="513"/>
      <c r="U127" s="513"/>
      <c r="V127" s="513"/>
      <c r="W127" s="513"/>
      <c r="X127" s="513"/>
      <c r="Y127" s="513"/>
      <c r="Z127" s="513"/>
      <c r="AA127" s="513"/>
      <c r="AB127" s="513"/>
      <c r="AC127" s="515">
        <f t="shared" si="42"/>
        <v>0</v>
      </c>
      <c r="AD127" s="516"/>
    </row>
    <row r="128" spans="2:30" outlineLevel="1">
      <c r="B128" s="508" t="str">
        <f>IF(C128&gt;0,IFERROR(_xlfn.IFS(D128&lt;=DATE(YEAR('Project basic information'!$E$12),MONTH('Project basic information'!$E$12),1),'Project basic information'!$A$12,D128&lt;=DATE(YEAR('Project basic information'!$E$13),MONTH('Project basic information'!$E$13),1),'Project basic information'!$A$13,D128&lt;=DATE(YEAR('Project basic information'!$E$14),MONTH('Project basic information'!$E$14),1),'Project basic information'!$A$14,D128&lt;=DATE(YEAR('Project basic information'!$E$15),MONTH('Project basic information'!$E$15),1),'Project basic information'!$A$15,D128&lt;=DATE(YEAR('Project basic information'!$E$16),MONTH('Project basic information'!$E$16),1),'Project basic information'!$A$16),""),"")</f>
        <v/>
      </c>
      <c r="C128" s="508">
        <f>IF(C127&gt;0,C127+1,IF(DATE(YEAR('Project basic information'!$C$5),MONTH('Project basic information'!$C$5),1)=D128,1,0))</f>
        <v>0</v>
      </c>
      <c r="D128" s="509">
        <f t="shared" si="43"/>
        <v>1980</v>
      </c>
      <c r="E128" s="510"/>
      <c r="F128" s="458">
        <f t="shared" si="40"/>
        <v>0</v>
      </c>
      <c r="G128" s="511"/>
      <c r="H128" s="510"/>
      <c r="I128" s="458">
        <f t="shared" si="41"/>
        <v>0</v>
      </c>
      <c r="J128" s="512"/>
      <c r="M128" s="509">
        <f t="shared" si="35"/>
        <v>1980</v>
      </c>
      <c r="N128" s="514"/>
      <c r="O128" s="514"/>
      <c r="P128" s="514"/>
      <c r="Q128" s="514"/>
      <c r="R128" s="514"/>
      <c r="S128" s="513"/>
      <c r="T128" s="513"/>
      <c r="U128" s="513"/>
      <c r="V128" s="513"/>
      <c r="W128" s="513"/>
      <c r="X128" s="513"/>
      <c r="Y128" s="513"/>
      <c r="Z128" s="513"/>
      <c r="AA128" s="513"/>
      <c r="AB128" s="513"/>
      <c r="AC128" s="515">
        <f t="shared" si="42"/>
        <v>0</v>
      </c>
      <c r="AD128" s="516"/>
    </row>
    <row r="129" spans="2:30" outlineLevel="1">
      <c r="B129" s="508" t="str">
        <f>IF(C129&gt;0,IFERROR(_xlfn.IFS(D129&lt;=DATE(YEAR('Project basic information'!$E$12),MONTH('Project basic information'!$E$12),1),'Project basic information'!$A$12,D129&lt;=DATE(YEAR('Project basic information'!$E$13),MONTH('Project basic information'!$E$13),1),'Project basic information'!$A$13,D129&lt;=DATE(YEAR('Project basic information'!$E$14),MONTH('Project basic information'!$E$14),1),'Project basic information'!$A$14,D129&lt;=DATE(YEAR('Project basic information'!$E$15),MONTH('Project basic information'!$E$15),1),'Project basic information'!$A$15,D129&lt;=DATE(YEAR('Project basic information'!$E$16),MONTH('Project basic information'!$E$16),1),'Project basic information'!$A$16),""),"")</f>
        <v/>
      </c>
      <c r="C129" s="508">
        <f>IF(C128&gt;0,C128+1,IF(DATE(YEAR('Project basic information'!$C$5),MONTH('Project basic information'!$C$5),1)=D129,1,0))</f>
        <v>0</v>
      </c>
      <c r="D129" s="509">
        <f t="shared" si="43"/>
        <v>2010</v>
      </c>
      <c r="E129" s="510"/>
      <c r="F129" s="458">
        <f t="shared" si="40"/>
        <v>0</v>
      </c>
      <c r="G129" s="511"/>
      <c r="H129" s="510"/>
      <c r="I129" s="458">
        <f t="shared" si="41"/>
        <v>0</v>
      </c>
      <c r="J129" s="512"/>
      <c r="M129" s="509">
        <f t="shared" si="35"/>
        <v>2010</v>
      </c>
      <c r="N129" s="514"/>
      <c r="O129" s="514"/>
      <c r="P129" s="514"/>
      <c r="Q129" s="514"/>
      <c r="R129" s="514"/>
      <c r="S129" s="513"/>
      <c r="T129" s="513"/>
      <c r="U129" s="513"/>
      <c r="V129" s="513"/>
      <c r="W129" s="513"/>
      <c r="X129" s="513"/>
      <c r="Y129" s="513"/>
      <c r="Z129" s="513"/>
      <c r="AA129" s="513"/>
      <c r="AB129" s="513"/>
      <c r="AC129" s="515">
        <f t="shared" si="42"/>
        <v>0</v>
      </c>
      <c r="AD129" s="516"/>
    </row>
    <row r="130" spans="2:30" outlineLevel="1">
      <c r="B130" s="508" t="str">
        <f>IF(C130&gt;0,IFERROR(_xlfn.IFS(D130&lt;=DATE(YEAR('Project basic information'!$E$12),MONTH('Project basic information'!$E$12),1),'Project basic information'!$A$12,D130&lt;=DATE(YEAR('Project basic information'!$E$13),MONTH('Project basic information'!$E$13),1),'Project basic information'!$A$13,D130&lt;=DATE(YEAR('Project basic information'!$E$14),MONTH('Project basic information'!$E$14),1),'Project basic information'!$A$14,D130&lt;=DATE(YEAR('Project basic information'!$E$15),MONTH('Project basic information'!$E$15),1),'Project basic information'!$A$15,D130&lt;=DATE(YEAR('Project basic information'!$E$16),MONTH('Project basic information'!$E$16),1),'Project basic information'!$A$16),""),"")</f>
        <v/>
      </c>
      <c r="C130" s="508">
        <f>IF(C129&gt;0,C129+1,IF(DATE(YEAR('Project basic information'!$C$5),MONTH('Project basic information'!$C$5),1)=D130,1,0))</f>
        <v>0</v>
      </c>
      <c r="D130" s="509">
        <f t="shared" si="43"/>
        <v>2041</v>
      </c>
      <c r="E130" s="510"/>
      <c r="F130" s="458">
        <f t="shared" si="40"/>
        <v>0</v>
      </c>
      <c r="G130" s="511"/>
      <c r="H130" s="510"/>
      <c r="I130" s="458">
        <f t="shared" si="41"/>
        <v>0</v>
      </c>
      <c r="J130" s="512"/>
      <c r="M130" s="509">
        <f t="shared" si="35"/>
        <v>2041</v>
      </c>
      <c r="N130" s="514"/>
      <c r="O130" s="514"/>
      <c r="P130" s="514"/>
      <c r="Q130" s="514"/>
      <c r="R130" s="514"/>
      <c r="S130" s="513"/>
      <c r="T130" s="513"/>
      <c r="U130" s="513"/>
      <c r="V130" s="513"/>
      <c r="W130" s="513"/>
      <c r="X130" s="513"/>
      <c r="Y130" s="513"/>
      <c r="Z130" s="513"/>
      <c r="AA130" s="513"/>
      <c r="AB130" s="513"/>
      <c r="AC130" s="515">
        <f t="shared" si="42"/>
        <v>0</v>
      </c>
      <c r="AD130" s="516"/>
    </row>
    <row r="131" spans="2:30" outlineLevel="1">
      <c r="B131" s="508" t="str">
        <f>IF(C131&gt;0,IFERROR(_xlfn.IFS(D131&lt;=DATE(YEAR('Project basic information'!$E$12),MONTH('Project basic information'!$E$12),1),'Project basic information'!$A$12,D131&lt;=DATE(YEAR('Project basic information'!$E$13),MONTH('Project basic information'!$E$13),1),'Project basic information'!$A$13,D131&lt;=DATE(YEAR('Project basic information'!$E$14),MONTH('Project basic information'!$E$14),1),'Project basic information'!$A$14,D131&lt;=DATE(YEAR('Project basic information'!$E$15),MONTH('Project basic information'!$E$15),1),'Project basic information'!$A$15,D131&lt;=DATE(YEAR('Project basic information'!$E$16),MONTH('Project basic information'!$E$16),1),'Project basic information'!$A$16),""),"")</f>
        <v/>
      </c>
      <c r="C131" s="508">
        <f>IF(C130&gt;0,C130+1,IF(DATE(YEAR('Project basic information'!$C$5),MONTH('Project basic information'!$C$5),1)=D131,1,0))</f>
        <v>0</v>
      </c>
      <c r="D131" s="509">
        <f t="shared" si="43"/>
        <v>2072</v>
      </c>
      <c r="E131" s="510"/>
      <c r="F131" s="458">
        <f t="shared" si="40"/>
        <v>0</v>
      </c>
      <c r="G131" s="511"/>
      <c r="H131" s="510"/>
      <c r="I131" s="458">
        <f t="shared" si="41"/>
        <v>0</v>
      </c>
      <c r="J131" s="512"/>
      <c r="M131" s="509">
        <f t="shared" si="35"/>
        <v>2072</v>
      </c>
      <c r="N131" s="514"/>
      <c r="O131" s="514"/>
      <c r="P131" s="514"/>
      <c r="Q131" s="514"/>
      <c r="R131" s="514"/>
      <c r="S131" s="513"/>
      <c r="T131" s="513"/>
      <c r="U131" s="513"/>
      <c r="V131" s="513"/>
      <c r="W131" s="513"/>
      <c r="X131" s="513"/>
      <c r="Y131" s="513"/>
      <c r="Z131" s="513"/>
      <c r="AA131" s="513"/>
      <c r="AB131" s="513"/>
      <c r="AC131" s="515">
        <f t="shared" si="42"/>
        <v>0</v>
      </c>
      <c r="AD131" s="516"/>
    </row>
    <row r="132" spans="2:30" outlineLevel="1">
      <c r="B132" s="508" t="str">
        <f>IF(C132&gt;0,IFERROR(_xlfn.IFS(D132&lt;=DATE(YEAR('Project basic information'!$E$12),MONTH('Project basic information'!$E$12),1),'Project basic information'!$A$12,D132&lt;=DATE(YEAR('Project basic information'!$E$13),MONTH('Project basic information'!$E$13),1),'Project basic information'!$A$13,D132&lt;=DATE(YEAR('Project basic information'!$E$14),MONTH('Project basic information'!$E$14),1),'Project basic information'!$A$14,D132&lt;=DATE(YEAR('Project basic information'!$E$15),MONTH('Project basic information'!$E$15),1),'Project basic information'!$A$15,D132&lt;=DATE(YEAR('Project basic information'!$E$16),MONTH('Project basic information'!$E$16),1),'Project basic information'!$A$16),""),"")</f>
        <v/>
      </c>
      <c r="C132" s="508">
        <f>IF(C131&gt;0,C131+1,IF(DATE(YEAR('Project basic information'!$C$5),MONTH('Project basic information'!$C$5),1)=D132,1,0))</f>
        <v>0</v>
      </c>
      <c r="D132" s="509">
        <f t="shared" si="43"/>
        <v>2102</v>
      </c>
      <c r="E132" s="510"/>
      <c r="F132" s="458">
        <f t="shared" si="40"/>
        <v>0</v>
      </c>
      <c r="G132" s="511"/>
      <c r="H132" s="510"/>
      <c r="I132" s="458">
        <f t="shared" si="41"/>
        <v>0</v>
      </c>
      <c r="J132" s="512"/>
      <c r="M132" s="509">
        <f t="shared" si="35"/>
        <v>2102</v>
      </c>
      <c r="N132" s="514"/>
      <c r="O132" s="514"/>
      <c r="P132" s="514"/>
      <c r="Q132" s="514"/>
      <c r="R132" s="514"/>
      <c r="S132" s="513"/>
      <c r="T132" s="513"/>
      <c r="U132" s="513"/>
      <c r="V132" s="513"/>
      <c r="W132" s="513"/>
      <c r="X132" s="513"/>
      <c r="Y132" s="513"/>
      <c r="Z132" s="513"/>
      <c r="AA132" s="513"/>
      <c r="AB132" s="513"/>
      <c r="AC132" s="515">
        <f t="shared" si="42"/>
        <v>0</v>
      </c>
      <c r="AD132" s="516"/>
    </row>
    <row r="133" spans="2:30" outlineLevel="1">
      <c r="B133" s="508" t="str">
        <f>IF(C133&gt;0,IFERROR(_xlfn.IFS(D133&lt;=DATE(YEAR('Project basic information'!$E$12),MONTH('Project basic information'!$E$12),1),'Project basic information'!$A$12,D133&lt;=DATE(YEAR('Project basic information'!$E$13),MONTH('Project basic information'!$E$13),1),'Project basic information'!$A$13,D133&lt;=DATE(YEAR('Project basic information'!$E$14),MONTH('Project basic information'!$E$14),1),'Project basic information'!$A$14,D133&lt;=DATE(YEAR('Project basic information'!$E$15),MONTH('Project basic information'!$E$15),1),'Project basic information'!$A$15,D133&lt;=DATE(YEAR('Project basic information'!$E$16),MONTH('Project basic information'!$E$16),1),'Project basic information'!$A$16),""),"")</f>
        <v/>
      </c>
      <c r="C133" s="508">
        <f>IF(C132&gt;0,C132+1,IF(DATE(YEAR('Project basic information'!$C$5),MONTH('Project basic information'!$C$5),1)=D133,1,0))</f>
        <v>0</v>
      </c>
      <c r="D133" s="509">
        <f t="shared" si="43"/>
        <v>2133</v>
      </c>
      <c r="E133" s="510"/>
      <c r="F133" s="458">
        <f t="shared" si="40"/>
        <v>0</v>
      </c>
      <c r="G133" s="511"/>
      <c r="H133" s="510"/>
      <c r="I133" s="458">
        <f t="shared" si="41"/>
        <v>0</v>
      </c>
      <c r="J133" s="512"/>
      <c r="M133" s="509">
        <f t="shared" si="35"/>
        <v>2133</v>
      </c>
      <c r="N133" s="514"/>
      <c r="O133" s="514"/>
      <c r="P133" s="514"/>
      <c r="Q133" s="514"/>
      <c r="R133" s="514"/>
      <c r="S133" s="513"/>
      <c r="T133" s="513"/>
      <c r="U133" s="513"/>
      <c r="V133" s="513"/>
      <c r="W133" s="513"/>
      <c r="X133" s="513"/>
      <c r="Y133" s="513"/>
      <c r="Z133" s="513"/>
      <c r="AA133" s="513"/>
      <c r="AB133" s="513"/>
      <c r="AC133" s="515">
        <f t="shared" si="42"/>
        <v>0</v>
      </c>
      <c r="AD133" s="516"/>
    </row>
    <row r="134" spans="2:30" outlineLevel="1">
      <c r="B134" s="508" t="str">
        <f>IF(C134&gt;0,IFERROR(_xlfn.IFS(D134&lt;=DATE(YEAR('Project basic information'!$E$12),MONTH('Project basic information'!$E$12),1),'Project basic information'!$A$12,D134&lt;=DATE(YEAR('Project basic information'!$E$13),MONTH('Project basic information'!$E$13),1),'Project basic information'!$A$13,D134&lt;=DATE(YEAR('Project basic information'!$E$14),MONTH('Project basic information'!$E$14),1),'Project basic information'!$A$14,D134&lt;=DATE(YEAR('Project basic information'!$E$15),MONTH('Project basic information'!$E$15),1),'Project basic information'!$A$15,D134&lt;=DATE(YEAR('Project basic information'!$E$16),MONTH('Project basic information'!$E$16),1),'Project basic information'!$A$16),""),"")</f>
        <v/>
      </c>
      <c r="C134" s="508">
        <f>IF(C133&gt;0,C133+1,IF(DATE(YEAR('Project basic information'!$C$5),MONTH('Project basic information'!$C$5),1)=D134,1,0))</f>
        <v>0</v>
      </c>
      <c r="D134" s="509">
        <f t="shared" si="43"/>
        <v>2163</v>
      </c>
      <c r="E134" s="510"/>
      <c r="F134" s="458">
        <f t="shared" si="40"/>
        <v>0</v>
      </c>
      <c r="G134" s="511"/>
      <c r="H134" s="510"/>
      <c r="I134" s="458">
        <f t="shared" si="41"/>
        <v>0</v>
      </c>
      <c r="J134" s="512"/>
      <c r="M134" s="509">
        <f t="shared" si="35"/>
        <v>2163</v>
      </c>
      <c r="N134" s="514"/>
      <c r="O134" s="514"/>
      <c r="P134" s="514"/>
      <c r="Q134" s="514"/>
      <c r="R134" s="514"/>
      <c r="S134" s="513"/>
      <c r="T134" s="513"/>
      <c r="U134" s="513"/>
      <c r="V134" s="513"/>
      <c r="W134" s="513"/>
      <c r="X134" s="513"/>
      <c r="Y134" s="513"/>
      <c r="Z134" s="513"/>
      <c r="AA134" s="513"/>
      <c r="AB134" s="513"/>
      <c r="AC134" s="515">
        <f t="shared" si="42"/>
        <v>0</v>
      </c>
      <c r="AD134" s="516"/>
    </row>
    <row r="135" spans="2:30" ht="15" thickBot="1">
      <c r="B135" s="518"/>
      <c r="C135" s="519"/>
      <c r="D135" s="520">
        <f>D134</f>
        <v>2163</v>
      </c>
      <c r="E135" s="521"/>
      <c r="F135" s="522">
        <f>SUM(F123:F134)</f>
        <v>0</v>
      </c>
      <c r="G135" s="523">
        <f>SUM(G123:G134)</f>
        <v>0</v>
      </c>
      <c r="H135" s="524"/>
      <c r="I135" s="522">
        <f>SUM(I123:I134)</f>
        <v>0</v>
      </c>
      <c r="J135" s="523">
        <f>SUM(J123:J134)</f>
        <v>0</v>
      </c>
      <c r="M135" s="520">
        <f t="shared" si="35"/>
        <v>2163</v>
      </c>
      <c r="N135" s="526">
        <f>SUM(N123:N134)</f>
        <v>0</v>
      </c>
      <c r="O135" s="526">
        <f>SUM(O123:O134)</f>
        <v>0</v>
      </c>
      <c r="P135" s="526">
        <f>SUM(P123:P134)</f>
        <v>0</v>
      </c>
      <c r="Q135" s="526">
        <f>SUM(Q123:Q134)</f>
        <v>0</v>
      </c>
      <c r="R135" s="526">
        <f>SUM(R123:R134)</f>
        <v>0</v>
      </c>
      <c r="S135" s="528">
        <f t="shared" ref="S135:AB135" si="44">SUM(S123:S134)</f>
        <v>0</v>
      </c>
      <c r="T135" s="528">
        <f t="shared" si="44"/>
        <v>0</v>
      </c>
      <c r="U135" s="528">
        <f t="shared" si="44"/>
        <v>0</v>
      </c>
      <c r="V135" s="528">
        <f t="shared" si="44"/>
        <v>0</v>
      </c>
      <c r="W135" s="528">
        <f t="shared" si="44"/>
        <v>0</v>
      </c>
      <c r="X135" s="528">
        <f t="shared" si="44"/>
        <v>0</v>
      </c>
      <c r="Y135" s="528">
        <f t="shared" si="44"/>
        <v>0</v>
      </c>
      <c r="Z135" s="528">
        <f t="shared" si="44"/>
        <v>0</v>
      </c>
      <c r="AA135" s="528">
        <f t="shared" si="44"/>
        <v>0</v>
      </c>
      <c r="AB135" s="528">
        <f t="shared" si="44"/>
        <v>0</v>
      </c>
      <c r="AC135" s="528">
        <f>SUM(AC123:AC134)</f>
        <v>0</v>
      </c>
      <c r="AD135" s="516"/>
    </row>
    <row r="136" spans="2:30" ht="28.55" customHeight="1">
      <c r="B136" s="448"/>
      <c r="C136" s="448"/>
      <c r="N136" s="527">
        <f>IFERROR(N135/$H$6,0)</f>
        <v>0</v>
      </c>
      <c r="O136" s="527">
        <f>IFERROR(O135/$H$6,0)</f>
        <v>0</v>
      </c>
      <c r="P136" s="527">
        <f>IFERROR(P135/$H$6,0)</f>
        <v>0</v>
      </c>
      <c r="Q136" s="527">
        <f>IFERROR(Q135/$H$6,0)</f>
        <v>0</v>
      </c>
      <c r="R136" s="527">
        <f>IFERROR(R135/$H$6,0)</f>
        <v>0</v>
      </c>
      <c r="S136" s="527">
        <f t="shared" ref="S136:AB136" si="45">IFERROR(S135/$H$6,0)</f>
        <v>0</v>
      </c>
      <c r="T136" s="527">
        <f t="shared" si="45"/>
        <v>0</v>
      </c>
      <c r="U136" s="527">
        <f t="shared" si="45"/>
        <v>0</v>
      </c>
      <c r="V136" s="527">
        <f t="shared" si="45"/>
        <v>0</v>
      </c>
      <c r="W136" s="527">
        <f t="shared" si="45"/>
        <v>0</v>
      </c>
      <c r="X136" s="527">
        <f t="shared" si="45"/>
        <v>0</v>
      </c>
      <c r="Y136" s="527">
        <f t="shared" si="45"/>
        <v>0</v>
      </c>
      <c r="Z136" s="527">
        <f t="shared" si="45"/>
        <v>0</v>
      </c>
      <c r="AA136" s="527">
        <f t="shared" si="45"/>
        <v>0</v>
      </c>
      <c r="AB136" s="527">
        <f t="shared" si="45"/>
        <v>0</v>
      </c>
      <c r="AC136" s="525">
        <f>IFERROR(AC135/$H$6,0)</f>
        <v>0</v>
      </c>
      <c r="AD136" s="529" t="s">
        <v>579</v>
      </c>
    </row>
    <row r="137" spans="2:30" ht="15" thickBot="1">
      <c r="B137" s="448"/>
      <c r="C137" s="448"/>
      <c r="N137" s="530"/>
      <c r="O137" s="530"/>
      <c r="P137" s="530"/>
      <c r="Q137" s="530"/>
      <c r="R137" s="530"/>
      <c r="S137" s="531"/>
      <c r="T137" s="532"/>
      <c r="U137" s="533"/>
      <c r="V137" s="533"/>
      <c r="W137" s="533"/>
      <c r="X137" s="533"/>
      <c r="Y137" s="533"/>
      <c r="Z137" s="533"/>
      <c r="AA137" s="533"/>
      <c r="AB137" s="534"/>
      <c r="AC137" s="535"/>
      <c r="AD137" s="542"/>
    </row>
    <row r="138" spans="2:30" outlineLevel="1">
      <c r="B138" s="508" t="str">
        <f>IF(C138&gt;0,IFERROR(_xlfn.IFS(D138&lt;=DATE(YEAR('Project basic information'!$E$12),MONTH('Project basic information'!$E$12),1),'Project basic information'!$A$12,D138&lt;=DATE(YEAR('Project basic information'!$E$13),MONTH('Project basic information'!$E$13),1),'Project basic information'!$A$13,D138&lt;=DATE(YEAR('Project basic information'!$E$14),MONTH('Project basic information'!$E$14),1),'Project basic information'!$A$14,D138&lt;=DATE(YEAR('Project basic information'!$E$15),MONTH('Project basic information'!$E$15),1),'Project basic information'!$A$15,D138&lt;=DATE(YEAR('Project basic information'!$E$16),MONTH('Project basic information'!$E$16),1),'Project basic information'!$A$16),""),"")</f>
        <v/>
      </c>
      <c r="C138" s="508">
        <f>IF(C134&gt;0,C134+1,IF(DATE(YEAR('Project basic information'!$C$5),MONTH('Project basic information'!$C$5),1)=D138,1,0))</f>
        <v>0</v>
      </c>
      <c r="D138" s="509">
        <f>DATE(YEAR(D134),MONTH(D134)+1,DAY(D134))</f>
        <v>2194</v>
      </c>
      <c r="E138" s="539"/>
      <c r="F138" s="537">
        <f t="shared" ref="F138:F149" si="46">215/12*E138</f>
        <v>0</v>
      </c>
      <c r="G138" s="540"/>
      <c r="H138" s="539"/>
      <c r="I138" s="537">
        <f t="shared" ref="I138:I149" si="47">215/12*H138</f>
        <v>0</v>
      </c>
      <c r="J138" s="541"/>
      <c r="M138" s="509">
        <f t="shared" si="35"/>
        <v>2194</v>
      </c>
      <c r="N138" s="514"/>
      <c r="O138" s="514"/>
      <c r="P138" s="514"/>
      <c r="Q138" s="514"/>
      <c r="R138" s="514"/>
      <c r="S138" s="513"/>
      <c r="T138" s="513"/>
      <c r="U138" s="513"/>
      <c r="V138" s="513"/>
      <c r="W138" s="513"/>
      <c r="X138" s="513"/>
      <c r="Y138" s="513"/>
      <c r="Z138" s="513"/>
      <c r="AA138" s="513"/>
      <c r="AB138" s="513"/>
      <c r="AC138" s="515">
        <f t="shared" ref="AC138:AC149" si="48">SUM(N138:AB138)</f>
        <v>0</v>
      </c>
      <c r="AD138" s="516"/>
    </row>
    <row r="139" spans="2:30" outlineLevel="1">
      <c r="B139" s="508" t="str">
        <f>IF(C139&gt;0,IFERROR(_xlfn.IFS(D139&lt;=DATE(YEAR('Project basic information'!$E$12),MONTH('Project basic information'!$E$12),1),'Project basic information'!$A$12,D139&lt;=DATE(YEAR('Project basic information'!$E$13),MONTH('Project basic information'!$E$13),1),'Project basic information'!$A$13,D139&lt;=DATE(YEAR('Project basic information'!$E$14),MONTH('Project basic information'!$E$14),1),'Project basic information'!$A$14,D139&lt;=DATE(YEAR('Project basic information'!$E$15),MONTH('Project basic information'!$E$15),1),'Project basic information'!$A$15,D139&lt;=DATE(YEAR('Project basic information'!$E$16),MONTH('Project basic information'!$E$16),1),'Project basic information'!$A$16),""),"")</f>
        <v/>
      </c>
      <c r="C139" s="508">
        <f>IF(C138&gt;0,C138+1,IF(DATE(YEAR('Project basic information'!$C$5),MONTH('Project basic information'!$C$5),1)=D139,1,0))</f>
        <v>0</v>
      </c>
      <c r="D139" s="509">
        <f t="shared" ref="D139:D149" si="49">DATE(YEAR(D138),MONTH(D138)+1,DAY(D138))</f>
        <v>2225</v>
      </c>
      <c r="E139" s="510"/>
      <c r="F139" s="458">
        <f t="shared" si="46"/>
        <v>0</v>
      </c>
      <c r="G139" s="511"/>
      <c r="H139" s="510"/>
      <c r="I139" s="458">
        <f t="shared" si="47"/>
        <v>0</v>
      </c>
      <c r="J139" s="512"/>
      <c r="M139" s="509">
        <f t="shared" si="35"/>
        <v>2225</v>
      </c>
      <c r="N139" s="514"/>
      <c r="O139" s="514"/>
      <c r="P139" s="514"/>
      <c r="Q139" s="514"/>
      <c r="R139" s="514"/>
      <c r="S139" s="513"/>
      <c r="T139" s="513"/>
      <c r="U139" s="513"/>
      <c r="V139" s="513"/>
      <c r="W139" s="513"/>
      <c r="X139" s="513"/>
      <c r="Y139" s="513"/>
      <c r="Z139" s="513"/>
      <c r="AA139" s="513"/>
      <c r="AB139" s="513"/>
      <c r="AC139" s="515">
        <f t="shared" si="48"/>
        <v>0</v>
      </c>
      <c r="AD139" s="516"/>
    </row>
    <row r="140" spans="2:30" outlineLevel="1">
      <c r="B140" s="508" t="str">
        <f>IF(C140&gt;0,IFERROR(_xlfn.IFS(D140&lt;=DATE(YEAR('Project basic information'!$E$12),MONTH('Project basic information'!$E$12),1),'Project basic information'!$A$12,D140&lt;=DATE(YEAR('Project basic information'!$E$13),MONTH('Project basic information'!$E$13),1),'Project basic information'!$A$13,D140&lt;=DATE(YEAR('Project basic information'!$E$14),MONTH('Project basic information'!$E$14),1),'Project basic information'!$A$14,D140&lt;=DATE(YEAR('Project basic information'!$E$15),MONTH('Project basic information'!$E$15),1),'Project basic information'!$A$15,D140&lt;=DATE(YEAR('Project basic information'!$E$16),MONTH('Project basic information'!$E$16),1),'Project basic information'!$A$16),""),"")</f>
        <v/>
      </c>
      <c r="C140" s="508">
        <f>IF(C139&gt;0,C139+1,IF(DATE(YEAR('Project basic information'!$C$5),MONTH('Project basic information'!$C$5),1)=D140,1,0))</f>
        <v>0</v>
      </c>
      <c r="D140" s="509">
        <f t="shared" si="49"/>
        <v>2253</v>
      </c>
      <c r="E140" s="510"/>
      <c r="F140" s="458">
        <f t="shared" si="46"/>
        <v>0</v>
      </c>
      <c r="G140" s="511"/>
      <c r="H140" s="510"/>
      <c r="I140" s="458">
        <f t="shared" si="47"/>
        <v>0</v>
      </c>
      <c r="J140" s="512"/>
      <c r="M140" s="509">
        <f t="shared" si="35"/>
        <v>2253</v>
      </c>
      <c r="N140" s="514"/>
      <c r="O140" s="514"/>
      <c r="P140" s="514"/>
      <c r="Q140" s="514"/>
      <c r="R140" s="514"/>
      <c r="S140" s="513"/>
      <c r="T140" s="513"/>
      <c r="U140" s="513"/>
      <c r="V140" s="513"/>
      <c r="W140" s="513"/>
      <c r="X140" s="513"/>
      <c r="Y140" s="513"/>
      <c r="Z140" s="513"/>
      <c r="AA140" s="513"/>
      <c r="AB140" s="513"/>
      <c r="AC140" s="515">
        <f t="shared" si="48"/>
        <v>0</v>
      </c>
      <c r="AD140" s="516"/>
    </row>
    <row r="141" spans="2:30" outlineLevel="1">
      <c r="B141" s="508" t="str">
        <f>IF(C141&gt;0,IFERROR(_xlfn.IFS(D141&lt;=DATE(YEAR('Project basic information'!$E$12),MONTH('Project basic information'!$E$12),1),'Project basic information'!$A$12,D141&lt;=DATE(YEAR('Project basic information'!$E$13),MONTH('Project basic information'!$E$13),1),'Project basic information'!$A$13,D141&lt;=DATE(YEAR('Project basic information'!$E$14),MONTH('Project basic information'!$E$14),1),'Project basic information'!$A$14,D141&lt;=DATE(YEAR('Project basic information'!$E$15),MONTH('Project basic information'!$E$15),1),'Project basic information'!$A$15,D141&lt;=DATE(YEAR('Project basic information'!$E$16),MONTH('Project basic information'!$E$16),1),'Project basic information'!$A$16),""),"")</f>
        <v/>
      </c>
      <c r="C141" s="508">
        <f>IF(C140&gt;0,C140+1,IF(DATE(YEAR('Project basic information'!$C$5),MONTH('Project basic information'!$C$5),1)=D141,1,0))</f>
        <v>0</v>
      </c>
      <c r="D141" s="509">
        <f t="shared" si="49"/>
        <v>2284</v>
      </c>
      <c r="E141" s="510"/>
      <c r="F141" s="458">
        <f t="shared" si="46"/>
        <v>0</v>
      </c>
      <c r="G141" s="511"/>
      <c r="H141" s="510"/>
      <c r="I141" s="458">
        <f t="shared" si="47"/>
        <v>0</v>
      </c>
      <c r="J141" s="512"/>
      <c r="M141" s="509">
        <f t="shared" si="35"/>
        <v>2284</v>
      </c>
      <c r="N141" s="514"/>
      <c r="O141" s="514"/>
      <c r="P141" s="514"/>
      <c r="Q141" s="514"/>
      <c r="R141" s="514"/>
      <c r="S141" s="513"/>
      <c r="T141" s="513"/>
      <c r="U141" s="513"/>
      <c r="V141" s="513"/>
      <c r="W141" s="513"/>
      <c r="X141" s="513"/>
      <c r="Y141" s="513"/>
      <c r="Z141" s="513"/>
      <c r="AA141" s="513"/>
      <c r="AB141" s="513"/>
      <c r="AC141" s="515">
        <f t="shared" si="48"/>
        <v>0</v>
      </c>
      <c r="AD141" s="516"/>
    </row>
    <row r="142" spans="2:30" outlineLevel="1">
      <c r="B142" s="508" t="str">
        <f>IF(C142&gt;0,IFERROR(_xlfn.IFS(D142&lt;=DATE(YEAR('Project basic information'!$E$12),MONTH('Project basic information'!$E$12),1),'Project basic information'!$A$12,D142&lt;=DATE(YEAR('Project basic information'!$E$13),MONTH('Project basic information'!$E$13),1),'Project basic information'!$A$13,D142&lt;=DATE(YEAR('Project basic information'!$E$14),MONTH('Project basic information'!$E$14),1),'Project basic information'!$A$14,D142&lt;=DATE(YEAR('Project basic information'!$E$15),MONTH('Project basic information'!$E$15),1),'Project basic information'!$A$15,D142&lt;=DATE(YEAR('Project basic information'!$E$16),MONTH('Project basic information'!$E$16),1),'Project basic information'!$A$16),""),"")</f>
        <v/>
      </c>
      <c r="C142" s="508">
        <f>IF(C141&gt;0,C141+1,IF(DATE(YEAR('Project basic information'!$C$5),MONTH('Project basic information'!$C$5),1)=D142,1,0))</f>
        <v>0</v>
      </c>
      <c r="D142" s="509">
        <f t="shared" si="49"/>
        <v>2314</v>
      </c>
      <c r="E142" s="510"/>
      <c r="F142" s="458">
        <f t="shared" si="46"/>
        <v>0</v>
      </c>
      <c r="G142" s="511"/>
      <c r="H142" s="510"/>
      <c r="I142" s="458">
        <f t="shared" si="47"/>
        <v>0</v>
      </c>
      <c r="J142" s="512"/>
      <c r="M142" s="509">
        <f t="shared" si="35"/>
        <v>2314</v>
      </c>
      <c r="N142" s="514"/>
      <c r="O142" s="514"/>
      <c r="P142" s="514"/>
      <c r="Q142" s="514"/>
      <c r="R142" s="514"/>
      <c r="S142" s="513"/>
      <c r="T142" s="513"/>
      <c r="U142" s="513"/>
      <c r="V142" s="513"/>
      <c r="W142" s="513"/>
      <c r="X142" s="513"/>
      <c r="Y142" s="513"/>
      <c r="Z142" s="513"/>
      <c r="AA142" s="513"/>
      <c r="AB142" s="513"/>
      <c r="AC142" s="515">
        <f t="shared" si="48"/>
        <v>0</v>
      </c>
      <c r="AD142" s="516"/>
    </row>
    <row r="143" spans="2:30" outlineLevel="1">
      <c r="B143" s="508" t="str">
        <f>IF(C143&gt;0,IFERROR(_xlfn.IFS(D143&lt;=DATE(YEAR('Project basic information'!$E$12),MONTH('Project basic information'!$E$12),1),'Project basic information'!$A$12,D143&lt;=DATE(YEAR('Project basic information'!$E$13),MONTH('Project basic information'!$E$13),1),'Project basic information'!$A$13,D143&lt;=DATE(YEAR('Project basic information'!$E$14),MONTH('Project basic information'!$E$14),1),'Project basic information'!$A$14,D143&lt;=DATE(YEAR('Project basic information'!$E$15),MONTH('Project basic information'!$E$15),1),'Project basic information'!$A$15,D143&lt;=DATE(YEAR('Project basic information'!$E$16),MONTH('Project basic information'!$E$16),1),'Project basic information'!$A$16),""),"")</f>
        <v/>
      </c>
      <c r="C143" s="508">
        <f>IF(C142&gt;0,C142+1,IF(DATE(YEAR('Project basic information'!$C$5),MONTH('Project basic information'!$C$5),1)=D143,1,0))</f>
        <v>0</v>
      </c>
      <c r="D143" s="509">
        <f t="shared" si="49"/>
        <v>2345</v>
      </c>
      <c r="E143" s="510"/>
      <c r="F143" s="458">
        <f t="shared" si="46"/>
        <v>0</v>
      </c>
      <c r="G143" s="511"/>
      <c r="H143" s="510"/>
      <c r="I143" s="458">
        <f t="shared" si="47"/>
        <v>0</v>
      </c>
      <c r="J143" s="512"/>
      <c r="M143" s="509">
        <f t="shared" si="35"/>
        <v>2345</v>
      </c>
      <c r="N143" s="514"/>
      <c r="O143" s="514"/>
      <c r="P143" s="514"/>
      <c r="Q143" s="514"/>
      <c r="R143" s="514"/>
      <c r="S143" s="513"/>
      <c r="T143" s="513"/>
      <c r="U143" s="513"/>
      <c r="V143" s="513"/>
      <c r="W143" s="513"/>
      <c r="X143" s="513"/>
      <c r="Y143" s="513"/>
      <c r="Z143" s="513"/>
      <c r="AA143" s="513"/>
      <c r="AB143" s="513"/>
      <c r="AC143" s="515">
        <f t="shared" si="48"/>
        <v>0</v>
      </c>
      <c r="AD143" s="516"/>
    </row>
    <row r="144" spans="2:30" outlineLevel="1">
      <c r="B144" s="508" t="str">
        <f>IF(C144&gt;0,IFERROR(_xlfn.IFS(D144&lt;=DATE(YEAR('Project basic information'!$E$12),MONTH('Project basic information'!$E$12),1),'Project basic information'!$A$12,D144&lt;=DATE(YEAR('Project basic information'!$E$13),MONTH('Project basic information'!$E$13),1),'Project basic information'!$A$13,D144&lt;=DATE(YEAR('Project basic information'!$E$14),MONTH('Project basic information'!$E$14),1),'Project basic information'!$A$14,D144&lt;=DATE(YEAR('Project basic information'!$E$15),MONTH('Project basic information'!$E$15),1),'Project basic information'!$A$15,D144&lt;=DATE(YEAR('Project basic information'!$E$16),MONTH('Project basic information'!$E$16),1),'Project basic information'!$A$16),""),"")</f>
        <v/>
      </c>
      <c r="C144" s="508">
        <f>IF(C143&gt;0,C143+1,IF(DATE(YEAR('Project basic information'!$C$5),MONTH('Project basic information'!$C$5),1)=D144,1,0))</f>
        <v>0</v>
      </c>
      <c r="D144" s="509">
        <f t="shared" si="49"/>
        <v>2375</v>
      </c>
      <c r="E144" s="510"/>
      <c r="F144" s="458">
        <f t="shared" si="46"/>
        <v>0</v>
      </c>
      <c r="G144" s="511"/>
      <c r="H144" s="510"/>
      <c r="I144" s="458">
        <f t="shared" si="47"/>
        <v>0</v>
      </c>
      <c r="J144" s="512"/>
      <c r="M144" s="509">
        <f t="shared" si="35"/>
        <v>2375</v>
      </c>
      <c r="N144" s="514"/>
      <c r="O144" s="514"/>
      <c r="P144" s="514"/>
      <c r="Q144" s="514"/>
      <c r="R144" s="514"/>
      <c r="S144" s="513"/>
      <c r="T144" s="513"/>
      <c r="U144" s="513"/>
      <c r="V144" s="513"/>
      <c r="W144" s="513"/>
      <c r="X144" s="513"/>
      <c r="Y144" s="513"/>
      <c r="Z144" s="513"/>
      <c r="AA144" s="513"/>
      <c r="AB144" s="513"/>
      <c r="AC144" s="515">
        <f t="shared" si="48"/>
        <v>0</v>
      </c>
      <c r="AD144" s="516"/>
    </row>
    <row r="145" spans="1:30" outlineLevel="1">
      <c r="B145" s="508" t="str">
        <f>IF(C145&gt;0,IFERROR(_xlfn.IFS(D145&lt;=DATE(YEAR('Project basic information'!$E$12),MONTH('Project basic information'!$E$12),1),'Project basic information'!$A$12,D145&lt;=DATE(YEAR('Project basic information'!$E$13),MONTH('Project basic information'!$E$13),1),'Project basic information'!$A$13,D145&lt;=DATE(YEAR('Project basic information'!$E$14),MONTH('Project basic information'!$E$14),1),'Project basic information'!$A$14,D145&lt;=DATE(YEAR('Project basic information'!$E$15),MONTH('Project basic information'!$E$15),1),'Project basic information'!$A$15,D145&lt;=DATE(YEAR('Project basic information'!$E$16),MONTH('Project basic information'!$E$16),1),'Project basic information'!$A$16),""),"")</f>
        <v/>
      </c>
      <c r="C145" s="508">
        <f>IF(C144&gt;0,C144+1,IF(DATE(YEAR('Project basic information'!$C$5),MONTH('Project basic information'!$C$5),1)=D145,1,0))</f>
        <v>0</v>
      </c>
      <c r="D145" s="509">
        <f t="shared" si="49"/>
        <v>2406</v>
      </c>
      <c r="E145" s="510"/>
      <c r="F145" s="458">
        <f t="shared" si="46"/>
        <v>0</v>
      </c>
      <c r="G145" s="511"/>
      <c r="H145" s="510"/>
      <c r="I145" s="458">
        <f t="shared" si="47"/>
        <v>0</v>
      </c>
      <c r="J145" s="512"/>
      <c r="M145" s="509">
        <f t="shared" si="35"/>
        <v>2406</v>
      </c>
      <c r="N145" s="514"/>
      <c r="O145" s="514"/>
      <c r="P145" s="514"/>
      <c r="Q145" s="514"/>
      <c r="R145" s="514"/>
      <c r="S145" s="513"/>
      <c r="T145" s="513"/>
      <c r="U145" s="513"/>
      <c r="V145" s="513"/>
      <c r="W145" s="513"/>
      <c r="X145" s="513"/>
      <c r="Y145" s="513"/>
      <c r="Z145" s="513"/>
      <c r="AA145" s="513"/>
      <c r="AB145" s="513"/>
      <c r="AC145" s="515">
        <f t="shared" si="48"/>
        <v>0</v>
      </c>
      <c r="AD145" s="516"/>
    </row>
    <row r="146" spans="1:30" outlineLevel="1">
      <c r="B146" s="508" t="str">
        <f>IF(C146&gt;0,IFERROR(_xlfn.IFS(D146&lt;=DATE(YEAR('Project basic information'!$E$12),MONTH('Project basic information'!$E$12),1),'Project basic information'!$A$12,D146&lt;=DATE(YEAR('Project basic information'!$E$13),MONTH('Project basic information'!$E$13),1),'Project basic information'!$A$13,D146&lt;=DATE(YEAR('Project basic information'!$E$14),MONTH('Project basic information'!$E$14),1),'Project basic information'!$A$14,D146&lt;=DATE(YEAR('Project basic information'!$E$15),MONTH('Project basic information'!$E$15),1),'Project basic information'!$A$15,D146&lt;=DATE(YEAR('Project basic information'!$E$16),MONTH('Project basic information'!$E$16),1),'Project basic information'!$A$16),""),"")</f>
        <v/>
      </c>
      <c r="C146" s="508">
        <f>IF(C145&gt;0,C145+1,IF(DATE(YEAR('Project basic information'!$C$5),MONTH('Project basic information'!$C$5),1)=D146,1,0))</f>
        <v>0</v>
      </c>
      <c r="D146" s="509">
        <f t="shared" si="49"/>
        <v>2437</v>
      </c>
      <c r="E146" s="510"/>
      <c r="F146" s="458">
        <f t="shared" si="46"/>
        <v>0</v>
      </c>
      <c r="G146" s="511"/>
      <c r="H146" s="510"/>
      <c r="I146" s="458">
        <f t="shared" si="47"/>
        <v>0</v>
      </c>
      <c r="J146" s="512"/>
      <c r="M146" s="509">
        <f t="shared" si="35"/>
        <v>2437</v>
      </c>
      <c r="N146" s="514"/>
      <c r="O146" s="514"/>
      <c r="P146" s="514"/>
      <c r="Q146" s="514"/>
      <c r="R146" s="514"/>
      <c r="S146" s="513"/>
      <c r="T146" s="513"/>
      <c r="U146" s="513"/>
      <c r="V146" s="513"/>
      <c r="W146" s="513"/>
      <c r="X146" s="513"/>
      <c r="Y146" s="513"/>
      <c r="Z146" s="513"/>
      <c r="AA146" s="513"/>
      <c r="AB146" s="513"/>
      <c r="AC146" s="515">
        <f t="shared" si="48"/>
        <v>0</v>
      </c>
      <c r="AD146" s="516"/>
    </row>
    <row r="147" spans="1:30" outlineLevel="1">
      <c r="B147" s="508" t="str">
        <f>IF(C147&gt;0,IFERROR(_xlfn.IFS(D147&lt;=DATE(YEAR('Project basic information'!$E$12),MONTH('Project basic information'!$E$12),1),'Project basic information'!$A$12,D147&lt;=DATE(YEAR('Project basic information'!$E$13),MONTH('Project basic information'!$E$13),1),'Project basic information'!$A$13,D147&lt;=DATE(YEAR('Project basic information'!$E$14),MONTH('Project basic information'!$E$14),1),'Project basic information'!$A$14,D147&lt;=DATE(YEAR('Project basic information'!$E$15),MONTH('Project basic information'!$E$15),1),'Project basic information'!$A$15,D147&lt;=DATE(YEAR('Project basic information'!$E$16),MONTH('Project basic information'!$E$16),1),'Project basic information'!$A$16),""),"")</f>
        <v/>
      </c>
      <c r="C147" s="508">
        <f>IF(C146&gt;0,C146+1,IF(DATE(YEAR('Project basic information'!$C$5),MONTH('Project basic information'!$C$5),1)=D147,1,0))</f>
        <v>0</v>
      </c>
      <c r="D147" s="509">
        <f t="shared" si="49"/>
        <v>2467</v>
      </c>
      <c r="E147" s="510"/>
      <c r="F147" s="458">
        <f t="shared" si="46"/>
        <v>0</v>
      </c>
      <c r="G147" s="511"/>
      <c r="H147" s="510"/>
      <c r="I147" s="458">
        <f t="shared" si="47"/>
        <v>0</v>
      </c>
      <c r="J147" s="512"/>
      <c r="M147" s="509">
        <f t="shared" si="35"/>
        <v>2467</v>
      </c>
      <c r="N147" s="514"/>
      <c r="O147" s="514"/>
      <c r="P147" s="514"/>
      <c r="Q147" s="514"/>
      <c r="R147" s="514"/>
      <c r="S147" s="513"/>
      <c r="T147" s="513"/>
      <c r="U147" s="513"/>
      <c r="V147" s="513"/>
      <c r="W147" s="513"/>
      <c r="X147" s="513"/>
      <c r="Y147" s="513"/>
      <c r="Z147" s="513"/>
      <c r="AA147" s="513"/>
      <c r="AB147" s="513"/>
      <c r="AC147" s="515">
        <f t="shared" si="48"/>
        <v>0</v>
      </c>
      <c r="AD147" s="516"/>
    </row>
    <row r="148" spans="1:30" outlineLevel="1">
      <c r="B148" s="508" t="str">
        <f>IF(C148&gt;0,IFERROR(_xlfn.IFS(D148&lt;=DATE(YEAR('Project basic information'!$E$12),MONTH('Project basic information'!$E$12),1),'Project basic information'!$A$12,D148&lt;=DATE(YEAR('Project basic information'!$E$13),MONTH('Project basic information'!$E$13),1),'Project basic information'!$A$13,D148&lt;=DATE(YEAR('Project basic information'!$E$14),MONTH('Project basic information'!$E$14),1),'Project basic information'!$A$14,D148&lt;=DATE(YEAR('Project basic information'!$E$15),MONTH('Project basic information'!$E$15),1),'Project basic information'!$A$15,D148&lt;=DATE(YEAR('Project basic information'!$E$16),MONTH('Project basic information'!$E$16),1),'Project basic information'!$A$16),""),"")</f>
        <v/>
      </c>
      <c r="C148" s="508">
        <f>IF(C147&gt;0,C147+1,IF(DATE(YEAR('Project basic information'!$C$5),MONTH('Project basic information'!$C$5),1)=D148,1,0))</f>
        <v>0</v>
      </c>
      <c r="D148" s="509">
        <f t="shared" si="49"/>
        <v>2498</v>
      </c>
      <c r="E148" s="510"/>
      <c r="F148" s="458">
        <f t="shared" si="46"/>
        <v>0</v>
      </c>
      <c r="G148" s="511"/>
      <c r="H148" s="510"/>
      <c r="I148" s="458">
        <f t="shared" si="47"/>
        <v>0</v>
      </c>
      <c r="J148" s="512"/>
      <c r="M148" s="509">
        <f t="shared" si="35"/>
        <v>2498</v>
      </c>
      <c r="N148" s="514"/>
      <c r="O148" s="514"/>
      <c r="P148" s="514"/>
      <c r="Q148" s="514"/>
      <c r="R148" s="514"/>
      <c r="S148" s="513"/>
      <c r="T148" s="513"/>
      <c r="U148" s="513"/>
      <c r="V148" s="513"/>
      <c r="W148" s="513"/>
      <c r="X148" s="513"/>
      <c r="Y148" s="513"/>
      <c r="Z148" s="513"/>
      <c r="AA148" s="513"/>
      <c r="AB148" s="513"/>
      <c r="AC148" s="515">
        <f t="shared" si="48"/>
        <v>0</v>
      </c>
      <c r="AD148" s="516"/>
    </row>
    <row r="149" spans="1:30" outlineLevel="1">
      <c r="B149" s="508" t="str">
        <f>IF(C149&gt;0,IFERROR(_xlfn.IFS(D149&lt;=DATE(YEAR('Project basic information'!$E$12),MONTH('Project basic information'!$E$12),1),'Project basic information'!$A$12,D149&lt;=DATE(YEAR('Project basic information'!$E$13),MONTH('Project basic information'!$E$13),1),'Project basic information'!$A$13,D149&lt;=DATE(YEAR('Project basic information'!$E$14),MONTH('Project basic information'!$E$14),1),'Project basic information'!$A$14,D149&lt;=DATE(YEAR('Project basic information'!$E$15),MONTH('Project basic information'!$E$15),1),'Project basic information'!$A$15,D149&lt;=DATE(YEAR('Project basic information'!$E$16),MONTH('Project basic information'!$E$16),1),'Project basic information'!$A$16),""),"")</f>
        <v/>
      </c>
      <c r="C149" s="508">
        <f>IF(C148&gt;0,C148+1,IF(DATE(YEAR('Project basic information'!$C$5),MONTH('Project basic information'!$C$5),1)=D149,1,0))</f>
        <v>0</v>
      </c>
      <c r="D149" s="509">
        <f t="shared" si="49"/>
        <v>2528</v>
      </c>
      <c r="E149" s="510"/>
      <c r="F149" s="458">
        <f t="shared" si="46"/>
        <v>0</v>
      </c>
      <c r="G149" s="511"/>
      <c r="H149" s="510"/>
      <c r="I149" s="458">
        <f t="shared" si="47"/>
        <v>0</v>
      </c>
      <c r="J149" s="512"/>
      <c r="M149" s="509">
        <f t="shared" si="35"/>
        <v>2528</v>
      </c>
      <c r="N149" s="514"/>
      <c r="O149" s="514"/>
      <c r="P149" s="514"/>
      <c r="Q149" s="514"/>
      <c r="R149" s="514"/>
      <c r="S149" s="513"/>
      <c r="T149" s="513"/>
      <c r="U149" s="513"/>
      <c r="V149" s="513"/>
      <c r="W149" s="513"/>
      <c r="X149" s="513"/>
      <c r="Y149" s="513"/>
      <c r="Z149" s="513"/>
      <c r="AA149" s="513"/>
      <c r="AB149" s="513"/>
      <c r="AC149" s="515">
        <f t="shared" si="48"/>
        <v>0</v>
      </c>
      <c r="AD149" s="516"/>
    </row>
    <row r="150" spans="1:30" ht="15" thickBot="1">
      <c r="B150" s="518"/>
      <c r="C150" s="519"/>
      <c r="D150" s="520">
        <f>D149</f>
        <v>2528</v>
      </c>
      <c r="E150" s="521"/>
      <c r="F150" s="522">
        <f>SUM(F138:F149)</f>
        <v>0</v>
      </c>
      <c r="G150" s="523">
        <f>SUM(G138:G149)</f>
        <v>0</v>
      </c>
      <c r="H150" s="524"/>
      <c r="I150" s="522">
        <f>SUM(I138:I149)</f>
        <v>0</v>
      </c>
      <c r="J150" s="523">
        <f>SUM(J138:J149)</f>
        <v>0</v>
      </c>
      <c r="M150" s="520">
        <f t="shared" si="35"/>
        <v>2528</v>
      </c>
      <c r="N150" s="526">
        <f>SUM(N138:N149)</f>
        <v>0</v>
      </c>
      <c r="O150" s="526">
        <f>SUM(O138:O149)</f>
        <v>0</v>
      </c>
      <c r="P150" s="526">
        <f>SUM(P138:P149)</f>
        <v>0</v>
      </c>
      <c r="Q150" s="526">
        <f>SUM(Q138:Q149)</f>
        <v>0</v>
      </c>
      <c r="R150" s="526">
        <f>SUM(R138:R149)</f>
        <v>0</v>
      </c>
      <c r="S150" s="528">
        <f t="shared" ref="S150:AB150" si="50">SUM(S138:S149)</f>
        <v>0</v>
      </c>
      <c r="T150" s="528">
        <f t="shared" si="50"/>
        <v>0</v>
      </c>
      <c r="U150" s="528">
        <f t="shared" si="50"/>
        <v>0</v>
      </c>
      <c r="V150" s="528">
        <f t="shared" si="50"/>
        <v>0</v>
      </c>
      <c r="W150" s="528">
        <f t="shared" si="50"/>
        <v>0</v>
      </c>
      <c r="X150" s="528">
        <f t="shared" si="50"/>
        <v>0</v>
      </c>
      <c r="Y150" s="528">
        <f t="shared" si="50"/>
        <v>0</v>
      </c>
      <c r="Z150" s="528">
        <f t="shared" si="50"/>
        <v>0</v>
      </c>
      <c r="AA150" s="528">
        <f t="shared" si="50"/>
        <v>0</v>
      </c>
      <c r="AB150" s="528">
        <f t="shared" si="50"/>
        <v>0</v>
      </c>
      <c r="AC150" s="528">
        <f>SUM(AC138:AC149)</f>
        <v>0</v>
      </c>
      <c r="AD150" s="516"/>
    </row>
    <row r="151" spans="1:30" ht="28.55" customHeight="1">
      <c r="A151" s="448"/>
      <c r="B151" s="448"/>
      <c r="C151" s="448"/>
      <c r="D151" s="448"/>
      <c r="N151" s="527">
        <f>IFERROR(N150/$H$6,0)</f>
        <v>0</v>
      </c>
      <c r="O151" s="527">
        <f>IFERROR(O150/$H$6,0)</f>
        <v>0</v>
      </c>
      <c r="P151" s="527">
        <f>IFERROR(P150/$H$6,0)</f>
        <v>0</v>
      </c>
      <c r="Q151" s="527">
        <f>IFERROR(Q150/$H$6,0)</f>
        <v>0</v>
      </c>
      <c r="R151" s="527">
        <f>IFERROR(R150/$H$6,0)</f>
        <v>0</v>
      </c>
      <c r="S151" s="527">
        <f t="shared" ref="S151:AB151" si="51">IFERROR(S150/$H$6,0)</f>
        <v>0</v>
      </c>
      <c r="T151" s="527">
        <f t="shared" si="51"/>
        <v>0</v>
      </c>
      <c r="U151" s="527">
        <f t="shared" si="51"/>
        <v>0</v>
      </c>
      <c r="V151" s="527">
        <f t="shared" si="51"/>
        <v>0</v>
      </c>
      <c r="W151" s="527">
        <f t="shared" si="51"/>
        <v>0</v>
      </c>
      <c r="X151" s="527">
        <f t="shared" si="51"/>
        <v>0</v>
      </c>
      <c r="Y151" s="527">
        <f t="shared" si="51"/>
        <v>0</v>
      </c>
      <c r="Z151" s="527">
        <f t="shared" si="51"/>
        <v>0</v>
      </c>
      <c r="AA151" s="527">
        <f t="shared" si="51"/>
        <v>0</v>
      </c>
      <c r="AB151" s="527">
        <f t="shared" si="51"/>
        <v>0</v>
      </c>
      <c r="AC151" s="525">
        <f>IFERROR(AC150/$H$6,0)</f>
        <v>0</v>
      </c>
      <c r="AD151" s="529" t="s">
        <v>579</v>
      </c>
    </row>
    <row r="152" spans="1:30">
      <c r="A152" s="448"/>
      <c r="B152" s="448"/>
      <c r="C152" s="448"/>
      <c r="D152" s="448"/>
      <c r="N152" s="543"/>
      <c r="O152" s="543"/>
      <c r="P152" s="543"/>
      <c r="Q152" s="543"/>
      <c r="R152" s="543"/>
      <c r="S152" s="544"/>
      <c r="T152" s="545"/>
      <c r="U152" s="545"/>
      <c r="V152" s="545"/>
      <c r="W152" s="545"/>
      <c r="X152" s="545"/>
      <c r="Y152" s="545"/>
      <c r="Z152" s="545"/>
      <c r="AA152" s="545"/>
      <c r="AB152" s="546"/>
      <c r="AC152" s="543"/>
      <c r="AD152" s="542"/>
    </row>
    <row r="153" spans="1:30">
      <c r="L153" s="517"/>
      <c r="N153" s="480"/>
      <c r="O153" s="480"/>
      <c r="P153" s="480"/>
      <c r="Q153" s="480"/>
      <c r="R153" s="480"/>
      <c r="AC153" s="480"/>
    </row>
    <row r="154" spans="1:30">
      <c r="L154" s="517"/>
      <c r="N154" s="480"/>
      <c r="O154" s="480"/>
      <c r="P154" s="480"/>
      <c r="Q154" s="480"/>
      <c r="R154" s="480"/>
      <c r="AC154" s="480"/>
    </row>
    <row r="155" spans="1:30">
      <c r="N155" s="480"/>
      <c r="O155" s="480"/>
      <c r="P155" s="480"/>
      <c r="Q155" s="480"/>
      <c r="R155" s="480"/>
      <c r="AC155" s="480"/>
    </row>
    <row r="156" spans="1:30">
      <c r="N156" s="480"/>
      <c r="O156" s="480"/>
      <c r="P156" s="480"/>
      <c r="Q156" s="480"/>
      <c r="R156" s="480"/>
      <c r="AC156" s="480"/>
    </row>
    <row r="157" spans="1:30">
      <c r="N157" s="480"/>
      <c r="O157" s="480"/>
      <c r="P157" s="480"/>
      <c r="Q157" s="480"/>
      <c r="R157" s="480"/>
      <c r="AC157" s="480"/>
    </row>
    <row r="158" spans="1:30">
      <c r="N158" s="480"/>
      <c r="O158" s="480"/>
      <c r="P158" s="480"/>
      <c r="Q158" s="480"/>
      <c r="R158" s="480"/>
      <c r="AC158" s="480"/>
    </row>
    <row r="159" spans="1:30">
      <c r="N159" s="480"/>
      <c r="O159" s="480"/>
      <c r="P159" s="480"/>
      <c r="Q159" s="480"/>
      <c r="R159" s="480"/>
      <c r="AC159" s="480"/>
    </row>
    <row r="160" spans="1:30">
      <c r="N160" s="480"/>
      <c r="O160" s="480"/>
      <c r="P160" s="480"/>
      <c r="Q160" s="480"/>
      <c r="R160" s="480"/>
      <c r="AC160" s="480"/>
    </row>
    <row r="161" spans="14:29">
      <c r="N161" s="480"/>
      <c r="O161" s="480"/>
      <c r="P161" s="480"/>
      <c r="Q161" s="480"/>
      <c r="R161" s="480"/>
      <c r="AC161" s="480"/>
    </row>
    <row r="162" spans="14:29">
      <c r="N162" s="480"/>
      <c r="O162" s="480"/>
      <c r="P162" s="480"/>
      <c r="Q162" s="480"/>
      <c r="R162" s="480"/>
      <c r="AC162" s="480"/>
    </row>
    <row r="163" spans="14:29">
      <c r="N163" s="480"/>
      <c r="O163" s="480"/>
      <c r="P163" s="480"/>
      <c r="Q163" s="480"/>
      <c r="R163" s="480"/>
      <c r="AC163" s="480"/>
    </row>
    <row r="164" spans="14:29">
      <c r="N164" s="480"/>
      <c r="O164" s="480"/>
      <c r="P164" s="480"/>
      <c r="Q164" s="480"/>
      <c r="R164" s="480"/>
      <c r="AC164" s="480"/>
    </row>
    <row r="165" spans="14:29">
      <c r="N165" s="480"/>
      <c r="O165" s="480"/>
      <c r="P165" s="480"/>
      <c r="Q165" s="480"/>
      <c r="R165" s="480"/>
      <c r="AC165" s="480"/>
    </row>
    <row r="166" spans="14:29">
      <c r="N166" s="480"/>
      <c r="O166" s="480"/>
      <c r="P166" s="480"/>
      <c r="Q166" s="480"/>
      <c r="R166" s="480"/>
      <c r="AC166" s="480"/>
    </row>
    <row r="167" spans="14:29">
      <c r="N167" s="480"/>
      <c r="O167" s="480"/>
      <c r="P167" s="480"/>
      <c r="Q167" s="480"/>
      <c r="R167" s="480"/>
      <c r="AC167" s="480"/>
    </row>
    <row r="168" spans="14:29">
      <c r="N168" s="480"/>
      <c r="O168" s="480"/>
      <c r="P168" s="480"/>
      <c r="Q168" s="480"/>
      <c r="R168" s="480"/>
      <c r="AC168" s="480"/>
    </row>
    <row r="169" spans="14:29">
      <c r="N169" s="480"/>
      <c r="O169" s="480"/>
      <c r="P169" s="480"/>
      <c r="Q169" s="480"/>
      <c r="R169" s="480"/>
      <c r="AC169" s="480"/>
    </row>
    <row r="170" spans="14:29">
      <c r="N170" s="480"/>
      <c r="O170" s="480"/>
      <c r="P170" s="480"/>
      <c r="Q170" s="480"/>
      <c r="R170" s="480"/>
      <c r="AC170" s="480"/>
    </row>
    <row r="171" spans="14:29">
      <c r="N171" s="480"/>
      <c r="O171" s="480"/>
      <c r="P171" s="480"/>
      <c r="Q171" s="480"/>
      <c r="R171" s="480"/>
      <c r="AC171" s="480"/>
    </row>
    <row r="172" spans="14:29">
      <c r="N172" s="480"/>
      <c r="O172" s="480"/>
      <c r="P172" s="480"/>
      <c r="Q172" s="480"/>
      <c r="R172" s="480"/>
      <c r="AC172" s="480"/>
    </row>
    <row r="173" spans="14:29">
      <c r="N173" s="480"/>
      <c r="O173" s="480"/>
      <c r="P173" s="480"/>
      <c r="Q173" s="480"/>
      <c r="R173" s="480"/>
      <c r="AC173" s="480"/>
    </row>
    <row r="174" spans="14:29">
      <c r="N174" s="480"/>
      <c r="O174" s="480"/>
      <c r="P174" s="480"/>
      <c r="Q174" s="480"/>
      <c r="R174" s="480"/>
      <c r="AC174" s="480"/>
    </row>
    <row r="175" spans="14:29">
      <c r="N175" s="480"/>
      <c r="O175" s="480"/>
      <c r="P175" s="480"/>
      <c r="Q175" s="480"/>
      <c r="R175" s="480"/>
      <c r="AC175" s="480"/>
    </row>
    <row r="176" spans="14:29">
      <c r="N176" s="480"/>
      <c r="O176" s="480"/>
      <c r="P176" s="480"/>
      <c r="Q176" s="480"/>
      <c r="R176" s="480"/>
      <c r="AC176" s="480"/>
    </row>
    <row r="177" spans="14:18">
      <c r="N177" s="480"/>
      <c r="O177" s="480"/>
      <c r="P177" s="480"/>
      <c r="Q177" s="480"/>
      <c r="R177" s="480"/>
    </row>
    <row r="178" spans="14:18">
      <c r="N178" s="480"/>
      <c r="O178" s="480"/>
      <c r="P178" s="480"/>
      <c r="Q178" s="480"/>
      <c r="R178" s="480"/>
    </row>
    <row r="179" spans="14:18">
      <c r="N179" s="480"/>
      <c r="O179" s="480"/>
      <c r="P179" s="480"/>
      <c r="Q179" s="480"/>
      <c r="R179" s="480"/>
    </row>
    <row r="180" spans="14:18">
      <c r="N180" s="480"/>
      <c r="O180" s="480"/>
      <c r="P180" s="480"/>
      <c r="Q180" s="480"/>
      <c r="R180" s="480"/>
    </row>
  </sheetData>
  <mergeCells count="62">
    <mergeCell ref="E46:G46"/>
    <mergeCell ref="H46:J46"/>
    <mergeCell ref="N46:AC46"/>
    <mergeCell ref="J27:J28"/>
    <mergeCell ref="K27:K28"/>
    <mergeCell ref="H35:H41"/>
    <mergeCell ref="B44:J44"/>
    <mergeCell ref="M44:AE44"/>
    <mergeCell ref="C32:I32"/>
    <mergeCell ref="A27:A28"/>
    <mergeCell ref="B27:B28"/>
    <mergeCell ref="C27:C28"/>
    <mergeCell ref="D27:D28"/>
    <mergeCell ref="E27:E28"/>
    <mergeCell ref="F27:F28"/>
    <mergeCell ref="G27:G28"/>
    <mergeCell ref="H27:H28"/>
    <mergeCell ref="I27:I28"/>
    <mergeCell ref="F25:F26"/>
    <mergeCell ref="G25:G26"/>
    <mergeCell ref="H25:H26"/>
    <mergeCell ref="I25:I26"/>
    <mergeCell ref="J25:J26"/>
    <mergeCell ref="K25:K26"/>
    <mergeCell ref="G23:G24"/>
    <mergeCell ref="H23:H24"/>
    <mergeCell ref="I23:I24"/>
    <mergeCell ref="J23:J24"/>
    <mergeCell ref="K23:K24"/>
    <mergeCell ref="A25:A26"/>
    <mergeCell ref="B25:B26"/>
    <mergeCell ref="C25:C26"/>
    <mergeCell ref="D25:D26"/>
    <mergeCell ref="E25:E26"/>
    <mergeCell ref="A23:A24"/>
    <mergeCell ref="B23:B24"/>
    <mergeCell ref="C23:C24"/>
    <mergeCell ref="D23:D24"/>
    <mergeCell ref="E23:E24"/>
    <mergeCell ref="F23:F24"/>
    <mergeCell ref="F21:F22"/>
    <mergeCell ref="G21:G22"/>
    <mergeCell ref="H21:H22"/>
    <mergeCell ref="I21:I22"/>
    <mergeCell ref="J21:J22"/>
    <mergeCell ref="K21:K22"/>
    <mergeCell ref="C17:K17"/>
    <mergeCell ref="M17:AE18"/>
    <mergeCell ref="C19:E19"/>
    <mergeCell ref="G19:I19"/>
    <mergeCell ref="E21:E22"/>
    <mergeCell ref="A20:B20"/>
    <mergeCell ref="A21:A22"/>
    <mergeCell ref="B21:B22"/>
    <mergeCell ref="C21:C22"/>
    <mergeCell ref="D21:D22"/>
    <mergeCell ref="C3:H3"/>
    <mergeCell ref="M3:AE3"/>
    <mergeCell ref="D6:E6"/>
    <mergeCell ref="C8:C13"/>
    <mergeCell ref="C14:C15"/>
    <mergeCell ref="D14:D15"/>
  </mergeCells>
  <conditionalFormatting sqref="B48:B59 B93:B104 B108:B119 B122:B134 B138:B149">
    <cfRule type="cellIs" dxfId="141" priority="118" operator="equal">
      <formula>"P4"</formula>
    </cfRule>
    <cfRule type="cellIs" dxfId="140" priority="119" operator="equal">
      <formula>"P3"</formula>
    </cfRule>
    <cfRule type="cellIs" dxfId="139" priority="120" operator="equal">
      <formula>"P2"</formula>
    </cfRule>
    <cfRule type="cellIs" dxfId="138" priority="121" operator="equal">
      <formula>"P1"</formula>
    </cfRule>
  </conditionalFormatting>
  <conditionalFormatting sqref="B48:B59 B93:B104 B108:B119 B123:B134 B138:B149">
    <cfRule type="cellIs" dxfId="137" priority="117" operator="equal">
      <formula>"P5"</formula>
    </cfRule>
  </conditionalFormatting>
  <conditionalFormatting sqref="B63:B74">
    <cfRule type="cellIs" dxfId="136" priority="68" operator="equal">
      <formula>"P5"</formula>
    </cfRule>
    <cfRule type="cellIs" dxfId="135" priority="69" operator="equal">
      <formula>"P4"</formula>
    </cfRule>
    <cfRule type="cellIs" dxfId="134" priority="70" operator="equal">
      <formula>"P3"</formula>
    </cfRule>
    <cfRule type="cellIs" dxfId="133" priority="71" operator="equal">
      <formula>"P2"</formula>
    </cfRule>
    <cfRule type="cellIs" dxfId="132" priority="72" operator="equal">
      <formula>"P1"</formula>
    </cfRule>
  </conditionalFormatting>
  <conditionalFormatting sqref="B78:B89">
    <cfRule type="cellIs" dxfId="131" priority="74" operator="equal">
      <formula>"P5"</formula>
    </cfRule>
    <cfRule type="cellIs" dxfId="130" priority="75" operator="equal">
      <formula>"P4"</formula>
    </cfRule>
    <cfRule type="cellIs" dxfId="129" priority="76" operator="equal">
      <formula>"P3"</formula>
    </cfRule>
    <cfRule type="cellIs" dxfId="128" priority="77" operator="equal">
      <formula>"P2"</formula>
    </cfRule>
    <cfRule type="cellIs" dxfId="127" priority="78" operator="equal">
      <formula>"P1"</formula>
    </cfRule>
  </conditionalFormatting>
  <conditionalFormatting sqref="C48:C59 C93:C104 C108:C119 C123:C134 C138:C149 G151:G186">
    <cfRule type="cellIs" dxfId="126" priority="126" operator="equal">
      <formula>0</formula>
    </cfRule>
  </conditionalFormatting>
  <conditionalFormatting sqref="C63:C74">
    <cfRule type="cellIs" dxfId="124" priority="81" operator="equal">
      <formula>0</formula>
    </cfRule>
  </conditionalFormatting>
  <conditionalFormatting sqref="C78:C89">
    <cfRule type="cellIs" dxfId="123" priority="80" operator="equal">
      <formula>0</formula>
    </cfRule>
  </conditionalFormatting>
  <conditionalFormatting sqref="C35:G41">
    <cfRule type="cellIs" dxfId="122" priority="21" operator="equal">
      <formula>0</formula>
    </cfRule>
  </conditionalFormatting>
  <conditionalFormatting sqref="D48:D60">
    <cfRule type="expression" dxfId="121" priority="67">
      <formula>$D$48=0</formula>
    </cfRule>
  </conditionalFormatting>
  <conditionalFormatting sqref="D49:D59">
    <cfRule type="cellIs" dxfId="120" priority="66" operator="equal">
      <formula>0</formula>
    </cfRule>
  </conditionalFormatting>
  <conditionalFormatting sqref="D63:D75">
    <cfRule type="expression" dxfId="119" priority="65">
      <formula>$D$48=0</formula>
    </cfRule>
  </conditionalFormatting>
  <conditionalFormatting sqref="D64:D74">
    <cfRule type="cellIs" dxfId="118" priority="64" operator="equal">
      <formula>0</formula>
    </cfRule>
  </conditionalFormatting>
  <conditionalFormatting sqref="D78:D90">
    <cfRule type="expression" dxfId="117" priority="63">
      <formula>$D$48=0</formula>
    </cfRule>
  </conditionalFormatting>
  <conditionalFormatting sqref="D79:D89">
    <cfRule type="cellIs" dxfId="116" priority="62" operator="equal">
      <formula>0</formula>
    </cfRule>
  </conditionalFormatting>
  <conditionalFormatting sqref="D93:D105">
    <cfRule type="expression" dxfId="115" priority="61">
      <formula>$D$48=0</formula>
    </cfRule>
  </conditionalFormatting>
  <conditionalFormatting sqref="D94:D104">
    <cfRule type="cellIs" dxfId="114" priority="60" operator="equal">
      <formula>0</formula>
    </cfRule>
  </conditionalFormatting>
  <conditionalFormatting sqref="D108:D120">
    <cfRule type="expression" dxfId="113" priority="59">
      <formula>$D$48=0</formula>
    </cfRule>
  </conditionalFormatting>
  <conditionalFormatting sqref="D109:D119">
    <cfRule type="cellIs" dxfId="112" priority="58" operator="equal">
      <formula>0</formula>
    </cfRule>
  </conditionalFormatting>
  <conditionalFormatting sqref="D123:D135">
    <cfRule type="expression" dxfId="111" priority="57">
      <formula>$D$48=0</formula>
    </cfRule>
  </conditionalFormatting>
  <conditionalFormatting sqref="D124:D134">
    <cfRule type="cellIs" dxfId="110" priority="56" operator="equal">
      <formula>0</formula>
    </cfRule>
  </conditionalFormatting>
  <conditionalFormatting sqref="D138:D150">
    <cfRule type="expression" dxfId="109" priority="55">
      <formula>$D$48=0</formula>
    </cfRule>
  </conditionalFormatting>
  <conditionalFormatting sqref="D139:D149">
    <cfRule type="cellIs" dxfId="108" priority="54" operator="equal">
      <formula>0</formula>
    </cfRule>
  </conditionalFormatting>
  <conditionalFormatting sqref="E48:E59">
    <cfRule type="expression" dxfId="107" priority="13">
      <formula>$B48=""</formula>
    </cfRule>
  </conditionalFormatting>
  <conditionalFormatting sqref="E63:E74">
    <cfRule type="expression" dxfId="106" priority="6">
      <formula>$B63=""</formula>
    </cfRule>
  </conditionalFormatting>
  <conditionalFormatting sqref="E78:E89">
    <cfRule type="expression" dxfId="105" priority="5">
      <formula>$B78=""</formula>
    </cfRule>
  </conditionalFormatting>
  <conditionalFormatting sqref="E93:E104">
    <cfRule type="expression" dxfId="104" priority="106">
      <formula>$B93=""</formula>
    </cfRule>
  </conditionalFormatting>
  <conditionalFormatting sqref="E108:E119">
    <cfRule type="expression" dxfId="103" priority="102">
      <formula>$B108=""</formula>
    </cfRule>
  </conditionalFormatting>
  <conditionalFormatting sqref="E123:E134">
    <cfRule type="expression" dxfId="102" priority="98">
      <formula>$B123=""</formula>
    </cfRule>
  </conditionalFormatting>
  <conditionalFormatting sqref="E138:E149">
    <cfRule type="expression" dxfId="101" priority="93">
      <formula>$B138=""</formula>
    </cfRule>
  </conditionalFormatting>
  <conditionalFormatting sqref="F35:F41">
    <cfRule type="cellIs" dxfId="100" priority="22" operator="notEqual">
      <formula>0</formula>
    </cfRule>
  </conditionalFormatting>
  <conditionalFormatting sqref="F48:F150">
    <cfRule type="cellIs" dxfId="99" priority="95" operator="equal">
      <formula>0</formula>
    </cfRule>
  </conditionalFormatting>
  <conditionalFormatting sqref="G48:H59">
    <cfRule type="expression" dxfId="98" priority="12">
      <formula>$B48=""</formula>
    </cfRule>
  </conditionalFormatting>
  <conditionalFormatting sqref="G63:H74">
    <cfRule type="expression" dxfId="97" priority="10">
      <formula>$B63=""</formula>
    </cfRule>
  </conditionalFormatting>
  <conditionalFormatting sqref="G78:H89">
    <cfRule type="expression" dxfId="96" priority="9">
      <formula>$B78=""</formula>
    </cfRule>
  </conditionalFormatting>
  <conditionalFormatting sqref="G93:H104">
    <cfRule type="expression" dxfId="95" priority="105">
      <formula>$B93=""</formula>
    </cfRule>
  </conditionalFormatting>
  <conditionalFormatting sqref="G108:H119">
    <cfRule type="expression" dxfId="94" priority="101">
      <formula>$B108=""</formula>
    </cfRule>
  </conditionalFormatting>
  <conditionalFormatting sqref="G123:H134">
    <cfRule type="expression" dxfId="93" priority="97">
      <formula>$B123=""</formula>
    </cfRule>
  </conditionalFormatting>
  <conditionalFormatting sqref="G138:H149">
    <cfRule type="expression" dxfId="92" priority="92">
      <formula>$B138=""</formula>
    </cfRule>
  </conditionalFormatting>
  <conditionalFormatting sqref="H21 K21 K23 K25 K27 H29">
    <cfRule type="cellIs" dxfId="91" priority="20" operator="notEqual">
      <formula>0</formula>
    </cfRule>
  </conditionalFormatting>
  <conditionalFormatting sqref="H23">
    <cfRule type="cellIs" dxfId="90" priority="18" operator="notEqual">
      <formula>0</formula>
    </cfRule>
  </conditionalFormatting>
  <conditionalFormatting sqref="H25">
    <cfRule type="cellIs" dxfId="89" priority="17" operator="notEqual">
      <formula>0</formula>
    </cfRule>
  </conditionalFormatting>
  <conditionalFormatting sqref="H27">
    <cfRule type="cellIs" dxfId="88" priority="16" operator="notEqual">
      <formula>0</formula>
    </cfRule>
  </conditionalFormatting>
  <conditionalFormatting sqref="H35:H41">
    <cfRule type="expression" dxfId="87" priority="73">
      <formula>$D14="yes"</formula>
    </cfRule>
  </conditionalFormatting>
  <conditionalFormatting sqref="H62">
    <cfRule type="cellIs" dxfId="86" priority="115" operator="equal">
      <formula>0</formula>
    </cfRule>
  </conditionalFormatting>
  <conditionalFormatting sqref="H77">
    <cfRule type="cellIs" dxfId="85" priority="114" operator="equal">
      <formula>0</formula>
    </cfRule>
  </conditionalFormatting>
  <conditionalFormatting sqref="H92">
    <cfRule type="cellIs" dxfId="84" priority="113" operator="equal">
      <formula>0</formula>
    </cfRule>
  </conditionalFormatting>
  <conditionalFormatting sqref="H107">
    <cfRule type="cellIs" dxfId="83" priority="112" operator="equal">
      <formula>0</formula>
    </cfRule>
  </conditionalFormatting>
  <conditionalFormatting sqref="H122">
    <cfRule type="cellIs" dxfId="82" priority="111" operator="equal">
      <formula>0</formula>
    </cfRule>
  </conditionalFormatting>
  <conditionalFormatting sqref="H137">
    <cfRule type="cellIs" dxfId="81" priority="110" operator="equal">
      <formula>0</formula>
    </cfRule>
  </conditionalFormatting>
  <conditionalFormatting sqref="I48:I60">
    <cfRule type="cellIs" dxfId="80" priority="116" operator="equal">
      <formula>0</formula>
    </cfRule>
  </conditionalFormatting>
  <conditionalFormatting sqref="I63:I75">
    <cfRule type="cellIs" dxfId="79" priority="109" operator="equal">
      <formula>0</formula>
    </cfRule>
  </conditionalFormatting>
  <conditionalFormatting sqref="I78:I90">
    <cfRule type="cellIs" dxfId="78" priority="108" operator="equal">
      <formula>0</formula>
    </cfRule>
  </conditionalFormatting>
  <conditionalFormatting sqref="I93:I105">
    <cfRule type="cellIs" dxfId="77" priority="107" operator="equal">
      <formula>0</formula>
    </cfRule>
  </conditionalFormatting>
  <conditionalFormatting sqref="I108:I120">
    <cfRule type="cellIs" dxfId="76" priority="103" operator="equal">
      <formula>0</formula>
    </cfRule>
  </conditionalFormatting>
  <conditionalFormatting sqref="I123:I135">
    <cfRule type="cellIs" dxfId="75" priority="99" operator="equal">
      <formula>0</formula>
    </cfRule>
  </conditionalFormatting>
  <conditionalFormatting sqref="I138:I150">
    <cfRule type="cellIs" dxfId="74" priority="94" operator="equal">
      <formula>0</formula>
    </cfRule>
  </conditionalFormatting>
  <conditionalFormatting sqref="I42:J42">
    <cfRule type="cellIs" dxfId="73" priority="122" operator="equal">
      <formula>0</formula>
    </cfRule>
  </conditionalFormatting>
  <conditionalFormatting sqref="I43:J43">
    <cfRule type="cellIs" dxfId="72" priority="123" operator="notEqual">
      <formula>0</formula>
    </cfRule>
  </conditionalFormatting>
  <conditionalFormatting sqref="J30">
    <cfRule type="cellIs" dxfId="71" priority="127" operator="notEqual">
      <formula>0</formula>
    </cfRule>
  </conditionalFormatting>
  <conditionalFormatting sqref="J48:J59">
    <cfRule type="expression" dxfId="70" priority="11">
      <formula>$B48=""</formula>
    </cfRule>
  </conditionalFormatting>
  <conditionalFormatting sqref="J63:J74">
    <cfRule type="expression" dxfId="69" priority="4">
      <formula>$B63=""</formula>
    </cfRule>
  </conditionalFormatting>
  <conditionalFormatting sqref="J78:J89">
    <cfRule type="expression" dxfId="68" priority="3">
      <formula>$B78=""</formula>
    </cfRule>
  </conditionalFormatting>
  <conditionalFormatting sqref="J93:J104">
    <cfRule type="expression" dxfId="67" priority="104">
      <formula>$B93=""</formula>
    </cfRule>
  </conditionalFormatting>
  <conditionalFormatting sqref="J108:J119">
    <cfRule type="expression" dxfId="66" priority="100">
      <formula>$B108=""</formula>
    </cfRule>
  </conditionalFormatting>
  <conditionalFormatting sqref="J123:J134">
    <cfRule type="expression" dxfId="65" priority="96">
      <formula>$B123=""</formula>
    </cfRule>
  </conditionalFormatting>
  <conditionalFormatting sqref="J138:J149">
    <cfRule type="expression" dxfId="64" priority="91">
      <formula>$B138=""</formula>
    </cfRule>
  </conditionalFormatting>
  <conditionalFormatting sqref="K29:K31">
    <cfRule type="cellIs" dxfId="63" priority="19" operator="notEqual">
      <formula>0</formula>
    </cfRule>
  </conditionalFormatting>
  <conditionalFormatting sqref="M48:M60">
    <cfRule type="expression" dxfId="62" priority="35">
      <formula>$D$48=0</formula>
    </cfRule>
  </conditionalFormatting>
  <conditionalFormatting sqref="M49:M59">
    <cfRule type="cellIs" dxfId="61" priority="53" operator="equal">
      <formula>0</formula>
    </cfRule>
  </conditionalFormatting>
  <conditionalFormatting sqref="M63:M75">
    <cfRule type="expression" dxfId="60" priority="34">
      <formula>$D$48=0</formula>
    </cfRule>
  </conditionalFormatting>
  <conditionalFormatting sqref="M64:M74">
    <cfRule type="cellIs" dxfId="59" priority="33" operator="equal">
      <formula>0</formula>
    </cfRule>
  </conditionalFormatting>
  <conditionalFormatting sqref="M78:M90">
    <cfRule type="expression" dxfId="58" priority="32">
      <formula>$D$48=0</formula>
    </cfRule>
  </conditionalFormatting>
  <conditionalFormatting sqref="M79:M89">
    <cfRule type="cellIs" dxfId="57" priority="31" operator="equal">
      <formula>0</formula>
    </cfRule>
  </conditionalFormatting>
  <conditionalFormatting sqref="M93:M105">
    <cfRule type="expression" dxfId="56" priority="30">
      <formula>$D$48=0</formula>
    </cfRule>
  </conditionalFormatting>
  <conditionalFormatting sqref="M94:M104">
    <cfRule type="cellIs" dxfId="55" priority="29" operator="equal">
      <formula>0</formula>
    </cfRule>
  </conditionalFormatting>
  <conditionalFormatting sqref="M108:M120">
    <cfRule type="expression" dxfId="54" priority="28">
      <formula>$D$48=0</formula>
    </cfRule>
  </conditionalFormatting>
  <conditionalFormatting sqref="M109:M119">
    <cfRule type="cellIs" dxfId="53" priority="27" operator="equal">
      <formula>0</formula>
    </cfRule>
  </conditionalFormatting>
  <conditionalFormatting sqref="M123:M135">
    <cfRule type="expression" dxfId="52" priority="26">
      <formula>$D$48=0</formula>
    </cfRule>
  </conditionalFormatting>
  <conditionalFormatting sqref="M124:M134">
    <cfRule type="cellIs" dxfId="51" priority="25" operator="equal">
      <formula>0</formula>
    </cfRule>
  </conditionalFormatting>
  <conditionalFormatting sqref="M138:M150">
    <cfRule type="expression" dxfId="50" priority="24">
      <formula>$D$48=0</formula>
    </cfRule>
  </conditionalFormatting>
  <conditionalFormatting sqref="M139:M149">
    <cfRule type="cellIs" dxfId="49" priority="23" operator="equal">
      <formula>0</formula>
    </cfRule>
  </conditionalFormatting>
  <conditionalFormatting sqref="N6">
    <cfRule type="cellIs" dxfId="48" priority="89" operator="equal">
      <formula>0</formula>
    </cfRule>
  </conditionalFormatting>
  <conditionalFormatting sqref="N11:R14 AD11:AD14">
    <cfRule type="cellIs" dxfId="43" priority="90" operator="equal">
      <formula>0</formula>
    </cfRule>
  </conditionalFormatting>
  <conditionalFormatting sqref="N6:AB14">
    <cfRule type="cellIs" dxfId="42" priority="88" operator="equal">
      <formula>0</formula>
    </cfRule>
  </conditionalFormatting>
  <conditionalFormatting sqref="N21:AC29">
    <cfRule type="cellIs" dxfId="41" priority="15" operator="equal">
      <formula>0</formula>
    </cfRule>
  </conditionalFormatting>
  <conditionalFormatting sqref="N60:AC61 N62:S62 N75:AC76 N77:S77 N90:AC91 N92:S92 N105:AC106 N107:S107 N120:AC121 N122:S122 N135:AC136 N137:S137 N150:AC151">
    <cfRule type="cellIs" dxfId="40" priority="37" operator="equal">
      <formula>0</formula>
    </cfRule>
  </conditionalFormatting>
  <conditionalFormatting sqref="U62:AC62 AC63:AC74 U77:AC77 AC78:AC89 U92:AC92 AC93:AC104 U107:AC107 AC108:AC119 U122:AC122 AC123:AC134 U137:AC137 AC138:AC149">
    <cfRule type="cellIs" dxfId="25" priority="36" operator="equal">
      <formula>0</formula>
    </cfRule>
  </conditionalFormatting>
  <conditionalFormatting sqref="AC6:AC14">
    <cfRule type="cellIs" dxfId="10" priority="14" operator="equal">
      <formula>0</formula>
    </cfRule>
  </conditionalFormatting>
  <conditionalFormatting sqref="AC15:AC16 E42:H43">
    <cfRule type="cellIs" dxfId="9" priority="124" operator="equal">
      <formula>0</formula>
    </cfRule>
  </conditionalFormatting>
  <conditionalFormatting sqref="AC48:AC59">
    <cfRule type="cellIs" dxfId="8" priority="125" operator="equal">
      <formula>0</formula>
    </cfRule>
  </conditionalFormatting>
  <conditionalFormatting sqref="AD21:AD29">
    <cfRule type="cellIs" dxfId="7" priority="82" operator="equal">
      <formula>0</formula>
    </cfRule>
  </conditionalFormatting>
  <conditionalFormatting sqref="AD22 AD24 AD26 AD28">
    <cfRule type="cellIs" dxfId="6" priority="87" operator="equal">
      <formula>0</formula>
    </cfRule>
  </conditionalFormatting>
  <conditionalFormatting sqref="AD6:AE14">
    <cfRule type="cellIs" dxfId="5" priority="1" operator="equal">
      <formula>0</formula>
    </cfRule>
  </conditionalFormatting>
  <conditionalFormatting sqref="AE6:AE14">
    <cfRule type="cellIs" dxfId="4" priority="2" operator="equal">
      <formula>0</formula>
    </cfRule>
  </conditionalFormatting>
  <conditionalFormatting sqref="AE22 AE24 AE26">
    <cfRule type="cellIs" dxfId="3" priority="85" operator="equal">
      <formula>"adjustment needed"</formula>
    </cfRule>
  </conditionalFormatting>
  <conditionalFormatting sqref="AE22:AE26">
    <cfRule type="cellIs" dxfId="2" priority="86" operator="equal">
      <formula>"""adjustment needed"""</formula>
    </cfRule>
  </conditionalFormatting>
  <conditionalFormatting sqref="AE28">
    <cfRule type="cellIs" dxfId="1" priority="83" operator="equal">
      <formula>"adjustment needed"</formula>
    </cfRule>
    <cfRule type="cellIs" dxfId="0" priority="84" operator="equal">
      <formula>"""adjustment needed"""</formula>
    </cfRule>
  </conditionalFormatting>
  <dataValidations count="1">
    <dataValidation type="list" allowBlank="1" showInputMessage="1" showErrorMessage="1" sqref="D14" xr:uid="{1D918505-6641-4C31-8C7B-B35FBB334A98}">
      <formula1>$AK$5:$AK$6</formula1>
    </dataValidation>
  </dataValidations>
  <pageMargins left="0.25" right="0.25" top="0.75" bottom="0.75" header="0.3" footer="0.3"/>
  <pageSetup paperSize="9" scale="30" orientation="landscape" r:id="rId1"/>
  <extLst>
    <ext xmlns:x14="http://schemas.microsoft.com/office/spreadsheetml/2009/9/main" uri="{78C0D931-6437-407d-A8EE-F0AAD7539E65}">
      <x14:conditionalFormattings>
        <x14:conditionalFormatting xmlns:xm="http://schemas.microsoft.com/office/excel/2006/main">
          <x14:cfRule type="cellIs" priority="79" operator="greaterThan" id="{00CE9A38-8600-4817-B99D-7F41B4E33DFD}">
            <xm:f>'Project basic information'!$C$7</xm:f>
            <x14:dxf>
              <font>
                <color rgb="FFF2F2F2"/>
              </font>
            </x14:dxf>
          </x14:cfRule>
          <xm:sqref>C48:C149</xm:sqref>
        </x14:conditionalFormatting>
        <x14:conditionalFormatting xmlns:xm="http://schemas.microsoft.com/office/excel/2006/main">
          <x14:cfRule type="expression" priority="128" id="{9B37E0B8-2028-4344-AA1B-8A16F4929200}">
            <xm:f>AND($D48&gt;='Project basic information'!$D$20,$D48&lt;='Project basic information'!$E$20,'Project basic information'!$F$20="x")</xm:f>
            <x14:dxf>
              <fill>
                <patternFill patternType="solid">
                  <fgColor indexed="26"/>
                  <bgColor indexed="26"/>
                </patternFill>
              </fill>
            </x14:dxf>
          </x14:cfRule>
          <xm:sqref>N48:N59 N108:N119 N123:N134 N138:N149</xm:sqref>
        </x14:conditionalFormatting>
        <x14:conditionalFormatting xmlns:xm="http://schemas.microsoft.com/office/excel/2006/main">
          <x14:cfRule type="expression" priority="8" id="{5243087B-C6F6-410A-93C1-5B73CE97B519}">
            <xm:f>AND($D63&gt;='Project basic information'!$D$20,$D63&lt;='Project basic information'!$E$20,'Project basic information'!$F$20="x")</xm:f>
            <x14:dxf>
              <fill>
                <patternFill patternType="solid">
                  <fgColor indexed="26"/>
                  <bgColor indexed="26"/>
                </patternFill>
              </fill>
            </x14:dxf>
          </x14:cfRule>
          <xm:sqref>N63:N74</xm:sqref>
        </x14:conditionalFormatting>
        <x14:conditionalFormatting xmlns:xm="http://schemas.microsoft.com/office/excel/2006/main">
          <x14:cfRule type="expression" priority="7" id="{31B31C19-AE29-45B7-93E5-F58DC967207F}">
            <xm:f>AND($D78&gt;='Project basic information'!$D$20,$D78&lt;='Project basic information'!$E$20,'Project basic information'!$F$20="x")</xm:f>
            <x14:dxf>
              <fill>
                <patternFill patternType="solid">
                  <fgColor indexed="26"/>
                  <bgColor indexed="26"/>
                </patternFill>
              </fill>
            </x14:dxf>
          </x14:cfRule>
          <xm:sqref>N78:N89</xm:sqref>
        </x14:conditionalFormatting>
        <x14:conditionalFormatting xmlns:xm="http://schemas.microsoft.com/office/excel/2006/main">
          <x14:cfRule type="expression" priority="38" id="{13B8809F-F079-4AAB-88D4-98F9A55190A9}">
            <xm:f>AND($D93&gt;='Project basic information'!$D$20,$D93&lt;='Project basic information'!$E$20,'Project basic information'!$F$20="x")</xm:f>
            <x14:dxf>
              <fill>
                <patternFill patternType="solid">
                  <fgColor indexed="26"/>
                  <bgColor indexed="26"/>
                </patternFill>
              </fill>
            </x14:dxf>
          </x14:cfRule>
          <xm:sqref>N93:N104</xm:sqref>
        </x14:conditionalFormatting>
        <x14:conditionalFormatting xmlns:xm="http://schemas.microsoft.com/office/excel/2006/main">
          <x14:cfRule type="expression" priority="129" id="{7F682B6C-11CD-479E-ABD0-36DA9E6295DF}">
            <xm:f>AND($D48&gt;='Project basic information'!$D$21,$D48&lt;='Project basic information'!$E$21,'Project basic information'!$F$21="x")</xm:f>
            <x14:dxf>
              <fill>
                <patternFill patternType="solid">
                  <fgColor indexed="26"/>
                  <bgColor indexed="26"/>
                </patternFill>
              </fill>
            </x14:dxf>
          </x14:cfRule>
          <xm:sqref>O48:O59 O78:O89 O93:O104 O108:O119 O123:O134 O138:O149</xm:sqref>
        </x14:conditionalFormatting>
        <x14:conditionalFormatting xmlns:xm="http://schemas.microsoft.com/office/excel/2006/main">
          <x14:cfRule type="expression" priority="39" id="{ABC72701-68F1-4589-A54D-B4A3B8B7F787}">
            <xm:f>AND($D63&gt;='Project basic information'!$D$21,$D63&lt;='Project basic information'!$E$21,'Project basic information'!$F$21="x")</xm:f>
            <x14:dxf>
              <fill>
                <patternFill patternType="solid">
                  <fgColor indexed="26"/>
                  <bgColor indexed="26"/>
                </patternFill>
              </fill>
            </x14:dxf>
          </x14:cfRule>
          <xm:sqref>O63:O74</xm:sqref>
        </x14:conditionalFormatting>
        <x14:conditionalFormatting xmlns:xm="http://schemas.microsoft.com/office/excel/2006/main">
          <x14:cfRule type="expression" priority="130" id="{A30E7CDA-24CA-44EC-8070-AC9FD24D6A8F}">
            <xm:f>AND($D48&gt;='Project basic information'!$D$22,$D48&lt;='Project basic information'!$E$22,'Project basic information'!$F$22="x")</xm:f>
            <x14:dxf>
              <fill>
                <patternFill patternType="solid">
                  <fgColor indexed="26"/>
                  <bgColor indexed="26"/>
                </patternFill>
              </fill>
            </x14:dxf>
          </x14:cfRule>
          <xm:sqref>P48:P59 P78:P89 P93:P104 P108:P119 P123:P134 P138:P149</xm:sqref>
        </x14:conditionalFormatting>
        <x14:conditionalFormatting xmlns:xm="http://schemas.microsoft.com/office/excel/2006/main">
          <x14:cfRule type="expression" priority="40" id="{63AEAA12-5254-4879-A30E-F901D51081D5}">
            <xm:f>AND($D63&gt;='Project basic information'!$D$22,$D63&lt;='Project basic information'!$E$22,'Project basic information'!$F$22="x")</xm:f>
            <x14:dxf>
              <fill>
                <patternFill patternType="solid">
                  <fgColor indexed="26"/>
                  <bgColor indexed="26"/>
                </patternFill>
              </fill>
            </x14:dxf>
          </x14:cfRule>
          <xm:sqref>P63:P74</xm:sqref>
        </x14:conditionalFormatting>
        <x14:conditionalFormatting xmlns:xm="http://schemas.microsoft.com/office/excel/2006/main">
          <x14:cfRule type="expression" priority="131" id="{3863ECA1-F069-40DD-8425-F49E7D05CDC2}">
            <xm:f>AND($D48&gt;='Project basic information'!$D$23,$D48&lt;='Project basic information'!$E$23,'Project basic information'!$F$23="x")</xm:f>
            <x14:dxf>
              <fill>
                <patternFill patternType="solid">
                  <fgColor indexed="26"/>
                  <bgColor indexed="26"/>
                </patternFill>
              </fill>
            </x14:dxf>
          </x14:cfRule>
          <xm:sqref>Q48:Q59 Q78:Q89 Q93:Q104 Q108:Q119 Q123:Q134 Q138:Q149</xm:sqref>
        </x14:conditionalFormatting>
        <x14:conditionalFormatting xmlns:xm="http://schemas.microsoft.com/office/excel/2006/main">
          <x14:cfRule type="expression" priority="41" id="{2883BC1B-1402-4889-A335-BA60CF08E2E3}">
            <xm:f>AND($D63&gt;='Project basic information'!$D$23,$D63&lt;='Project basic information'!$E$23,'Project basic information'!$F$23="x")</xm:f>
            <x14:dxf>
              <fill>
                <patternFill patternType="solid">
                  <fgColor indexed="26"/>
                  <bgColor indexed="26"/>
                </patternFill>
              </fill>
            </x14:dxf>
          </x14:cfRule>
          <xm:sqref>Q63:Q74</xm:sqref>
        </x14:conditionalFormatting>
        <x14:conditionalFormatting xmlns:xm="http://schemas.microsoft.com/office/excel/2006/main">
          <x14:cfRule type="expression" priority="132" id="{AB3A936A-28F9-4B32-9281-EBE41DD37323}">
            <xm:f>AND($D48&gt;='Project basic information'!$D$24,$D48&lt;='Project basic information'!$E$24,'Project basic information'!$F$24="x")</xm:f>
            <x14:dxf>
              <fill>
                <patternFill patternType="solid">
                  <fgColor indexed="26"/>
                  <bgColor indexed="26"/>
                </patternFill>
              </fill>
            </x14:dxf>
          </x14:cfRule>
          <xm:sqref>R48:R59 R78:R89 R93:R104 R108:R119 R123:R134 R138:R149</xm:sqref>
        </x14:conditionalFormatting>
        <x14:conditionalFormatting xmlns:xm="http://schemas.microsoft.com/office/excel/2006/main">
          <x14:cfRule type="expression" priority="42" id="{35171D95-7B9F-4B15-B708-4B20F14FAFE0}">
            <xm:f>AND($D63&gt;='Project basic information'!$D$24,$D63&lt;='Project basic information'!$E$24,'Project basic information'!$F$24="x")</xm:f>
            <x14:dxf>
              <fill>
                <patternFill patternType="solid">
                  <fgColor indexed="26"/>
                  <bgColor indexed="26"/>
                </patternFill>
              </fill>
            </x14:dxf>
          </x14:cfRule>
          <xm:sqref>R63:R74</xm:sqref>
        </x14:conditionalFormatting>
        <x14:conditionalFormatting xmlns:xm="http://schemas.microsoft.com/office/excel/2006/main">
          <x14:cfRule type="expression" priority="133" id="{15425BF5-5FEB-43F6-8232-C7D1A001D84D}">
            <xm:f>AND($D48&gt;='Project basic information'!$D$25,$D48&lt;='Project basic information'!$E$25,'Project basic information'!$F$25="x")</xm:f>
            <x14:dxf>
              <fill>
                <patternFill patternType="solid">
                  <fgColor indexed="26"/>
                  <bgColor indexed="26"/>
                </patternFill>
              </fill>
            </x14:dxf>
          </x14:cfRule>
          <xm:sqref>S48:S59 S78:S89 S93:S104 S108:S119 S123:S134 S138:S149</xm:sqref>
        </x14:conditionalFormatting>
        <x14:conditionalFormatting xmlns:xm="http://schemas.microsoft.com/office/excel/2006/main">
          <x14:cfRule type="expression" priority="43" id="{13B08A20-E99B-45B6-B2F0-E79E028219CC}">
            <xm:f>AND($D63&gt;='Project basic information'!$D$25,$D63&lt;='Project basic information'!$E$25,'Project basic information'!$F$25="x")</xm:f>
            <x14:dxf>
              <fill>
                <patternFill patternType="solid">
                  <fgColor indexed="26"/>
                  <bgColor indexed="26"/>
                </patternFill>
              </fill>
            </x14:dxf>
          </x14:cfRule>
          <xm:sqref>S63:S74</xm:sqref>
        </x14:conditionalFormatting>
        <x14:conditionalFormatting xmlns:xm="http://schemas.microsoft.com/office/excel/2006/main">
          <x14:cfRule type="expression" priority="134" id="{ABD833EC-A8FB-4C38-BBCA-30727F642911}">
            <xm:f>AND($D48&gt;='Project basic information'!$D$26,$D48&lt;='Project basic information'!$E$26,'Project basic information'!$F$26="x")</xm:f>
            <x14:dxf>
              <fill>
                <patternFill patternType="solid">
                  <fgColor indexed="26"/>
                  <bgColor indexed="26"/>
                </patternFill>
              </fill>
            </x14:dxf>
          </x14:cfRule>
          <xm:sqref>T48:T59 T78:T89 T93:T104 T108:T119 T123:T134 T138:T149</xm:sqref>
        </x14:conditionalFormatting>
        <x14:conditionalFormatting xmlns:xm="http://schemas.microsoft.com/office/excel/2006/main">
          <x14:cfRule type="expression" priority="44" id="{5F43848A-3690-4EE1-AB01-641FB912F43B}">
            <xm:f>AND($D63&gt;='Project basic information'!$D$26,$D63&lt;='Project basic information'!$E$26,'Project basic information'!$F$26="x")</xm:f>
            <x14:dxf>
              <fill>
                <patternFill patternType="solid">
                  <fgColor indexed="26"/>
                  <bgColor indexed="26"/>
                </patternFill>
              </fill>
            </x14:dxf>
          </x14:cfRule>
          <xm:sqref>T63:T74</xm:sqref>
        </x14:conditionalFormatting>
        <x14:conditionalFormatting xmlns:xm="http://schemas.microsoft.com/office/excel/2006/main">
          <x14:cfRule type="expression" priority="135" id="{57DA23BA-5B84-4EAC-A3D9-5645B2D82517}">
            <xm:f>AND(D48&gt;='Project basic information'!$D$27,D48&lt;='Project basic information'!$E$27,'Project basic information'!$F$27="x")</xm:f>
            <x14:dxf>
              <fill>
                <patternFill patternType="solid">
                  <fgColor indexed="26"/>
                  <bgColor indexed="26"/>
                </patternFill>
              </fill>
            </x14:dxf>
          </x14:cfRule>
          <xm:sqref>U48:U59 U78:U89 U93:U104 U108:U119 U123:U134 U138:U149</xm:sqref>
        </x14:conditionalFormatting>
        <x14:conditionalFormatting xmlns:xm="http://schemas.microsoft.com/office/excel/2006/main">
          <x14:cfRule type="expression" priority="45" id="{1B3F5A6E-6B28-4324-B7EC-AE058752A09C}">
            <xm:f>AND(D63&gt;='Project basic information'!$D$27,D63&lt;='Project basic information'!$E$27,'Project basic information'!$F$27="x")</xm:f>
            <x14:dxf>
              <fill>
                <patternFill patternType="solid">
                  <fgColor indexed="26"/>
                  <bgColor indexed="26"/>
                </patternFill>
              </fill>
            </x14:dxf>
          </x14:cfRule>
          <xm:sqref>U63:U74</xm:sqref>
        </x14:conditionalFormatting>
        <x14:conditionalFormatting xmlns:xm="http://schemas.microsoft.com/office/excel/2006/main">
          <x14:cfRule type="expression" priority="136" id="{179F6D41-E464-4A3D-9ECB-3B23E2221D27}">
            <xm:f>AND($D48&gt;='Project basic information'!$D$28,$D48&lt;='Project basic information'!$E$28,'Project basic information'!$F$28="x")</xm:f>
            <x14:dxf>
              <fill>
                <patternFill patternType="solid">
                  <fgColor indexed="26"/>
                  <bgColor indexed="26"/>
                </patternFill>
              </fill>
            </x14:dxf>
          </x14:cfRule>
          <xm:sqref>V48:V59 V78:V89 V93:V104 V108:V119 V123:V134 V138:V149</xm:sqref>
        </x14:conditionalFormatting>
        <x14:conditionalFormatting xmlns:xm="http://schemas.microsoft.com/office/excel/2006/main">
          <x14:cfRule type="expression" priority="46" id="{859F122B-9741-4ADE-BBFC-E2F6608B065B}">
            <xm:f>AND($D63&gt;='Project basic information'!$D$28,$D63&lt;='Project basic information'!$E$28,'Project basic information'!$F$28="x")</xm:f>
            <x14:dxf>
              <fill>
                <patternFill patternType="solid">
                  <fgColor indexed="26"/>
                  <bgColor indexed="26"/>
                </patternFill>
              </fill>
            </x14:dxf>
          </x14:cfRule>
          <xm:sqref>V63:V74</xm:sqref>
        </x14:conditionalFormatting>
        <x14:conditionalFormatting xmlns:xm="http://schemas.microsoft.com/office/excel/2006/main">
          <x14:cfRule type="expression" priority="137" id="{98A7929C-FB6C-4FDE-B88D-DD71EFED97A0}">
            <xm:f>AND($D48&gt;='Project basic information'!$D$29,$D48&lt;='Project basic information'!$E$29,'Project basic information'!$F$29="x")</xm:f>
            <x14:dxf>
              <fill>
                <patternFill patternType="solid">
                  <fgColor indexed="26"/>
                  <bgColor indexed="26"/>
                </patternFill>
              </fill>
            </x14:dxf>
          </x14:cfRule>
          <xm:sqref>W48:W59 W78:W89 W93:W104 W108:W119 W123:W134 W138:W149</xm:sqref>
        </x14:conditionalFormatting>
        <x14:conditionalFormatting xmlns:xm="http://schemas.microsoft.com/office/excel/2006/main">
          <x14:cfRule type="expression" priority="47" id="{0002ECE7-48AE-4CB7-A637-7C4A4DDB5241}">
            <xm:f>AND($D63&gt;='Project basic information'!$D$29,$D63&lt;='Project basic information'!$E$29,'Project basic information'!$F$29="x")</xm:f>
            <x14:dxf>
              <fill>
                <patternFill patternType="solid">
                  <fgColor indexed="26"/>
                  <bgColor indexed="26"/>
                </patternFill>
              </fill>
            </x14:dxf>
          </x14:cfRule>
          <xm:sqref>W63:W74</xm:sqref>
        </x14:conditionalFormatting>
        <x14:conditionalFormatting xmlns:xm="http://schemas.microsoft.com/office/excel/2006/main">
          <x14:cfRule type="expression" priority="138" id="{AC34D91B-6662-4EF0-A0B2-7488F742A009}">
            <xm:f>AND($D48&gt;='Project basic information'!$D$30,$D48&lt;='Project basic information'!$E$30,'Project basic information'!$F$30="x")</xm:f>
            <x14:dxf>
              <fill>
                <patternFill patternType="solid">
                  <fgColor indexed="26"/>
                  <bgColor indexed="26"/>
                </patternFill>
              </fill>
            </x14:dxf>
          </x14:cfRule>
          <xm:sqref>X48:X59 X78:X89 X93:X104 X108:X119 X123:X134 X138:X149</xm:sqref>
        </x14:conditionalFormatting>
        <x14:conditionalFormatting xmlns:xm="http://schemas.microsoft.com/office/excel/2006/main">
          <x14:cfRule type="expression" priority="48" id="{AD68EC2D-C62A-4587-AAB7-496343F2E1A6}">
            <xm:f>AND($D63&gt;='Project basic information'!$D$30,$D63&lt;='Project basic information'!$E$30,'Project basic information'!$F$30="x")</xm:f>
            <x14:dxf>
              <fill>
                <patternFill patternType="solid">
                  <fgColor indexed="26"/>
                  <bgColor indexed="26"/>
                </patternFill>
              </fill>
            </x14:dxf>
          </x14:cfRule>
          <xm:sqref>X63:X74</xm:sqref>
        </x14:conditionalFormatting>
        <x14:conditionalFormatting xmlns:xm="http://schemas.microsoft.com/office/excel/2006/main">
          <x14:cfRule type="expression" priority="139" id="{3A375CE0-63EC-4453-89B4-8D68587A963F}">
            <xm:f>AND($D48&gt;='Project basic information'!$D$31,$D48&lt;='Project basic information'!$E$31,'Project basic information'!$F$31="x")</xm:f>
            <x14:dxf>
              <fill>
                <patternFill patternType="solid">
                  <fgColor indexed="26"/>
                  <bgColor indexed="26"/>
                </patternFill>
              </fill>
            </x14:dxf>
          </x14:cfRule>
          <xm:sqref>Y48:Y59 Y78:Y89 Y93:Y104 Y108:Y119 Y123:Y134 Y138:Y149</xm:sqref>
        </x14:conditionalFormatting>
        <x14:conditionalFormatting xmlns:xm="http://schemas.microsoft.com/office/excel/2006/main">
          <x14:cfRule type="expression" priority="49" id="{DFEF3691-4017-42F2-AB84-705AB6968C84}">
            <xm:f>AND($D63&gt;='Project basic information'!$D$31,$D63&lt;='Project basic information'!$E$31,'Project basic information'!$F$31="x")</xm:f>
            <x14:dxf>
              <fill>
                <patternFill patternType="solid">
                  <fgColor indexed="26"/>
                  <bgColor indexed="26"/>
                </patternFill>
              </fill>
            </x14:dxf>
          </x14:cfRule>
          <xm:sqref>Y63:Y74</xm:sqref>
        </x14:conditionalFormatting>
        <x14:conditionalFormatting xmlns:xm="http://schemas.microsoft.com/office/excel/2006/main">
          <x14:cfRule type="expression" priority="140" id="{9A7B8B75-E114-4E1F-A47C-D9C54126894B}">
            <xm:f>AND($D48&gt;='Project basic information'!$D$32,$D48&lt;='Project basic information'!$E$32,'Project basic information'!$F$32="x")</xm:f>
            <x14:dxf>
              <fill>
                <patternFill patternType="solid">
                  <fgColor indexed="26"/>
                  <bgColor indexed="26"/>
                </patternFill>
              </fill>
            </x14:dxf>
          </x14:cfRule>
          <xm:sqref>Z48:Z59 Z78:Z89 Z93:Z104 Z108:Z119 Z123:Z134 Z138:Z149</xm:sqref>
        </x14:conditionalFormatting>
        <x14:conditionalFormatting xmlns:xm="http://schemas.microsoft.com/office/excel/2006/main">
          <x14:cfRule type="expression" priority="50" id="{AAB2072F-86B6-4AA4-B292-595172ED5FB3}">
            <xm:f>AND($D63&gt;='Project basic information'!$D$32,$D63&lt;='Project basic information'!$E$32,'Project basic information'!$F$32="x")</xm:f>
            <x14:dxf>
              <fill>
                <patternFill patternType="solid">
                  <fgColor indexed="26"/>
                  <bgColor indexed="26"/>
                </patternFill>
              </fill>
            </x14:dxf>
          </x14:cfRule>
          <xm:sqref>Z63:Z74</xm:sqref>
        </x14:conditionalFormatting>
        <x14:conditionalFormatting xmlns:xm="http://schemas.microsoft.com/office/excel/2006/main">
          <x14:cfRule type="expression" priority="141" id="{1917D0E2-FB96-4645-9C91-79431381EFB3}">
            <xm:f>AND($D48&gt;='Project basic information'!$D$33,$D48&lt;='Project basic information'!$E$33,'Project basic information'!$F$33="x")</xm:f>
            <x14:dxf>
              <fill>
                <patternFill patternType="solid">
                  <fgColor indexed="26"/>
                  <bgColor indexed="26"/>
                </patternFill>
              </fill>
            </x14:dxf>
          </x14:cfRule>
          <xm:sqref>AA48:AA59 AA78:AA89 AA93:AA104 AA108:AA119 AA123:AA134 AA138:AA149</xm:sqref>
        </x14:conditionalFormatting>
        <x14:conditionalFormatting xmlns:xm="http://schemas.microsoft.com/office/excel/2006/main">
          <x14:cfRule type="expression" priority="51" id="{728E4E44-0146-4F43-B0CA-A7FBF5427710}">
            <xm:f>AND($D63&gt;='Project basic information'!$D$33,$D63&lt;='Project basic information'!$E$33,'Project basic information'!$F$33="x")</xm:f>
            <x14:dxf>
              <fill>
                <patternFill patternType="solid">
                  <fgColor indexed="26"/>
                  <bgColor indexed="26"/>
                </patternFill>
              </fill>
            </x14:dxf>
          </x14:cfRule>
          <xm:sqref>AA63:AA74</xm:sqref>
        </x14:conditionalFormatting>
        <x14:conditionalFormatting xmlns:xm="http://schemas.microsoft.com/office/excel/2006/main">
          <x14:cfRule type="expression" priority="142" id="{76699DF6-5880-4C91-ABA5-9928E2BDD2BE}">
            <xm:f>AND($D48&gt;='Project basic information'!$D$34,$D48&lt;='Project basic information'!$E$34,'Project basic information'!$F$34="x")</xm:f>
            <x14:dxf>
              <fill>
                <patternFill patternType="solid">
                  <fgColor indexed="26"/>
                  <bgColor indexed="26"/>
                </patternFill>
              </fill>
            </x14:dxf>
          </x14:cfRule>
          <xm:sqref>AB48:AB59 AB78:AB89 AB93:AB104 AB108:AB119 AB123:AB134 AB138:AB149</xm:sqref>
        </x14:conditionalFormatting>
        <x14:conditionalFormatting xmlns:xm="http://schemas.microsoft.com/office/excel/2006/main">
          <x14:cfRule type="expression" priority="52" id="{F34D590B-0A40-4B0B-920A-1428F5418785}">
            <xm:f>AND($D63&gt;='Project basic information'!$D$34,$D63&lt;='Project basic information'!$E$34,'Project basic information'!$F$34="x")</xm:f>
            <x14:dxf>
              <fill>
                <patternFill patternType="solid">
                  <fgColor indexed="26"/>
                  <bgColor indexed="26"/>
                </patternFill>
              </fill>
            </x14:dxf>
          </x14:cfRule>
          <xm:sqref>AB63:AB74</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xr:uid="{4B675B16-6022-4C35-AAD5-3B248B34048A}">
          <x14:formula1>
            <xm:f>'Overview reports'!$A$3:$A$8</xm:f>
          </x14:formula1>
          <xm:sqref>H5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68"/>
  <sheetViews>
    <sheetView zoomScale="90" zoomScaleNormal="90" workbookViewId="0">
      <pane xSplit="3" ySplit="16" topLeftCell="D32" activePane="bottomRight" state="frozen"/>
      <selection activeCell="B53" sqref="B53:X62"/>
      <selection pane="topRight" activeCell="B53" sqref="B53:X62"/>
      <selection pane="bottomLeft" activeCell="B53" sqref="B53:X62"/>
      <selection pane="bottomRight" activeCell="G42" sqref="G42"/>
    </sheetView>
  </sheetViews>
  <sheetFormatPr defaultColWidth="11.375" defaultRowHeight="12.85"/>
  <cols>
    <col min="1" max="2" width="29.75" customWidth="1"/>
    <col min="3" max="3" width="10.75" customWidth="1"/>
    <col min="4" max="31" width="5" customWidth="1"/>
    <col min="32" max="32" width="7.25" customWidth="1"/>
    <col min="33" max="33" width="8.375" bestFit="1" customWidth="1"/>
    <col min="34" max="35" width="16.375" customWidth="1"/>
  </cols>
  <sheetData>
    <row r="1" spans="1:34" ht="11.95" customHeight="1"/>
    <row r="2" spans="1:34" ht="31.55" customHeight="1">
      <c r="A2" s="2" t="s">
        <v>0</v>
      </c>
      <c r="B2" s="68" t="s">
        <v>72</v>
      </c>
    </row>
    <row r="3" spans="1:34" ht="11.95" customHeight="1">
      <c r="J3" s="4"/>
      <c r="K3" s="4"/>
      <c r="L3" s="4"/>
      <c r="M3" s="4"/>
    </row>
    <row r="4" spans="1:34" ht="17.850000000000001">
      <c r="A4" s="570" t="s">
        <v>2</v>
      </c>
      <c r="B4" s="571"/>
      <c r="C4" s="572" t="str">
        <f>'Jan25'!C4</f>
        <v>&lt;input name in Jan tab only&gt;</v>
      </c>
      <c r="D4" s="573"/>
      <c r="E4" s="573"/>
      <c r="F4" s="573"/>
      <c r="G4" s="573"/>
      <c r="H4" s="574"/>
      <c r="J4" s="4"/>
      <c r="K4" s="4"/>
      <c r="L4" s="4"/>
      <c r="M4" s="4"/>
    </row>
    <row r="5" spans="1:34" ht="17.850000000000001">
      <c r="A5" s="220" t="s">
        <v>112</v>
      </c>
      <c r="B5" s="226"/>
      <c r="C5" s="572" t="str">
        <f>'Jan25'!C5</f>
        <v>&lt;input personnel no. in Jan tab only&gt;</v>
      </c>
      <c r="D5" s="573"/>
      <c r="E5" s="573"/>
      <c r="F5" s="573"/>
      <c r="G5" s="573"/>
      <c r="H5" s="574"/>
      <c r="J5" s="4"/>
      <c r="K5" s="4"/>
      <c r="L5" s="4"/>
      <c r="M5" s="4"/>
    </row>
    <row r="6" spans="1:34" ht="17.850000000000001">
      <c r="A6" s="570" t="s">
        <v>59</v>
      </c>
      <c r="B6" s="571"/>
      <c r="C6" s="575" t="str">
        <f>'Jan25'!C6</f>
        <v>&lt;select from list in Jan tab only&gt;</v>
      </c>
      <c r="D6" s="576"/>
      <c r="E6" s="576"/>
      <c r="F6" s="576"/>
      <c r="G6" s="576"/>
      <c r="H6" s="577"/>
      <c r="J6" s="4"/>
      <c r="K6" s="4"/>
      <c r="L6" s="4"/>
      <c r="M6" s="4"/>
    </row>
    <row r="7" spans="1:34" ht="18" customHeight="1">
      <c r="A7" s="570" t="s">
        <v>3</v>
      </c>
      <c r="B7" s="571"/>
      <c r="C7" s="283" t="s">
        <v>24</v>
      </c>
    </row>
    <row r="8" spans="1:34" ht="20.350000000000001" customHeight="1">
      <c r="A8" s="219" t="s">
        <v>4</v>
      </c>
      <c r="B8" s="45"/>
      <c r="C8" s="227">
        <f>'Jan25'!C8</f>
        <v>2025</v>
      </c>
      <c r="D8" s="45"/>
      <c r="E8" s="45"/>
      <c r="F8" s="45"/>
      <c r="G8" s="45"/>
      <c r="K8" s="3"/>
    </row>
    <row r="9" spans="1:34" ht="36.75" customHeight="1">
      <c r="A9" s="551" t="s">
        <v>60</v>
      </c>
      <c r="B9" s="552"/>
      <c r="C9" s="285" t="str">
        <f>'Jan25'!C9</f>
        <v>&lt;enter no. in Jan tab&gt;</v>
      </c>
      <c r="D9" s="222" t="s">
        <v>1</v>
      </c>
      <c r="E9" s="221"/>
      <c r="F9" s="221"/>
      <c r="G9" s="221"/>
      <c r="H9" s="221"/>
      <c r="I9" s="221"/>
      <c r="J9" s="221"/>
      <c r="K9" s="221"/>
      <c r="L9" s="221"/>
      <c r="M9" s="221"/>
      <c r="N9" s="221"/>
      <c r="O9" s="221"/>
      <c r="P9" s="221"/>
    </row>
    <row r="10" spans="1:34" ht="21.75" customHeight="1">
      <c r="D10" s="41"/>
      <c r="E10" s="223" t="s">
        <v>78</v>
      </c>
      <c r="I10" s="4"/>
      <c r="J10" s="4"/>
      <c r="K10" s="4"/>
      <c r="L10" s="4"/>
      <c r="M10" s="4"/>
    </row>
    <row r="11" spans="1:34" ht="12.85" customHeight="1">
      <c r="A11" s="224" t="str">
        <f>'Jan25'!A11</f>
        <v>Only the yellow cells are writeable. Input the time in hours.</v>
      </c>
    </row>
    <row r="12" spans="1:34" ht="18" customHeight="1">
      <c r="A12" s="225" t="str">
        <f>'Jan25'!A12</f>
        <v>Please ensure that all timesheets are signed by the employee and the Principal Investigator.</v>
      </c>
    </row>
    <row r="13" spans="1:34" ht="12.85" customHeight="1"/>
    <row r="14" spans="1:34" ht="12.85" customHeight="1">
      <c r="A14" s="5" t="s">
        <v>5</v>
      </c>
      <c r="B14" s="5"/>
      <c r="C14" s="5"/>
      <c r="D14" s="6">
        <v>1</v>
      </c>
      <c r="E14" s="6">
        <v>2</v>
      </c>
      <c r="F14" s="70">
        <v>3</v>
      </c>
      <c r="G14" s="6">
        <v>4</v>
      </c>
      <c r="H14" s="6">
        <v>5</v>
      </c>
      <c r="I14" s="70">
        <v>6</v>
      </c>
      <c r="J14" s="6">
        <v>7</v>
      </c>
      <c r="K14" s="6">
        <v>8</v>
      </c>
      <c r="L14" s="70">
        <v>9</v>
      </c>
      <c r="M14" s="6">
        <v>10</v>
      </c>
      <c r="N14" s="6">
        <v>11</v>
      </c>
      <c r="O14" s="70">
        <v>12</v>
      </c>
      <c r="P14" s="6">
        <v>13</v>
      </c>
      <c r="Q14" s="6">
        <v>14</v>
      </c>
      <c r="R14" s="70">
        <v>15</v>
      </c>
      <c r="S14" s="6">
        <v>16</v>
      </c>
      <c r="T14" s="6">
        <v>17</v>
      </c>
      <c r="U14" s="70">
        <v>18</v>
      </c>
      <c r="V14" s="6">
        <v>19</v>
      </c>
      <c r="W14" s="6">
        <v>20</v>
      </c>
      <c r="X14" s="70">
        <v>21</v>
      </c>
      <c r="Y14" s="6">
        <v>22</v>
      </c>
      <c r="Z14" s="6">
        <v>23</v>
      </c>
      <c r="AA14" s="70">
        <v>24</v>
      </c>
      <c r="AB14" s="6">
        <v>25</v>
      </c>
      <c r="AC14" s="6">
        <v>26</v>
      </c>
      <c r="AD14" s="70">
        <v>27</v>
      </c>
      <c r="AE14" s="6">
        <v>28</v>
      </c>
      <c r="AF14" s="6" t="s">
        <v>6</v>
      </c>
      <c r="AG14" s="158" t="s">
        <v>62</v>
      </c>
      <c r="AH14" s="266" t="s">
        <v>7</v>
      </c>
    </row>
    <row r="15" spans="1:34" ht="12.85" customHeight="1">
      <c r="A15" s="5" t="s">
        <v>8</v>
      </c>
      <c r="B15" s="5"/>
      <c r="C15" s="5"/>
      <c r="D15" s="71" t="s">
        <v>15</v>
      </c>
      <c r="E15" s="71" t="s">
        <v>9</v>
      </c>
      <c r="F15" s="9" t="s">
        <v>10</v>
      </c>
      <c r="G15" s="158" t="s">
        <v>11</v>
      </c>
      <c r="H15" s="158" t="s">
        <v>12</v>
      </c>
      <c r="I15" s="158" t="s">
        <v>13</v>
      </c>
      <c r="J15" s="158" t="s">
        <v>14</v>
      </c>
      <c r="K15" s="71" t="s">
        <v>15</v>
      </c>
      <c r="L15" s="71" t="s">
        <v>9</v>
      </c>
      <c r="M15" s="158" t="s">
        <v>10</v>
      </c>
      <c r="N15" s="158" t="s">
        <v>11</v>
      </c>
      <c r="O15" s="158" t="s">
        <v>12</v>
      </c>
      <c r="P15" s="158" t="s">
        <v>13</v>
      </c>
      <c r="Q15" s="158" t="s">
        <v>14</v>
      </c>
      <c r="R15" s="71" t="s">
        <v>15</v>
      </c>
      <c r="S15" s="71" t="s">
        <v>9</v>
      </c>
      <c r="T15" s="158" t="s">
        <v>10</v>
      </c>
      <c r="U15" s="158" t="s">
        <v>11</v>
      </c>
      <c r="V15" s="158" t="s">
        <v>12</v>
      </c>
      <c r="W15" s="158" t="s">
        <v>13</v>
      </c>
      <c r="X15" s="158" t="s">
        <v>14</v>
      </c>
      <c r="Y15" s="71" t="s">
        <v>15</v>
      </c>
      <c r="Z15" s="71" t="s">
        <v>9</v>
      </c>
      <c r="AA15" s="158" t="s">
        <v>10</v>
      </c>
      <c r="AB15" s="158" t="s">
        <v>11</v>
      </c>
      <c r="AC15" s="158" t="s">
        <v>12</v>
      </c>
      <c r="AD15" s="158" t="s">
        <v>13</v>
      </c>
      <c r="AE15" s="158" t="s">
        <v>14</v>
      </c>
      <c r="AF15" s="6"/>
      <c r="AG15" s="158" t="s">
        <v>63</v>
      </c>
      <c r="AH15" s="7"/>
    </row>
    <row r="16" spans="1:34" ht="12.85" customHeight="1">
      <c r="A16" s="35" t="s">
        <v>140</v>
      </c>
      <c r="B16" s="36" t="s">
        <v>52</v>
      </c>
      <c r="C16" s="36" t="s">
        <v>53</v>
      </c>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3"/>
      <c r="AG16" s="73"/>
      <c r="AH16" s="74"/>
    </row>
    <row r="17" spans="1:34" ht="12.85" customHeight="1">
      <c r="A17" s="160" t="str">
        <f>'Jan25'!A17</f>
        <v>EC grant no, UCD a/c no. + Project Title</v>
      </c>
      <c r="B17" s="160" t="str">
        <f>'Jan25'!B17</f>
        <v>&lt;select from list in Jan tab only&gt;</v>
      </c>
      <c r="C17" s="160" t="str">
        <f>'Jan25'!C17</f>
        <v>WP &lt;insert&gt;</v>
      </c>
      <c r="D17" s="19"/>
      <c r="E17" s="19"/>
      <c r="F17" s="104"/>
      <c r="G17" s="292"/>
      <c r="H17" s="292"/>
      <c r="I17" s="292"/>
      <c r="J17" s="292"/>
      <c r="K17" s="19"/>
      <c r="L17" s="19"/>
      <c r="M17" s="292"/>
      <c r="N17" s="292"/>
      <c r="O17" s="292"/>
      <c r="P17" s="292"/>
      <c r="Q17" s="292"/>
      <c r="R17" s="19"/>
      <c r="S17" s="19"/>
      <c r="T17" s="292"/>
      <c r="U17" s="292"/>
      <c r="V17" s="292"/>
      <c r="W17" s="292"/>
      <c r="X17" s="292"/>
      <c r="Y17" s="19"/>
      <c r="Z17" s="19"/>
      <c r="AA17" s="292"/>
      <c r="AB17" s="292"/>
      <c r="AC17" s="292"/>
      <c r="AD17" s="292"/>
      <c r="AE17" s="292"/>
      <c r="AF17" s="6">
        <f t="shared" ref="AF17:AF32" si="0">SUM(D17:AE17)</f>
        <v>0</v>
      </c>
      <c r="AG17" s="42" t="e">
        <f t="shared" ref="AG17:AG32" si="1">AF17/$AF$48</f>
        <v>#DIV/0!</v>
      </c>
      <c r="AH17" s="269"/>
    </row>
    <row r="18" spans="1:34" ht="12.85" customHeight="1">
      <c r="A18" s="160" t="str">
        <f>IF(ISBLANK('Jan25'!A18),"",'Jan25'!A18)</f>
        <v>EC grant no, UCD a/c no. + Project Title</v>
      </c>
      <c r="B18" s="160" t="str">
        <f>'Jan25'!B18</f>
        <v>&lt;select from list in Jan tab only&gt;</v>
      </c>
      <c r="C18" s="160" t="str">
        <f>'Jan25'!C18</f>
        <v>WP &lt;insert&gt;</v>
      </c>
      <c r="D18" s="19"/>
      <c r="E18" s="19"/>
      <c r="F18" s="104"/>
      <c r="G18" s="292"/>
      <c r="H18" s="292"/>
      <c r="I18" s="292"/>
      <c r="J18" s="292"/>
      <c r="K18" s="19"/>
      <c r="L18" s="19"/>
      <c r="M18" s="292"/>
      <c r="N18" s="292"/>
      <c r="O18" s="292"/>
      <c r="P18" s="292"/>
      <c r="Q18" s="292"/>
      <c r="R18" s="19"/>
      <c r="S18" s="19"/>
      <c r="T18" s="292"/>
      <c r="U18" s="292"/>
      <c r="V18" s="292"/>
      <c r="W18" s="292"/>
      <c r="X18" s="292"/>
      <c r="Y18" s="19"/>
      <c r="Z18" s="19"/>
      <c r="AA18" s="292"/>
      <c r="AB18" s="292"/>
      <c r="AC18" s="292"/>
      <c r="AD18" s="292"/>
      <c r="AE18" s="292"/>
      <c r="AF18" s="6">
        <f t="shared" si="0"/>
        <v>0</v>
      </c>
      <c r="AG18" s="42" t="e">
        <f t="shared" si="1"/>
        <v>#DIV/0!</v>
      </c>
      <c r="AH18" s="269"/>
    </row>
    <row r="19" spans="1:34" ht="12.85" customHeight="1">
      <c r="A19" s="160" t="str">
        <f>IF(ISBLANK('Jan25'!A19),"",'Jan25'!A19)</f>
        <v>EC grant no, UCD a/c no. + Project Title</v>
      </c>
      <c r="B19" s="160" t="str">
        <f>'Jan25'!B19</f>
        <v>&lt;select from list in Jan tab only&gt;</v>
      </c>
      <c r="C19" s="160" t="str">
        <f>'Jan25'!C19</f>
        <v>WP &lt;insert&gt;</v>
      </c>
      <c r="D19" s="19"/>
      <c r="E19" s="19"/>
      <c r="F19" s="104"/>
      <c r="G19" s="292"/>
      <c r="H19" s="292"/>
      <c r="I19" s="292"/>
      <c r="J19" s="292"/>
      <c r="K19" s="19"/>
      <c r="L19" s="19"/>
      <c r="M19" s="292"/>
      <c r="N19" s="292"/>
      <c r="O19" s="292"/>
      <c r="P19" s="292"/>
      <c r="Q19" s="292"/>
      <c r="R19" s="19"/>
      <c r="S19" s="19"/>
      <c r="T19" s="292"/>
      <c r="U19" s="292"/>
      <c r="V19" s="292"/>
      <c r="W19" s="292"/>
      <c r="X19" s="292"/>
      <c r="Y19" s="19"/>
      <c r="Z19" s="19"/>
      <c r="AA19" s="292"/>
      <c r="AB19" s="292"/>
      <c r="AC19" s="292"/>
      <c r="AD19" s="292"/>
      <c r="AE19" s="292"/>
      <c r="AF19" s="6">
        <f t="shared" si="0"/>
        <v>0</v>
      </c>
      <c r="AG19" s="42" t="e">
        <f t="shared" si="1"/>
        <v>#DIV/0!</v>
      </c>
      <c r="AH19" s="269"/>
    </row>
    <row r="20" spans="1:34" ht="12.85" customHeight="1">
      <c r="A20" s="160" t="str">
        <f>IF(ISBLANK('Jan25'!A20),"",'Jan25'!A20)</f>
        <v>EC grant no, UCD a/c no. + Project Title</v>
      </c>
      <c r="B20" s="160" t="str">
        <f>'Jan25'!B20</f>
        <v>&lt;select from list in Jan tab only&gt;</v>
      </c>
      <c r="C20" s="160" t="str">
        <f>'Jan25'!C20</f>
        <v>WP &lt;insert&gt;</v>
      </c>
      <c r="D20" s="19"/>
      <c r="E20" s="19"/>
      <c r="F20" s="104"/>
      <c r="G20" s="292"/>
      <c r="H20" s="292"/>
      <c r="I20" s="292"/>
      <c r="J20" s="292"/>
      <c r="K20" s="19"/>
      <c r="L20" s="19"/>
      <c r="M20" s="292"/>
      <c r="N20" s="292"/>
      <c r="O20" s="292"/>
      <c r="P20" s="292"/>
      <c r="Q20" s="292"/>
      <c r="R20" s="19"/>
      <c r="S20" s="19"/>
      <c r="T20" s="292"/>
      <c r="U20" s="292"/>
      <c r="V20" s="292"/>
      <c r="W20" s="292"/>
      <c r="X20" s="292"/>
      <c r="Y20" s="19"/>
      <c r="Z20" s="19"/>
      <c r="AA20" s="292"/>
      <c r="AB20" s="292"/>
      <c r="AC20" s="292"/>
      <c r="AD20" s="292"/>
      <c r="AE20" s="292"/>
      <c r="AF20" s="6">
        <f t="shared" si="0"/>
        <v>0</v>
      </c>
      <c r="AG20" s="42" t="e">
        <f t="shared" si="1"/>
        <v>#DIV/0!</v>
      </c>
      <c r="AH20" s="269"/>
    </row>
    <row r="21" spans="1:34" ht="12.85" customHeight="1">
      <c r="A21" s="160" t="str">
        <f>IF(ISBLANK('Jan25'!A21),"",'Jan25'!A21)</f>
        <v>EC grant no, UCD a/c no. + Project Title</v>
      </c>
      <c r="B21" s="160" t="str">
        <f>'Jan25'!B21</f>
        <v>&lt;select from list in Jan tab only&gt;</v>
      </c>
      <c r="C21" s="160" t="str">
        <f>'Jan25'!C21</f>
        <v>WP &lt;insert&gt;</v>
      </c>
      <c r="D21" s="19"/>
      <c r="E21" s="19"/>
      <c r="F21" s="104"/>
      <c r="G21" s="292"/>
      <c r="H21" s="292"/>
      <c r="I21" s="292"/>
      <c r="J21" s="292"/>
      <c r="K21" s="19"/>
      <c r="L21" s="19"/>
      <c r="M21" s="292"/>
      <c r="N21" s="292"/>
      <c r="O21" s="292"/>
      <c r="P21" s="292"/>
      <c r="Q21" s="292"/>
      <c r="R21" s="19"/>
      <c r="S21" s="19"/>
      <c r="T21" s="292"/>
      <c r="U21" s="292"/>
      <c r="V21" s="292"/>
      <c r="W21" s="292"/>
      <c r="X21" s="292"/>
      <c r="Y21" s="19"/>
      <c r="Z21" s="19"/>
      <c r="AA21" s="292"/>
      <c r="AB21" s="292"/>
      <c r="AC21" s="292"/>
      <c r="AD21" s="292"/>
      <c r="AE21" s="292"/>
      <c r="AF21" s="6">
        <f t="shared" si="0"/>
        <v>0</v>
      </c>
      <c r="AG21" s="42" t="e">
        <f t="shared" si="1"/>
        <v>#DIV/0!</v>
      </c>
      <c r="AH21" s="269"/>
    </row>
    <row r="22" spans="1:34" ht="12.85" customHeight="1">
      <c r="A22" s="160" t="str">
        <f>IF(ISBLANK('Jan25'!A22),"",'Jan25'!A22)</f>
        <v>EC grant no, UCD a/c no. + Project Title</v>
      </c>
      <c r="B22" s="160" t="str">
        <f>'Jan25'!B22</f>
        <v>&lt;select from list in Jan tab only&gt;</v>
      </c>
      <c r="C22" s="160" t="str">
        <f>'Jan25'!C22</f>
        <v>WP &lt;insert&gt;</v>
      </c>
      <c r="D22" s="19"/>
      <c r="E22" s="19"/>
      <c r="F22" s="104"/>
      <c r="G22" s="292"/>
      <c r="H22" s="292"/>
      <c r="I22" s="292"/>
      <c r="J22" s="292"/>
      <c r="K22" s="19"/>
      <c r="L22" s="19"/>
      <c r="M22" s="292"/>
      <c r="N22" s="292"/>
      <c r="O22" s="292"/>
      <c r="P22" s="292"/>
      <c r="Q22" s="292"/>
      <c r="R22" s="19"/>
      <c r="S22" s="19"/>
      <c r="T22" s="292"/>
      <c r="U22" s="292"/>
      <c r="V22" s="292"/>
      <c r="W22" s="292"/>
      <c r="X22" s="292"/>
      <c r="Y22" s="19"/>
      <c r="Z22" s="19"/>
      <c r="AA22" s="292"/>
      <c r="AB22" s="292"/>
      <c r="AC22" s="292"/>
      <c r="AD22" s="292"/>
      <c r="AE22" s="292"/>
      <c r="AF22" s="6">
        <f t="shared" si="0"/>
        <v>0</v>
      </c>
      <c r="AG22" s="42" t="e">
        <f t="shared" si="1"/>
        <v>#DIV/0!</v>
      </c>
      <c r="AH22" s="269"/>
    </row>
    <row r="23" spans="1:34" ht="12.85" customHeight="1">
      <c r="A23" s="160" t="str">
        <f>IF(ISBLANK('Jan25'!A23),"",'Jan25'!A23)</f>
        <v>EC grant no, UCD a/c no. + Project Title</v>
      </c>
      <c r="B23" s="160" t="str">
        <f>'Jan25'!B23</f>
        <v>&lt;select from list in Jan tab only&gt;</v>
      </c>
      <c r="C23" s="160" t="str">
        <f>'Jan25'!C23</f>
        <v>WP &lt;insert&gt;</v>
      </c>
      <c r="D23" s="19"/>
      <c r="E23" s="19"/>
      <c r="F23" s="104"/>
      <c r="G23" s="292"/>
      <c r="H23" s="292"/>
      <c r="I23" s="292"/>
      <c r="J23" s="292"/>
      <c r="K23" s="19"/>
      <c r="L23" s="19"/>
      <c r="M23" s="292"/>
      <c r="N23" s="292"/>
      <c r="O23" s="292"/>
      <c r="P23" s="292"/>
      <c r="Q23" s="292"/>
      <c r="R23" s="19"/>
      <c r="S23" s="19"/>
      <c r="T23" s="292"/>
      <c r="U23" s="292"/>
      <c r="V23" s="292"/>
      <c r="W23" s="292"/>
      <c r="X23" s="292"/>
      <c r="Y23" s="19"/>
      <c r="Z23" s="19"/>
      <c r="AA23" s="292"/>
      <c r="AB23" s="292"/>
      <c r="AC23" s="292"/>
      <c r="AD23" s="292"/>
      <c r="AE23" s="292"/>
      <c r="AF23" s="6">
        <f t="shared" si="0"/>
        <v>0</v>
      </c>
      <c r="AG23" s="42" t="e">
        <f t="shared" si="1"/>
        <v>#DIV/0!</v>
      </c>
      <c r="AH23" s="269"/>
    </row>
    <row r="24" spans="1:34" ht="12.85" customHeight="1">
      <c r="A24" s="160" t="str">
        <f>IF(ISBLANK('Jan25'!A24),"",'Jan25'!A24)</f>
        <v>EC grant no, UCD a/c no. + Project Title</v>
      </c>
      <c r="B24" s="160" t="str">
        <f>'Jan25'!B24</f>
        <v>&lt;select from list in Jan tab only&gt;</v>
      </c>
      <c r="C24" s="160" t="str">
        <f>'Jan25'!C24</f>
        <v>WP &lt;insert&gt;</v>
      </c>
      <c r="D24" s="19"/>
      <c r="E24" s="19"/>
      <c r="F24" s="104"/>
      <c r="G24" s="292"/>
      <c r="H24" s="292"/>
      <c r="I24" s="292"/>
      <c r="J24" s="292"/>
      <c r="K24" s="19"/>
      <c r="L24" s="19"/>
      <c r="M24" s="292"/>
      <c r="N24" s="292"/>
      <c r="O24" s="292"/>
      <c r="P24" s="292"/>
      <c r="Q24" s="292"/>
      <c r="R24" s="19"/>
      <c r="S24" s="19"/>
      <c r="T24" s="292"/>
      <c r="U24" s="292"/>
      <c r="V24" s="292"/>
      <c r="W24" s="292"/>
      <c r="X24" s="292"/>
      <c r="Y24" s="19"/>
      <c r="Z24" s="19"/>
      <c r="AA24" s="292"/>
      <c r="AB24" s="292"/>
      <c r="AC24" s="292"/>
      <c r="AD24" s="292"/>
      <c r="AE24" s="292"/>
      <c r="AF24" s="6">
        <f t="shared" si="0"/>
        <v>0</v>
      </c>
      <c r="AG24" s="42" t="e">
        <f t="shared" si="1"/>
        <v>#DIV/0!</v>
      </c>
      <c r="AH24" s="269"/>
    </row>
    <row r="25" spans="1:34" ht="12.85" customHeight="1">
      <c r="A25" s="160" t="str">
        <f>IF(ISBLANK('Jan25'!A25),"",'Jan25'!A25)</f>
        <v>EC grant no, UCD a/c no. + Project Title</v>
      </c>
      <c r="B25" s="160" t="str">
        <f>'Jan25'!B25</f>
        <v>&lt;select from list in Jan tab only&gt;</v>
      </c>
      <c r="C25" s="160" t="str">
        <f>'Jan25'!C25</f>
        <v>WP &lt;insert&gt;</v>
      </c>
      <c r="D25" s="19"/>
      <c r="E25" s="19"/>
      <c r="F25" s="104"/>
      <c r="G25" s="292"/>
      <c r="H25" s="292"/>
      <c r="I25" s="292"/>
      <c r="J25" s="292"/>
      <c r="K25" s="19"/>
      <c r="L25" s="19"/>
      <c r="M25" s="292"/>
      <c r="N25" s="292"/>
      <c r="O25" s="292"/>
      <c r="P25" s="292"/>
      <c r="Q25" s="292"/>
      <c r="R25" s="19"/>
      <c r="S25" s="19"/>
      <c r="T25" s="292"/>
      <c r="U25" s="292"/>
      <c r="V25" s="292"/>
      <c r="W25" s="292"/>
      <c r="X25" s="292"/>
      <c r="Y25" s="19"/>
      <c r="Z25" s="19"/>
      <c r="AA25" s="292"/>
      <c r="AB25" s="292"/>
      <c r="AC25" s="292"/>
      <c r="AD25" s="292"/>
      <c r="AE25" s="292"/>
      <c r="AF25" s="6">
        <f t="shared" si="0"/>
        <v>0</v>
      </c>
      <c r="AG25" s="42" t="e">
        <f t="shared" si="1"/>
        <v>#DIV/0!</v>
      </c>
      <c r="AH25" s="269"/>
    </row>
    <row r="26" spans="1:34" ht="12.85" customHeight="1">
      <c r="A26" s="160" t="str">
        <f>IF(ISBLANK('Jan25'!A26),"",'Jan25'!A26)</f>
        <v>EC grant no, UCD a/c no. + Project Title</v>
      </c>
      <c r="B26" s="160" t="str">
        <f>'Jan25'!B26</f>
        <v>&lt;select from list in Jan tab only&gt;</v>
      </c>
      <c r="C26" s="160" t="str">
        <f>'Jan25'!C26</f>
        <v>WP &lt;insert&gt;</v>
      </c>
      <c r="D26" s="19"/>
      <c r="E26" s="19"/>
      <c r="F26" s="104"/>
      <c r="G26" s="292"/>
      <c r="H26" s="292"/>
      <c r="I26" s="292"/>
      <c r="J26" s="292"/>
      <c r="K26" s="19"/>
      <c r="L26" s="19"/>
      <c r="M26" s="292"/>
      <c r="N26" s="292"/>
      <c r="O26" s="292"/>
      <c r="P26" s="292"/>
      <c r="Q26" s="292"/>
      <c r="R26" s="19"/>
      <c r="S26" s="19"/>
      <c r="T26" s="292"/>
      <c r="U26" s="292"/>
      <c r="V26" s="292"/>
      <c r="W26" s="292"/>
      <c r="X26" s="292"/>
      <c r="Y26" s="19"/>
      <c r="Z26" s="19"/>
      <c r="AA26" s="292"/>
      <c r="AB26" s="292"/>
      <c r="AC26" s="292"/>
      <c r="AD26" s="292"/>
      <c r="AE26" s="292"/>
      <c r="AF26" s="6">
        <f t="shared" si="0"/>
        <v>0</v>
      </c>
      <c r="AG26" s="42" t="e">
        <f t="shared" si="1"/>
        <v>#DIV/0!</v>
      </c>
      <c r="AH26" s="269"/>
    </row>
    <row r="27" spans="1:34" ht="12.85" customHeight="1">
      <c r="A27" s="160" t="str">
        <f>IF(ISBLANK('Jan25'!A27),"",'Jan25'!A27)</f>
        <v>EC grant no, UCD a/c no. + Project Title</v>
      </c>
      <c r="B27" s="160" t="str">
        <f>'Jan25'!B27</f>
        <v>&lt;select from list in Jan tab only&gt;</v>
      </c>
      <c r="C27" s="160" t="str">
        <f>'Jan25'!C27</f>
        <v>WP &lt;insert&gt;</v>
      </c>
      <c r="D27" s="19"/>
      <c r="E27" s="19"/>
      <c r="F27" s="104"/>
      <c r="G27" s="292"/>
      <c r="H27" s="292"/>
      <c r="I27" s="292"/>
      <c r="J27" s="292"/>
      <c r="K27" s="19"/>
      <c r="L27" s="19"/>
      <c r="M27" s="292"/>
      <c r="N27" s="292"/>
      <c r="O27" s="292"/>
      <c r="P27" s="292"/>
      <c r="Q27" s="292"/>
      <c r="R27" s="19"/>
      <c r="S27" s="19"/>
      <c r="T27" s="292"/>
      <c r="U27" s="292"/>
      <c r="V27" s="292"/>
      <c r="W27" s="292"/>
      <c r="X27" s="292"/>
      <c r="Y27" s="19"/>
      <c r="Z27" s="19"/>
      <c r="AA27" s="292"/>
      <c r="AB27" s="292"/>
      <c r="AC27" s="292"/>
      <c r="AD27" s="292"/>
      <c r="AE27" s="292"/>
      <c r="AF27" s="6">
        <f t="shared" si="0"/>
        <v>0</v>
      </c>
      <c r="AG27" s="42" t="e">
        <f t="shared" si="1"/>
        <v>#DIV/0!</v>
      </c>
      <c r="AH27" s="269"/>
    </row>
    <row r="28" spans="1:34" ht="12.85" customHeight="1">
      <c r="A28" s="160" t="str">
        <f>IF(ISBLANK('Jan25'!A28),"",'Jan25'!A28)</f>
        <v>EC grant no, UCD a/c no. + Project Title</v>
      </c>
      <c r="B28" s="160" t="str">
        <f>'Jan25'!B28</f>
        <v>&lt;select from list in Jan tab only&gt;</v>
      </c>
      <c r="C28" s="160" t="str">
        <f>'Jan25'!C28</f>
        <v>WP &lt;insert&gt;</v>
      </c>
      <c r="D28" s="19"/>
      <c r="E28" s="19"/>
      <c r="F28" s="104"/>
      <c r="G28" s="292"/>
      <c r="H28" s="292"/>
      <c r="I28" s="292"/>
      <c r="J28" s="292"/>
      <c r="K28" s="19"/>
      <c r="L28" s="19"/>
      <c r="M28" s="292"/>
      <c r="N28" s="292"/>
      <c r="O28" s="292"/>
      <c r="P28" s="292"/>
      <c r="Q28" s="292"/>
      <c r="R28" s="19"/>
      <c r="S28" s="19"/>
      <c r="T28" s="292"/>
      <c r="U28" s="292"/>
      <c r="V28" s="292"/>
      <c r="W28" s="292"/>
      <c r="X28" s="292"/>
      <c r="Y28" s="19"/>
      <c r="Z28" s="19"/>
      <c r="AA28" s="292"/>
      <c r="AB28" s="292"/>
      <c r="AC28" s="292"/>
      <c r="AD28" s="292"/>
      <c r="AE28" s="292"/>
      <c r="AF28" s="6">
        <f t="shared" si="0"/>
        <v>0</v>
      </c>
      <c r="AG28" s="42" t="e">
        <f t="shared" si="1"/>
        <v>#DIV/0!</v>
      </c>
      <c r="AH28" s="269"/>
    </row>
    <row r="29" spans="1:34" ht="12.85" customHeight="1">
      <c r="A29" s="160" t="str">
        <f>IF(ISBLANK('Jan25'!A29),"",'Jan25'!A29)</f>
        <v>EC grant no, UCD a/c no. + Project Title</v>
      </c>
      <c r="B29" s="160" t="str">
        <f>'Jan25'!B29</f>
        <v>&lt;select from list in Jan tab only&gt;</v>
      </c>
      <c r="C29" s="160" t="str">
        <f>'Jan25'!C29</f>
        <v>WP &lt;insert&gt;</v>
      </c>
      <c r="D29" s="19"/>
      <c r="E29" s="19"/>
      <c r="F29" s="104"/>
      <c r="G29" s="292"/>
      <c r="H29" s="292"/>
      <c r="I29" s="292"/>
      <c r="J29" s="292"/>
      <c r="K29" s="19"/>
      <c r="L29" s="19"/>
      <c r="M29" s="292"/>
      <c r="N29" s="292"/>
      <c r="O29" s="292"/>
      <c r="P29" s="292"/>
      <c r="Q29" s="292"/>
      <c r="R29" s="19"/>
      <c r="S29" s="19"/>
      <c r="T29" s="292"/>
      <c r="U29" s="292"/>
      <c r="V29" s="292"/>
      <c r="W29" s="292"/>
      <c r="X29" s="292"/>
      <c r="Y29" s="19"/>
      <c r="Z29" s="19"/>
      <c r="AA29" s="292"/>
      <c r="AB29" s="292"/>
      <c r="AC29" s="292"/>
      <c r="AD29" s="292"/>
      <c r="AE29" s="292"/>
      <c r="AF29" s="6">
        <f t="shared" si="0"/>
        <v>0</v>
      </c>
      <c r="AG29" s="42" t="e">
        <f t="shared" si="1"/>
        <v>#DIV/0!</v>
      </c>
      <c r="AH29" s="269"/>
    </row>
    <row r="30" spans="1:34" ht="12.85" customHeight="1">
      <c r="A30" s="160" t="str">
        <f>IF(ISBLANK('Jan25'!A30),"",'Jan25'!A30)</f>
        <v>EC grant no, UCD a/c no. + Project Title</v>
      </c>
      <c r="B30" s="160" t="str">
        <f>'Jan25'!B30</f>
        <v>&lt;select from list in Jan tab only&gt;</v>
      </c>
      <c r="C30" s="160" t="str">
        <f>'Jan25'!C30</f>
        <v>WP &lt;insert&gt;</v>
      </c>
      <c r="D30" s="19"/>
      <c r="E30" s="19"/>
      <c r="F30" s="104"/>
      <c r="G30" s="292"/>
      <c r="H30" s="292"/>
      <c r="I30" s="292"/>
      <c r="J30" s="292"/>
      <c r="K30" s="19"/>
      <c r="L30" s="19"/>
      <c r="M30" s="292"/>
      <c r="N30" s="292"/>
      <c r="O30" s="292"/>
      <c r="P30" s="292"/>
      <c r="Q30" s="292"/>
      <c r="R30" s="19"/>
      <c r="S30" s="19"/>
      <c r="T30" s="292"/>
      <c r="U30" s="292"/>
      <c r="V30" s="292"/>
      <c r="W30" s="292"/>
      <c r="X30" s="292"/>
      <c r="Y30" s="19"/>
      <c r="Z30" s="19"/>
      <c r="AA30" s="292"/>
      <c r="AB30" s="292"/>
      <c r="AC30" s="292"/>
      <c r="AD30" s="292"/>
      <c r="AE30" s="292"/>
      <c r="AF30" s="6">
        <f t="shared" si="0"/>
        <v>0</v>
      </c>
      <c r="AG30" s="42" t="e">
        <f t="shared" si="1"/>
        <v>#DIV/0!</v>
      </c>
      <c r="AH30" s="269"/>
    </row>
    <row r="31" spans="1:34" ht="12.85" customHeight="1">
      <c r="A31" s="160" t="str">
        <f>IF(ISBLANK('Jan25'!A31),"",'Jan25'!A31)</f>
        <v>EC grant no, UCD a/c no. + Project Title</v>
      </c>
      <c r="B31" s="160" t="str">
        <f>'Jan25'!B31</f>
        <v>&lt;select from list in Jan tab only&gt;</v>
      </c>
      <c r="C31" s="160" t="str">
        <f>'Jan25'!C31</f>
        <v>WP &lt;insert&gt;</v>
      </c>
      <c r="D31" s="19"/>
      <c r="E31" s="19"/>
      <c r="F31" s="104"/>
      <c r="G31" s="292"/>
      <c r="H31" s="292"/>
      <c r="I31" s="292"/>
      <c r="J31" s="292"/>
      <c r="K31" s="19"/>
      <c r="L31" s="19"/>
      <c r="M31" s="292"/>
      <c r="N31" s="292"/>
      <c r="O31" s="292"/>
      <c r="P31" s="292"/>
      <c r="Q31" s="292"/>
      <c r="R31" s="19"/>
      <c r="S31" s="19"/>
      <c r="T31" s="292"/>
      <c r="U31" s="292"/>
      <c r="V31" s="292"/>
      <c r="W31" s="292"/>
      <c r="X31" s="292"/>
      <c r="Y31" s="19"/>
      <c r="Z31" s="19"/>
      <c r="AA31" s="292"/>
      <c r="AB31" s="292"/>
      <c r="AC31" s="292"/>
      <c r="AD31" s="292"/>
      <c r="AE31" s="292"/>
      <c r="AF31" s="6">
        <f t="shared" si="0"/>
        <v>0</v>
      </c>
      <c r="AG31" s="42" t="e">
        <f t="shared" si="1"/>
        <v>#DIV/0!</v>
      </c>
      <c r="AH31" s="269"/>
    </row>
    <row r="32" spans="1:34" ht="12.85" customHeight="1">
      <c r="A32" s="553" t="s">
        <v>147</v>
      </c>
      <c r="B32" s="554"/>
      <c r="C32" s="555"/>
      <c r="D32" s="18">
        <f t="shared" ref="D32:E32" si="2">SUM(D17:D31)</f>
        <v>0</v>
      </c>
      <c r="E32" s="18">
        <f t="shared" si="2"/>
        <v>0</v>
      </c>
      <c r="F32" s="104">
        <f t="shared" ref="F32:AE32" si="3">SUM(F17:F31)</f>
        <v>0</v>
      </c>
      <c r="G32" s="158">
        <f t="shared" si="3"/>
        <v>0</v>
      </c>
      <c r="H32" s="158">
        <f t="shared" si="3"/>
        <v>0</v>
      </c>
      <c r="I32" s="158">
        <f t="shared" si="3"/>
        <v>0</v>
      </c>
      <c r="J32" s="158">
        <f t="shared" si="3"/>
        <v>0</v>
      </c>
      <c r="K32" s="18">
        <f t="shared" ref="K32:L32" si="4">SUM(K17:K31)</f>
        <v>0</v>
      </c>
      <c r="L32" s="18">
        <f t="shared" si="4"/>
        <v>0</v>
      </c>
      <c r="M32" s="158">
        <f t="shared" si="3"/>
        <v>0</v>
      </c>
      <c r="N32" s="158">
        <f t="shared" si="3"/>
        <v>0</v>
      </c>
      <c r="O32" s="158">
        <f t="shared" si="3"/>
        <v>0</v>
      </c>
      <c r="P32" s="158">
        <f t="shared" si="3"/>
        <v>0</v>
      </c>
      <c r="Q32" s="158">
        <f t="shared" si="3"/>
        <v>0</v>
      </c>
      <c r="R32" s="18">
        <f t="shared" ref="R32:S32" si="5">SUM(R17:R31)</f>
        <v>0</v>
      </c>
      <c r="S32" s="18">
        <f t="shared" si="5"/>
        <v>0</v>
      </c>
      <c r="T32" s="158">
        <f t="shared" si="3"/>
        <v>0</v>
      </c>
      <c r="U32" s="158">
        <f t="shared" si="3"/>
        <v>0</v>
      </c>
      <c r="V32" s="158">
        <f t="shared" si="3"/>
        <v>0</v>
      </c>
      <c r="W32" s="158">
        <f t="shared" si="3"/>
        <v>0</v>
      </c>
      <c r="X32" s="158">
        <f t="shared" si="3"/>
        <v>0</v>
      </c>
      <c r="Y32" s="18">
        <f t="shared" ref="Y32:Z32" si="6">SUM(Y17:Y31)</f>
        <v>0</v>
      </c>
      <c r="Z32" s="18">
        <f t="shared" si="6"/>
        <v>0</v>
      </c>
      <c r="AA32" s="158">
        <f t="shared" si="3"/>
        <v>0</v>
      </c>
      <c r="AB32" s="158">
        <f t="shared" si="3"/>
        <v>0</v>
      </c>
      <c r="AC32" s="158">
        <f t="shared" si="3"/>
        <v>0</v>
      </c>
      <c r="AD32" s="158">
        <f t="shared" si="3"/>
        <v>0</v>
      </c>
      <c r="AE32" s="158">
        <f t="shared" si="3"/>
        <v>0</v>
      </c>
      <c r="AF32" s="6">
        <f t="shared" si="0"/>
        <v>0</v>
      </c>
      <c r="AG32" s="42" t="e">
        <f t="shared" si="1"/>
        <v>#DIV/0!</v>
      </c>
      <c r="AH32" s="266"/>
    </row>
    <row r="33" spans="1:34" ht="12.85" customHeight="1">
      <c r="A33" s="37" t="str">
        <f>'Jan25'!A33</f>
        <v>Internal and National Projects</v>
      </c>
      <c r="B33" s="38"/>
      <c r="C33" s="38"/>
      <c r="D33" s="39"/>
      <c r="E33" s="39"/>
      <c r="F33" s="39"/>
      <c r="G33" s="293"/>
      <c r="H33" s="293"/>
      <c r="I33" s="293"/>
      <c r="J33" s="293"/>
      <c r="K33" s="39"/>
      <c r="L33" s="39"/>
      <c r="M33" s="293"/>
      <c r="N33" s="293"/>
      <c r="O33" s="293"/>
      <c r="P33" s="293"/>
      <c r="Q33" s="293"/>
      <c r="R33" s="39"/>
      <c r="S33" s="39"/>
      <c r="T33" s="293"/>
      <c r="U33" s="293"/>
      <c r="V33" s="293"/>
      <c r="W33" s="293"/>
      <c r="X33" s="293"/>
      <c r="Y33" s="39"/>
      <c r="Z33" s="39"/>
      <c r="AA33" s="293"/>
      <c r="AB33" s="293"/>
      <c r="AC33" s="293"/>
      <c r="AD33" s="293"/>
      <c r="AE33" s="293"/>
      <c r="AF33" s="40"/>
      <c r="AG33" s="40"/>
      <c r="AH33" s="268"/>
    </row>
    <row r="34" spans="1:34" ht="12.85" customHeight="1">
      <c r="A34" s="160" t="str">
        <f>IF(ISBLANK('Jan25'!A34),"",'Jan25'!A34)</f>
        <v>Non EU/Other Activities</v>
      </c>
      <c r="B34" s="5" t="str">
        <f>'Jan25'!B34</f>
        <v>&lt;input in Jan tab only&gt;</v>
      </c>
      <c r="C34" s="160" t="str">
        <f>'Jan25'!C34</f>
        <v>WP &lt;insert&gt;</v>
      </c>
      <c r="D34" s="19"/>
      <c r="E34" s="19"/>
      <c r="F34" s="104"/>
      <c r="G34" s="292"/>
      <c r="H34" s="292"/>
      <c r="I34" s="292"/>
      <c r="J34" s="292"/>
      <c r="K34" s="19"/>
      <c r="L34" s="19"/>
      <c r="M34" s="292"/>
      <c r="N34" s="292"/>
      <c r="O34" s="292"/>
      <c r="P34" s="292"/>
      <c r="Q34" s="292"/>
      <c r="R34" s="19"/>
      <c r="S34" s="19"/>
      <c r="T34" s="292"/>
      <c r="U34" s="292"/>
      <c r="V34" s="292"/>
      <c r="W34" s="292"/>
      <c r="X34" s="292"/>
      <c r="Y34" s="19"/>
      <c r="Z34" s="19"/>
      <c r="AA34" s="292"/>
      <c r="AB34" s="292"/>
      <c r="AC34" s="292"/>
      <c r="AD34" s="292"/>
      <c r="AE34" s="292"/>
      <c r="AF34" s="6">
        <f t="shared" ref="AF34:AF40" si="7">SUM(D34:AE34)</f>
        <v>0</v>
      </c>
      <c r="AG34" s="42" t="e">
        <f>AF34/$AF$48</f>
        <v>#DIV/0!</v>
      </c>
      <c r="AH34" s="267"/>
    </row>
    <row r="35" spans="1:34" ht="12.85" customHeight="1">
      <c r="A35" s="160" t="str">
        <f>IF(ISBLANK('Jan25'!A35),"",'Jan25'!A35)</f>
        <v>Non EU/Other Activities</v>
      </c>
      <c r="B35" s="5" t="str">
        <f>'Jan25'!B35</f>
        <v>&lt;input in Jan tab only&gt;</v>
      </c>
      <c r="C35" s="160" t="str">
        <f>'Jan25'!C35</f>
        <v>WP &lt;insert&gt;</v>
      </c>
      <c r="D35" s="19"/>
      <c r="E35" s="19"/>
      <c r="F35" s="104"/>
      <c r="G35" s="292"/>
      <c r="H35" s="292"/>
      <c r="I35" s="292"/>
      <c r="J35" s="292"/>
      <c r="K35" s="19"/>
      <c r="L35" s="19"/>
      <c r="M35" s="292"/>
      <c r="N35" s="292"/>
      <c r="O35" s="292"/>
      <c r="P35" s="292"/>
      <c r="Q35" s="292"/>
      <c r="R35" s="19"/>
      <c r="S35" s="19"/>
      <c r="T35" s="292"/>
      <c r="U35" s="292"/>
      <c r="V35" s="292"/>
      <c r="W35" s="292"/>
      <c r="X35" s="292"/>
      <c r="Y35" s="19"/>
      <c r="Z35" s="19"/>
      <c r="AA35" s="292"/>
      <c r="AB35" s="292"/>
      <c r="AC35" s="292"/>
      <c r="AD35" s="292"/>
      <c r="AE35" s="292"/>
      <c r="AF35" s="6">
        <f t="shared" si="7"/>
        <v>0</v>
      </c>
      <c r="AG35" s="42" t="e">
        <f t="shared" ref="AG35:AG39" si="8">AF35/$AF$48</f>
        <v>#DIV/0!</v>
      </c>
      <c r="AH35" s="267"/>
    </row>
    <row r="36" spans="1:34" ht="12.85" customHeight="1">
      <c r="A36" s="160" t="str">
        <f>IF(ISBLANK('Jan25'!A36),"",'Jan25'!A36)</f>
        <v>Non EU/Other Activities</v>
      </c>
      <c r="B36" s="5" t="str">
        <f>'Jan25'!B36</f>
        <v>&lt;input in Jan tab only&gt;</v>
      </c>
      <c r="C36" s="160" t="str">
        <f>'Jan25'!C36</f>
        <v>WP &lt;insert&gt;</v>
      </c>
      <c r="D36" s="19"/>
      <c r="E36" s="19"/>
      <c r="F36" s="104"/>
      <c r="G36" s="292"/>
      <c r="H36" s="292"/>
      <c r="I36" s="292"/>
      <c r="J36" s="292"/>
      <c r="K36" s="19"/>
      <c r="L36" s="19"/>
      <c r="M36" s="292"/>
      <c r="N36" s="292"/>
      <c r="O36" s="292"/>
      <c r="P36" s="292"/>
      <c r="Q36" s="292"/>
      <c r="R36" s="19"/>
      <c r="S36" s="19"/>
      <c r="T36" s="292"/>
      <c r="U36" s="292"/>
      <c r="V36" s="292"/>
      <c r="W36" s="292"/>
      <c r="X36" s="292"/>
      <c r="Y36" s="19"/>
      <c r="Z36" s="19"/>
      <c r="AA36" s="292"/>
      <c r="AB36" s="292"/>
      <c r="AC36" s="292"/>
      <c r="AD36" s="292"/>
      <c r="AE36" s="292"/>
      <c r="AF36" s="6">
        <f t="shared" si="7"/>
        <v>0</v>
      </c>
      <c r="AG36" s="42" t="e">
        <f t="shared" si="8"/>
        <v>#DIV/0!</v>
      </c>
      <c r="AH36" s="267"/>
    </row>
    <row r="37" spans="1:34" ht="12.85" customHeight="1">
      <c r="A37" s="160" t="str">
        <f>IF(ISBLANK('Jan25'!A37),"",'Jan25'!A37)</f>
        <v>Non EU/Other Activities</v>
      </c>
      <c r="B37" s="5" t="str">
        <f>'Jan25'!B37</f>
        <v>&lt;input in Jan tab only&gt;</v>
      </c>
      <c r="C37" s="160" t="str">
        <f>'Jan25'!C37</f>
        <v>WP &lt;insert&gt;</v>
      </c>
      <c r="D37" s="19"/>
      <c r="E37" s="19"/>
      <c r="F37" s="104"/>
      <c r="G37" s="292"/>
      <c r="H37" s="292"/>
      <c r="I37" s="292"/>
      <c r="J37" s="292"/>
      <c r="K37" s="19"/>
      <c r="L37" s="19"/>
      <c r="M37" s="292"/>
      <c r="N37" s="292"/>
      <c r="O37" s="292"/>
      <c r="P37" s="292"/>
      <c r="Q37" s="292"/>
      <c r="R37" s="19"/>
      <c r="S37" s="19"/>
      <c r="T37" s="292"/>
      <c r="U37" s="292"/>
      <c r="V37" s="292"/>
      <c r="W37" s="292"/>
      <c r="X37" s="292"/>
      <c r="Y37" s="19"/>
      <c r="Z37" s="19"/>
      <c r="AA37" s="292"/>
      <c r="AB37" s="292"/>
      <c r="AC37" s="292"/>
      <c r="AD37" s="292"/>
      <c r="AE37" s="292"/>
      <c r="AF37" s="6">
        <f t="shared" si="7"/>
        <v>0</v>
      </c>
      <c r="AG37" s="42" t="e">
        <f>AF37/$AF$48</f>
        <v>#DIV/0!</v>
      </c>
      <c r="AH37" s="267"/>
    </row>
    <row r="38" spans="1:34" ht="12.85" customHeight="1">
      <c r="A38" s="160" t="str">
        <f>IF(ISBLANK('Jan25'!A38),"",'Jan25'!A38)</f>
        <v>Non EU/Other Activities</v>
      </c>
      <c r="B38" s="5" t="str">
        <f>'Jan25'!B38</f>
        <v>&lt;input in Jan tab only&gt;</v>
      </c>
      <c r="C38" s="160" t="str">
        <f>'Jan25'!C38</f>
        <v>WP &lt;insert&gt;</v>
      </c>
      <c r="D38" s="19"/>
      <c r="E38" s="19"/>
      <c r="F38" s="104"/>
      <c r="G38" s="292"/>
      <c r="H38" s="292"/>
      <c r="I38" s="292"/>
      <c r="J38" s="292"/>
      <c r="K38" s="19"/>
      <c r="L38" s="19"/>
      <c r="M38" s="292"/>
      <c r="N38" s="292"/>
      <c r="O38" s="292"/>
      <c r="P38" s="292"/>
      <c r="Q38" s="292"/>
      <c r="R38" s="19"/>
      <c r="S38" s="19"/>
      <c r="T38" s="292"/>
      <c r="U38" s="292"/>
      <c r="V38" s="292"/>
      <c r="W38" s="292"/>
      <c r="X38" s="292"/>
      <c r="Y38" s="19"/>
      <c r="Z38" s="19"/>
      <c r="AA38" s="292"/>
      <c r="AB38" s="292"/>
      <c r="AC38" s="292"/>
      <c r="AD38" s="292"/>
      <c r="AE38" s="292"/>
      <c r="AF38" s="6">
        <f t="shared" si="7"/>
        <v>0</v>
      </c>
      <c r="AG38" s="42" t="e">
        <f t="shared" si="8"/>
        <v>#DIV/0!</v>
      </c>
      <c r="AH38" s="267"/>
    </row>
    <row r="39" spans="1:34" ht="12.85" customHeight="1">
      <c r="A39" s="160" t="str">
        <f>IF(ISBLANK('Jan25'!A39),"",'Jan25'!A39)</f>
        <v>Non EU/Other Activities</v>
      </c>
      <c r="B39" s="5" t="str">
        <f>'Jan25'!B39</f>
        <v>&lt;input in Jan tab only&gt;</v>
      </c>
      <c r="C39" s="160" t="str">
        <f>'Jan25'!C39</f>
        <v>WP &lt;insert&gt;</v>
      </c>
      <c r="D39" s="19"/>
      <c r="E39" s="19"/>
      <c r="F39" s="104"/>
      <c r="G39" s="292"/>
      <c r="H39" s="292"/>
      <c r="I39" s="292"/>
      <c r="J39" s="292"/>
      <c r="K39" s="19"/>
      <c r="L39" s="19"/>
      <c r="M39" s="292"/>
      <c r="N39" s="292"/>
      <c r="O39" s="292"/>
      <c r="P39" s="292"/>
      <c r="Q39" s="292"/>
      <c r="R39" s="19"/>
      <c r="S39" s="19"/>
      <c r="T39" s="292"/>
      <c r="U39" s="292"/>
      <c r="V39" s="292"/>
      <c r="W39" s="292"/>
      <c r="X39" s="292"/>
      <c r="Y39" s="19"/>
      <c r="Z39" s="19"/>
      <c r="AA39" s="292"/>
      <c r="AB39" s="292"/>
      <c r="AC39" s="292"/>
      <c r="AD39" s="292"/>
      <c r="AE39" s="292"/>
      <c r="AF39" s="6">
        <f t="shared" si="7"/>
        <v>0</v>
      </c>
      <c r="AG39" s="42" t="e">
        <f t="shared" si="8"/>
        <v>#DIV/0!</v>
      </c>
      <c r="AH39" s="267"/>
    </row>
    <row r="40" spans="1:34" ht="12.85" customHeight="1">
      <c r="A40" s="553" t="s">
        <v>148</v>
      </c>
      <c r="B40" s="554"/>
      <c r="C40" s="555"/>
      <c r="D40" s="18">
        <f t="shared" ref="D40:E40" si="9">SUM(D34:D39)</f>
        <v>0</v>
      </c>
      <c r="E40" s="18">
        <f t="shared" si="9"/>
        <v>0</v>
      </c>
      <c r="F40" s="104">
        <f t="shared" ref="F40:AE40" si="10">SUM(F34:F39)</f>
        <v>0</v>
      </c>
      <c r="G40" s="158">
        <f t="shared" si="10"/>
        <v>0</v>
      </c>
      <c r="H40" s="158">
        <f t="shared" si="10"/>
        <v>0</v>
      </c>
      <c r="I40" s="158">
        <f t="shared" si="10"/>
        <v>0</v>
      </c>
      <c r="J40" s="158">
        <f t="shared" si="10"/>
        <v>0</v>
      </c>
      <c r="K40" s="18">
        <f t="shared" ref="K40:L40" si="11">SUM(K34:K39)</f>
        <v>0</v>
      </c>
      <c r="L40" s="18">
        <f t="shared" si="11"/>
        <v>0</v>
      </c>
      <c r="M40" s="158">
        <f t="shared" si="10"/>
        <v>0</v>
      </c>
      <c r="N40" s="158">
        <f t="shared" si="10"/>
        <v>0</v>
      </c>
      <c r="O40" s="158">
        <f t="shared" si="10"/>
        <v>0</v>
      </c>
      <c r="P40" s="158">
        <f t="shared" si="10"/>
        <v>0</v>
      </c>
      <c r="Q40" s="158">
        <f t="shared" si="10"/>
        <v>0</v>
      </c>
      <c r="R40" s="18">
        <f t="shared" ref="R40:S40" si="12">SUM(R34:R39)</f>
        <v>0</v>
      </c>
      <c r="S40" s="18">
        <f t="shared" si="12"/>
        <v>0</v>
      </c>
      <c r="T40" s="158">
        <f t="shared" si="10"/>
        <v>0</v>
      </c>
      <c r="U40" s="158">
        <f t="shared" si="10"/>
        <v>0</v>
      </c>
      <c r="V40" s="158">
        <f t="shared" si="10"/>
        <v>0</v>
      </c>
      <c r="W40" s="158">
        <f t="shared" si="10"/>
        <v>0</v>
      </c>
      <c r="X40" s="158">
        <f t="shared" si="10"/>
        <v>0</v>
      </c>
      <c r="Y40" s="18">
        <f t="shared" ref="Y40:Z40" si="13">SUM(Y34:Y39)</f>
        <v>0</v>
      </c>
      <c r="Z40" s="18">
        <f t="shared" si="13"/>
        <v>0</v>
      </c>
      <c r="AA40" s="158">
        <f t="shared" si="10"/>
        <v>0</v>
      </c>
      <c r="AB40" s="158">
        <f t="shared" si="10"/>
        <v>0</v>
      </c>
      <c r="AC40" s="158">
        <f t="shared" si="10"/>
        <v>0</v>
      </c>
      <c r="AD40" s="158">
        <f t="shared" si="10"/>
        <v>0</v>
      </c>
      <c r="AE40" s="158">
        <f t="shared" si="10"/>
        <v>0</v>
      </c>
      <c r="AF40" s="6">
        <f t="shared" si="7"/>
        <v>0</v>
      </c>
      <c r="AG40" s="42" t="e">
        <f>AF40/$AF$48</f>
        <v>#DIV/0!</v>
      </c>
      <c r="AH40" s="266"/>
    </row>
    <row r="41" spans="1:34" ht="12.85" customHeight="1">
      <c r="A41" s="37" t="s">
        <v>18</v>
      </c>
      <c r="B41" s="38"/>
      <c r="C41" s="38"/>
      <c r="D41" s="39"/>
      <c r="E41" s="39"/>
      <c r="F41" s="39"/>
      <c r="G41" s="293"/>
      <c r="H41" s="293"/>
      <c r="I41" s="293"/>
      <c r="J41" s="293"/>
      <c r="K41" s="39"/>
      <c r="L41" s="39"/>
      <c r="M41" s="293"/>
      <c r="N41" s="293"/>
      <c r="O41" s="293"/>
      <c r="P41" s="293"/>
      <c r="Q41" s="293"/>
      <c r="R41" s="39"/>
      <c r="S41" s="39"/>
      <c r="T41" s="293"/>
      <c r="U41" s="293"/>
      <c r="V41" s="293"/>
      <c r="W41" s="293"/>
      <c r="X41" s="293"/>
      <c r="Y41" s="39"/>
      <c r="Z41" s="39"/>
      <c r="AA41" s="293"/>
      <c r="AB41" s="293"/>
      <c r="AC41" s="293"/>
      <c r="AD41" s="293"/>
      <c r="AE41" s="293"/>
      <c r="AF41" s="40"/>
      <c r="AG41" s="40"/>
      <c r="AH41" s="268"/>
    </row>
    <row r="42" spans="1:34" ht="12.85" customHeight="1">
      <c r="A42" s="5" t="s">
        <v>19</v>
      </c>
      <c r="B42" s="5"/>
      <c r="C42" s="5"/>
      <c r="D42" s="19"/>
      <c r="E42" s="19"/>
      <c r="F42" s="104"/>
      <c r="G42" s="292"/>
      <c r="H42" s="292"/>
      <c r="I42" s="292"/>
      <c r="J42" s="292"/>
      <c r="K42" s="19"/>
      <c r="L42" s="19"/>
      <c r="M42" s="292"/>
      <c r="N42" s="292"/>
      <c r="O42" s="292"/>
      <c r="P42" s="292"/>
      <c r="Q42" s="292"/>
      <c r="R42" s="19"/>
      <c r="S42" s="19"/>
      <c r="T42" s="292"/>
      <c r="U42" s="292"/>
      <c r="V42" s="292"/>
      <c r="W42" s="292"/>
      <c r="X42" s="292"/>
      <c r="Y42" s="19"/>
      <c r="Z42" s="19"/>
      <c r="AA42" s="292"/>
      <c r="AB42" s="292"/>
      <c r="AC42" s="292"/>
      <c r="AD42" s="292"/>
      <c r="AE42" s="292"/>
      <c r="AF42" s="6">
        <f>SUM(D42:AE42)</f>
        <v>0</v>
      </c>
      <c r="AG42" s="6"/>
      <c r="AH42" s="267"/>
    </row>
    <row r="43" spans="1:34">
      <c r="A43" s="5" t="s">
        <v>20</v>
      </c>
      <c r="B43" s="5"/>
      <c r="C43" s="5"/>
      <c r="D43" s="19"/>
      <c r="E43" s="19"/>
      <c r="F43" s="104"/>
      <c r="G43" s="292"/>
      <c r="H43" s="292"/>
      <c r="I43" s="292"/>
      <c r="J43" s="292"/>
      <c r="K43" s="19"/>
      <c r="L43" s="19"/>
      <c r="M43" s="292"/>
      <c r="N43" s="292"/>
      <c r="O43" s="292"/>
      <c r="P43" s="292"/>
      <c r="Q43" s="292"/>
      <c r="R43" s="19"/>
      <c r="S43" s="19"/>
      <c r="T43" s="292"/>
      <c r="U43" s="292"/>
      <c r="V43" s="292"/>
      <c r="W43" s="292"/>
      <c r="X43" s="292"/>
      <c r="Y43" s="19"/>
      <c r="Z43" s="19"/>
      <c r="AA43" s="292"/>
      <c r="AB43" s="292"/>
      <c r="AC43" s="292"/>
      <c r="AD43" s="292"/>
      <c r="AE43" s="292"/>
      <c r="AF43" s="6">
        <f>SUM(D43:AE43)</f>
        <v>0</v>
      </c>
      <c r="AG43" s="6"/>
      <c r="AH43" s="267"/>
    </row>
    <row r="44" spans="1:34">
      <c r="A44" s="5" t="s">
        <v>36</v>
      </c>
      <c r="B44" s="5"/>
      <c r="C44" s="5"/>
      <c r="D44" s="19"/>
      <c r="E44" s="19"/>
      <c r="F44" s="104"/>
      <c r="G44" s="292"/>
      <c r="H44" s="292"/>
      <c r="I44" s="292"/>
      <c r="J44" s="292"/>
      <c r="K44" s="19"/>
      <c r="L44" s="19"/>
      <c r="M44" s="292"/>
      <c r="N44" s="292"/>
      <c r="O44" s="292"/>
      <c r="P44" s="292"/>
      <c r="Q44" s="292"/>
      <c r="R44" s="19"/>
      <c r="S44" s="19"/>
      <c r="T44" s="292"/>
      <c r="U44" s="292"/>
      <c r="V44" s="292"/>
      <c r="W44" s="292"/>
      <c r="X44" s="292"/>
      <c r="Y44" s="19"/>
      <c r="Z44" s="19"/>
      <c r="AA44" s="292"/>
      <c r="AB44" s="292"/>
      <c r="AC44" s="292"/>
      <c r="AD44" s="292"/>
      <c r="AE44" s="292"/>
      <c r="AF44" s="6">
        <f>SUM(D44:AE44)</f>
        <v>0</v>
      </c>
      <c r="AG44" s="6"/>
      <c r="AH44" s="267"/>
    </row>
    <row r="45" spans="1:34">
      <c r="A45" s="5" t="s">
        <v>21</v>
      </c>
      <c r="B45" s="5"/>
      <c r="C45" s="5"/>
      <c r="D45" s="19"/>
      <c r="E45" s="19"/>
      <c r="F45" s="104"/>
      <c r="G45" s="292"/>
      <c r="H45" s="292"/>
      <c r="I45" s="292"/>
      <c r="J45" s="292"/>
      <c r="K45" s="19"/>
      <c r="L45" s="19"/>
      <c r="M45" s="292"/>
      <c r="N45" s="292"/>
      <c r="O45" s="292"/>
      <c r="P45" s="292"/>
      <c r="Q45" s="292"/>
      <c r="R45" s="19"/>
      <c r="S45" s="19"/>
      <c r="T45" s="292"/>
      <c r="U45" s="292"/>
      <c r="V45" s="292"/>
      <c r="W45" s="292"/>
      <c r="X45" s="292"/>
      <c r="Y45" s="19"/>
      <c r="Z45" s="19"/>
      <c r="AA45" s="292"/>
      <c r="AB45" s="292"/>
      <c r="AC45" s="292"/>
      <c r="AD45" s="292"/>
      <c r="AE45" s="292"/>
      <c r="AF45" s="6">
        <f>SUM(D45:AE45)</f>
        <v>0</v>
      </c>
      <c r="AG45" s="6"/>
      <c r="AH45" s="267"/>
    </row>
    <row r="46" spans="1:34">
      <c r="A46" s="553" t="s">
        <v>149</v>
      </c>
      <c r="B46" s="556"/>
      <c r="C46" s="557"/>
      <c r="D46" s="18">
        <f t="shared" ref="D46:E46" si="14">SUM(D42:D45)</f>
        <v>0</v>
      </c>
      <c r="E46" s="18">
        <f t="shared" si="14"/>
        <v>0</v>
      </c>
      <c r="F46" s="104">
        <f t="shared" ref="F46:AB46" si="15">SUM(F42:F45)</f>
        <v>0</v>
      </c>
      <c r="G46" s="158">
        <f t="shared" si="15"/>
        <v>0</v>
      </c>
      <c r="H46" s="158">
        <f t="shared" si="15"/>
        <v>0</v>
      </c>
      <c r="I46" s="158">
        <f t="shared" si="15"/>
        <v>0</v>
      </c>
      <c r="J46" s="158">
        <f t="shared" si="15"/>
        <v>0</v>
      </c>
      <c r="K46" s="18">
        <f t="shared" si="15"/>
        <v>0</v>
      </c>
      <c r="L46" s="18">
        <f t="shared" si="15"/>
        <v>0</v>
      </c>
      <c r="M46" s="158">
        <f t="shared" si="15"/>
        <v>0</v>
      </c>
      <c r="N46" s="158">
        <f t="shared" si="15"/>
        <v>0</v>
      </c>
      <c r="O46" s="158">
        <f t="shared" si="15"/>
        <v>0</v>
      </c>
      <c r="P46" s="158">
        <f t="shared" si="15"/>
        <v>0</v>
      </c>
      <c r="Q46" s="158">
        <f t="shared" si="15"/>
        <v>0</v>
      </c>
      <c r="R46" s="18">
        <f t="shared" si="15"/>
        <v>0</v>
      </c>
      <c r="S46" s="18">
        <f t="shared" si="15"/>
        <v>0</v>
      </c>
      <c r="T46" s="158">
        <f t="shared" si="15"/>
        <v>0</v>
      </c>
      <c r="U46" s="158">
        <f t="shared" si="15"/>
        <v>0</v>
      </c>
      <c r="V46" s="158">
        <f t="shared" si="15"/>
        <v>0</v>
      </c>
      <c r="W46" s="158">
        <f t="shared" si="15"/>
        <v>0</v>
      </c>
      <c r="X46" s="158">
        <f t="shared" si="15"/>
        <v>0</v>
      </c>
      <c r="Y46" s="18">
        <f t="shared" si="15"/>
        <v>0</v>
      </c>
      <c r="Z46" s="18">
        <f t="shared" si="15"/>
        <v>0</v>
      </c>
      <c r="AA46" s="158">
        <f t="shared" si="15"/>
        <v>0</v>
      </c>
      <c r="AB46" s="158">
        <f t="shared" si="15"/>
        <v>0</v>
      </c>
      <c r="AC46" s="158">
        <f>SUM(AC42:AC45)</f>
        <v>0</v>
      </c>
      <c r="AD46" s="158">
        <f t="shared" ref="AD46:AE46" si="16">SUM(AD42:AD45)</f>
        <v>0</v>
      </c>
      <c r="AE46" s="158">
        <f t="shared" si="16"/>
        <v>0</v>
      </c>
      <c r="AF46" s="6">
        <f>SUM(D46:AE46)</f>
        <v>0</v>
      </c>
      <c r="AG46" s="6"/>
      <c r="AH46" s="7"/>
    </row>
    <row r="47" spans="1:34">
      <c r="A47" s="249"/>
      <c r="B47" s="250"/>
      <c r="C47" s="250"/>
      <c r="D47" s="11"/>
      <c r="E47" s="11"/>
      <c r="F47" s="262"/>
      <c r="G47" s="294"/>
      <c r="H47" s="294"/>
      <c r="I47" s="294"/>
      <c r="J47" s="294"/>
      <c r="K47" s="11"/>
      <c r="L47" s="11"/>
      <c r="M47" s="294"/>
      <c r="N47" s="294"/>
      <c r="O47" s="294"/>
      <c r="P47" s="294"/>
      <c r="Q47" s="294"/>
      <c r="R47" s="11"/>
      <c r="S47" s="11"/>
      <c r="T47" s="294"/>
      <c r="U47" s="294"/>
      <c r="V47" s="294"/>
      <c r="W47" s="294"/>
      <c r="X47" s="294"/>
      <c r="Y47" s="11"/>
      <c r="Z47" s="11"/>
      <c r="AA47" s="294"/>
      <c r="AB47" s="294"/>
      <c r="AC47" s="294"/>
      <c r="AD47" s="294"/>
      <c r="AE47" s="294"/>
      <c r="AF47" s="11"/>
      <c r="AG47" s="258"/>
      <c r="AH47" s="259"/>
    </row>
    <row r="48" spans="1:34">
      <c r="A48" s="553" t="s">
        <v>150</v>
      </c>
      <c r="B48" s="556"/>
      <c r="C48" s="557"/>
      <c r="D48" s="18">
        <f t="shared" ref="D48:E48" si="17">D32+D40</f>
        <v>0</v>
      </c>
      <c r="E48" s="18">
        <f t="shared" si="17"/>
        <v>0</v>
      </c>
      <c r="F48" s="104">
        <f t="shared" ref="F48:AE48" si="18">F32+F40</f>
        <v>0</v>
      </c>
      <c r="G48" s="158">
        <f t="shared" si="18"/>
        <v>0</v>
      </c>
      <c r="H48" s="158">
        <f t="shared" si="18"/>
        <v>0</v>
      </c>
      <c r="I48" s="158">
        <f t="shared" si="18"/>
        <v>0</v>
      </c>
      <c r="J48" s="158">
        <f t="shared" si="18"/>
        <v>0</v>
      </c>
      <c r="K48" s="18">
        <f t="shared" si="18"/>
        <v>0</v>
      </c>
      <c r="L48" s="18">
        <f t="shared" si="18"/>
        <v>0</v>
      </c>
      <c r="M48" s="158">
        <f t="shared" si="18"/>
        <v>0</v>
      </c>
      <c r="N48" s="158">
        <f t="shared" si="18"/>
        <v>0</v>
      </c>
      <c r="O48" s="158">
        <f t="shared" si="18"/>
        <v>0</v>
      </c>
      <c r="P48" s="158">
        <f t="shared" si="18"/>
        <v>0</v>
      </c>
      <c r="Q48" s="158">
        <f t="shared" si="18"/>
        <v>0</v>
      </c>
      <c r="R48" s="18">
        <f t="shared" si="18"/>
        <v>0</v>
      </c>
      <c r="S48" s="18">
        <f t="shared" si="18"/>
        <v>0</v>
      </c>
      <c r="T48" s="158">
        <f t="shared" si="18"/>
        <v>0</v>
      </c>
      <c r="U48" s="158">
        <f t="shared" si="18"/>
        <v>0</v>
      </c>
      <c r="V48" s="158">
        <f t="shared" si="18"/>
        <v>0</v>
      </c>
      <c r="W48" s="158">
        <f t="shared" si="18"/>
        <v>0</v>
      </c>
      <c r="X48" s="158">
        <f t="shared" si="18"/>
        <v>0</v>
      </c>
      <c r="Y48" s="18">
        <f t="shared" si="18"/>
        <v>0</v>
      </c>
      <c r="Z48" s="18">
        <f t="shared" si="18"/>
        <v>0</v>
      </c>
      <c r="AA48" s="158">
        <f t="shared" si="18"/>
        <v>0</v>
      </c>
      <c r="AB48" s="158">
        <f t="shared" si="18"/>
        <v>0</v>
      </c>
      <c r="AC48" s="158">
        <f t="shared" si="18"/>
        <v>0</v>
      </c>
      <c r="AD48" s="158">
        <f t="shared" si="18"/>
        <v>0</v>
      </c>
      <c r="AE48" s="158">
        <f t="shared" si="18"/>
        <v>0</v>
      </c>
      <c r="AF48" s="9">
        <f>AF32+AF40</f>
        <v>0</v>
      </c>
      <c r="AG48" s="30"/>
      <c r="AH48" s="260"/>
    </row>
    <row r="49" spans="1:34">
      <c r="A49" s="161"/>
      <c r="B49" s="252"/>
      <c r="C49" s="252"/>
      <c r="D49" s="11"/>
      <c r="E49" s="11"/>
      <c r="F49" s="11"/>
      <c r="G49" s="294"/>
      <c r="H49" s="294"/>
      <c r="I49" s="294"/>
      <c r="J49" s="294"/>
      <c r="K49" s="11"/>
      <c r="L49" s="11"/>
      <c r="M49" s="294"/>
      <c r="N49" s="294"/>
      <c r="O49" s="294"/>
      <c r="P49" s="294"/>
      <c r="Q49" s="294"/>
      <c r="R49" s="11"/>
      <c r="S49" s="11"/>
      <c r="T49" s="294"/>
      <c r="U49" s="294"/>
      <c r="V49" s="294"/>
      <c r="W49" s="294"/>
      <c r="X49" s="294"/>
      <c r="Y49" s="11"/>
      <c r="Z49" s="11"/>
      <c r="AA49" s="294"/>
      <c r="AB49" s="294"/>
      <c r="AC49" s="294"/>
      <c r="AD49" s="294"/>
      <c r="AE49" s="294"/>
      <c r="AF49" s="257"/>
      <c r="AG49" s="29"/>
      <c r="AH49" s="260"/>
    </row>
    <row r="50" spans="1:34">
      <c r="A50" s="553" t="s">
        <v>151</v>
      </c>
      <c r="B50" s="556"/>
      <c r="C50" s="557"/>
      <c r="D50" s="18">
        <f t="shared" ref="D50:E50" si="19">D32+D40+D46</f>
        <v>0</v>
      </c>
      <c r="E50" s="18">
        <f t="shared" si="19"/>
        <v>0</v>
      </c>
      <c r="F50" s="104">
        <f t="shared" ref="F50:AE50" si="20">F32+F40+F46</f>
        <v>0</v>
      </c>
      <c r="G50" s="158">
        <f t="shared" si="20"/>
        <v>0</v>
      </c>
      <c r="H50" s="158">
        <f t="shared" si="20"/>
        <v>0</v>
      </c>
      <c r="I50" s="158">
        <f t="shared" si="20"/>
        <v>0</v>
      </c>
      <c r="J50" s="158">
        <f t="shared" si="20"/>
        <v>0</v>
      </c>
      <c r="K50" s="18">
        <f t="shared" si="20"/>
        <v>0</v>
      </c>
      <c r="L50" s="18">
        <f t="shared" si="20"/>
        <v>0</v>
      </c>
      <c r="M50" s="158">
        <f t="shared" si="20"/>
        <v>0</v>
      </c>
      <c r="N50" s="158">
        <f t="shared" si="20"/>
        <v>0</v>
      </c>
      <c r="O50" s="158">
        <f t="shared" si="20"/>
        <v>0</v>
      </c>
      <c r="P50" s="158">
        <f t="shared" si="20"/>
        <v>0</v>
      </c>
      <c r="Q50" s="158">
        <f t="shared" si="20"/>
        <v>0</v>
      </c>
      <c r="R50" s="18">
        <f t="shared" si="20"/>
        <v>0</v>
      </c>
      <c r="S50" s="18">
        <f t="shared" si="20"/>
        <v>0</v>
      </c>
      <c r="T50" s="158">
        <f t="shared" si="20"/>
        <v>0</v>
      </c>
      <c r="U50" s="158">
        <f t="shared" si="20"/>
        <v>0</v>
      </c>
      <c r="V50" s="158">
        <f t="shared" si="20"/>
        <v>0</v>
      </c>
      <c r="W50" s="158">
        <f t="shared" si="20"/>
        <v>0</v>
      </c>
      <c r="X50" s="158">
        <f t="shared" si="20"/>
        <v>0</v>
      </c>
      <c r="Y50" s="18">
        <f t="shared" si="20"/>
        <v>0</v>
      </c>
      <c r="Z50" s="18">
        <f t="shared" si="20"/>
        <v>0</v>
      </c>
      <c r="AA50" s="158">
        <f t="shared" si="20"/>
        <v>0</v>
      </c>
      <c r="AB50" s="158">
        <f t="shared" si="20"/>
        <v>0</v>
      </c>
      <c r="AC50" s="158">
        <f t="shared" si="20"/>
        <v>0</v>
      </c>
      <c r="AD50" s="158">
        <f t="shared" si="20"/>
        <v>0</v>
      </c>
      <c r="AE50" s="158">
        <f t="shared" si="20"/>
        <v>0</v>
      </c>
      <c r="AF50" s="6">
        <f>AF46+AF48</f>
        <v>0</v>
      </c>
      <c r="AG50" s="261"/>
      <c r="AH50" s="16"/>
    </row>
    <row r="53" spans="1:34">
      <c r="B53" s="55" t="s">
        <v>22</v>
      </c>
      <c r="C53" s="56"/>
      <c r="D53" s="57"/>
      <c r="E53" s="57"/>
      <c r="F53" s="57"/>
      <c r="G53" s="57"/>
      <c r="H53" s="58"/>
      <c r="J53" s="55" t="s">
        <v>23</v>
      </c>
      <c r="K53" s="57"/>
      <c r="L53" s="57"/>
      <c r="M53" s="57"/>
      <c r="N53" s="57"/>
      <c r="O53" s="57"/>
      <c r="P53" s="57"/>
      <c r="Q53" s="57"/>
      <c r="R53" s="57"/>
      <c r="S53" s="57"/>
      <c r="T53" s="57"/>
      <c r="U53" s="57"/>
      <c r="V53" s="58"/>
      <c r="X53" s="20" t="s">
        <v>71</v>
      </c>
      <c r="Y53" s="12"/>
      <c r="Z53" s="12"/>
      <c r="AA53" s="12"/>
      <c r="AB53" s="23"/>
      <c r="AC53" s="12"/>
      <c r="AD53" s="12"/>
      <c r="AE53" s="12"/>
      <c r="AF53" s="12"/>
      <c r="AG53" s="12"/>
      <c r="AH53" s="13"/>
    </row>
    <row r="54" spans="1:34">
      <c r="B54" s="234"/>
      <c r="C54" s="162"/>
      <c r="D54" s="162"/>
      <c r="E54" s="162"/>
      <c r="F54" s="162"/>
      <c r="G54" s="162"/>
      <c r="H54" s="59"/>
      <c r="J54" s="241"/>
      <c r="K54" s="242"/>
      <c r="L54" s="242"/>
      <c r="M54" s="242"/>
      <c r="N54" s="242"/>
      <c r="O54" s="242"/>
      <c r="P54" s="242"/>
      <c r="Q54" s="242"/>
      <c r="R54" s="242"/>
      <c r="S54" s="242"/>
      <c r="T54" s="242"/>
      <c r="U54" s="242"/>
      <c r="V54" s="59"/>
      <c r="X54" s="13"/>
      <c r="AG54" s="29" t="s">
        <v>37</v>
      </c>
      <c r="AH54" s="30"/>
    </row>
    <row r="55" spans="1:34">
      <c r="B55" s="234"/>
      <c r="C55" s="162"/>
      <c r="D55" s="162"/>
      <c r="E55" s="162"/>
      <c r="F55" s="162"/>
      <c r="G55" s="162"/>
      <c r="H55" s="59"/>
      <c r="J55" s="241"/>
      <c r="K55" s="242"/>
      <c r="L55" s="242"/>
      <c r="M55" s="242"/>
      <c r="N55" s="242"/>
      <c r="O55" s="242"/>
      <c r="P55" s="242"/>
      <c r="Q55" s="242"/>
      <c r="R55" s="242"/>
      <c r="S55" s="242"/>
      <c r="T55" s="242"/>
      <c r="U55" s="242"/>
      <c r="V55" s="59"/>
      <c r="X55" s="43" t="s">
        <v>38</v>
      </c>
      <c r="AF55" s="263">
        <f>AF48</f>
        <v>0</v>
      </c>
      <c r="AG55" s="229" t="e">
        <f>AF55/AF48</f>
        <v>#DIV/0!</v>
      </c>
      <c r="AH55" s="231"/>
    </row>
    <row r="56" spans="1:34">
      <c r="B56" s="234"/>
      <c r="C56" s="162"/>
      <c r="D56" s="162"/>
      <c r="E56" s="162"/>
      <c r="F56" s="162"/>
      <c r="G56" s="162"/>
      <c r="H56" s="59"/>
      <c r="J56" s="241"/>
      <c r="K56" s="242"/>
      <c r="L56" s="242"/>
      <c r="M56" s="242"/>
      <c r="N56" s="242"/>
      <c r="O56" s="242"/>
      <c r="P56" s="242"/>
      <c r="Q56" s="242"/>
      <c r="R56" s="242"/>
      <c r="S56" s="242"/>
      <c r="T56" s="242"/>
      <c r="U56" s="242"/>
      <c r="V56" s="59"/>
      <c r="X56" s="13"/>
      <c r="AC56" s="3"/>
      <c r="AD56" s="3"/>
      <c r="AE56" s="3"/>
      <c r="AF56" s="263"/>
      <c r="AG56" s="165"/>
      <c r="AH56" s="13"/>
    </row>
    <row r="57" spans="1:34">
      <c r="B57" s="234"/>
      <c r="C57" s="162"/>
      <c r="D57" s="162"/>
      <c r="E57" s="162"/>
      <c r="F57" s="162"/>
      <c r="G57" s="162"/>
      <c r="H57" s="59"/>
      <c r="J57" s="243"/>
      <c r="K57" s="244"/>
      <c r="L57" s="244"/>
      <c r="M57" s="244"/>
      <c r="N57" s="244"/>
      <c r="O57" s="244"/>
      <c r="P57" s="244"/>
      <c r="Q57" s="244"/>
      <c r="R57" s="244"/>
      <c r="S57" s="244"/>
      <c r="T57" s="244"/>
      <c r="U57" s="244"/>
      <c r="V57" s="59"/>
      <c r="X57" s="163" t="str">
        <f>$A$16</f>
        <v>EU Projects</v>
      </c>
      <c r="AA57" s="164"/>
      <c r="AF57" s="264">
        <f>AF32</f>
        <v>0</v>
      </c>
      <c r="AG57" s="165" t="e">
        <f>AF57/AF55</f>
        <v>#DIV/0!</v>
      </c>
      <c r="AH57" s="13"/>
    </row>
    <row r="58" spans="1:34">
      <c r="B58" s="246" t="str">
        <f>C4</f>
        <v>&lt;input name in Jan tab only&gt;</v>
      </c>
      <c r="C58" s="57"/>
      <c r="D58" s="57"/>
      <c r="E58" s="57"/>
      <c r="F58" s="57"/>
      <c r="G58" s="57"/>
      <c r="H58" s="59"/>
      <c r="J58" s="246" t="str">
        <f>'Jan25'!J58:U58</f>
        <v>&lt;input approver's name here in Jan tab only&gt;</v>
      </c>
      <c r="K58" s="255"/>
      <c r="L58" s="255"/>
      <c r="M58" s="255"/>
      <c r="N58" s="255"/>
      <c r="O58" s="255"/>
      <c r="P58" s="255"/>
      <c r="Q58" s="255"/>
      <c r="R58" s="255"/>
      <c r="S58" s="255"/>
      <c r="T58" s="255"/>
      <c r="U58" s="255"/>
      <c r="V58" s="59"/>
      <c r="X58" s="163" t="str">
        <f>$A$33</f>
        <v>Internal and National Projects</v>
      </c>
      <c r="AF58" s="265">
        <f>AF40</f>
        <v>0</v>
      </c>
      <c r="AG58" s="230" t="e">
        <f>AF58/AF55</f>
        <v>#DIV/0!</v>
      </c>
      <c r="AH58" s="232"/>
    </row>
    <row r="59" spans="1:34">
      <c r="B59" s="236"/>
      <c r="C59" s="162"/>
      <c r="D59" s="162"/>
      <c r="E59" s="162"/>
      <c r="F59" s="162"/>
      <c r="G59" s="162"/>
      <c r="H59" s="59"/>
      <c r="J59" s="236"/>
      <c r="K59" s="235"/>
      <c r="L59" s="235"/>
      <c r="M59" s="235"/>
      <c r="N59" s="235"/>
      <c r="O59" s="235"/>
      <c r="P59" s="235"/>
      <c r="Q59" s="235"/>
      <c r="R59" s="235"/>
      <c r="S59" s="235"/>
      <c r="T59" s="235"/>
      <c r="U59" s="235"/>
      <c r="V59" s="59"/>
      <c r="X59" s="13"/>
      <c r="AF59" s="264">
        <f>AF57+AF58</f>
        <v>0</v>
      </c>
      <c r="AG59" s="165" t="e">
        <f>AG57+AG58</f>
        <v>#DIV/0!</v>
      </c>
      <c r="AH59" s="13"/>
    </row>
    <row r="60" spans="1:34">
      <c r="B60" s="233" t="s">
        <v>64</v>
      </c>
      <c r="C60" s="237"/>
      <c r="D60" s="237"/>
      <c r="E60" s="237"/>
      <c r="F60" s="237"/>
      <c r="G60" s="237"/>
      <c r="H60" s="239"/>
      <c r="J60" s="233" t="s">
        <v>64</v>
      </c>
      <c r="K60" s="237"/>
      <c r="L60" s="237"/>
      <c r="M60" s="237"/>
      <c r="N60" s="237"/>
      <c r="O60" s="237"/>
      <c r="P60" s="237"/>
      <c r="Q60" s="237"/>
      <c r="R60" s="237"/>
      <c r="S60" s="162"/>
      <c r="T60" s="162"/>
      <c r="U60" s="162"/>
      <c r="V60" s="59"/>
      <c r="X60" s="21"/>
      <c r="Y60" s="15"/>
      <c r="Z60" s="15"/>
      <c r="AA60" s="15"/>
      <c r="AB60" s="15"/>
      <c r="AC60" s="15"/>
      <c r="AD60" s="15"/>
      <c r="AE60" s="15"/>
      <c r="AF60" s="15"/>
      <c r="AG60" s="15"/>
      <c r="AH60" s="13"/>
    </row>
    <row r="61" spans="1:34">
      <c r="B61" s="253"/>
      <c r="C61" s="238"/>
      <c r="D61" s="238"/>
      <c r="E61" s="237"/>
      <c r="F61" s="237"/>
      <c r="G61" s="237"/>
      <c r="H61" s="239"/>
      <c r="J61" s="253"/>
      <c r="K61" s="256"/>
      <c r="L61" s="256"/>
      <c r="M61" s="256"/>
      <c r="N61" s="256"/>
      <c r="O61" s="256"/>
      <c r="P61" s="256"/>
      <c r="Q61" s="256"/>
      <c r="R61" s="256"/>
      <c r="S61" s="162"/>
      <c r="T61" s="162"/>
      <c r="U61" s="162"/>
      <c r="V61" s="59"/>
    </row>
    <row r="62" spans="1:34">
      <c r="B62" s="61"/>
      <c r="C62" s="62"/>
      <c r="D62" s="60"/>
      <c r="E62" s="60"/>
      <c r="F62" s="60"/>
      <c r="G62" s="60"/>
      <c r="H62" s="63"/>
      <c r="J62" s="61"/>
      <c r="K62" s="60"/>
      <c r="L62" s="60"/>
      <c r="M62" s="60"/>
      <c r="N62" s="60"/>
      <c r="O62" s="60"/>
      <c r="P62" s="60"/>
      <c r="Q62" s="60"/>
      <c r="R62" s="60"/>
      <c r="S62" s="60"/>
      <c r="T62" s="60"/>
      <c r="U62" s="60"/>
      <c r="V62" s="63"/>
    </row>
    <row r="63" spans="1:34">
      <c r="A63" s="25"/>
      <c r="B63" s="25"/>
      <c r="C63" s="25"/>
      <c r="J63" s="25"/>
    </row>
    <row r="64" spans="1:34">
      <c r="B64" s="166" t="s">
        <v>108</v>
      </c>
      <c r="C64" s="25"/>
      <c r="I64" s="550" t="s">
        <v>61</v>
      </c>
      <c r="J64" s="550"/>
      <c r="K64" s="157" t="s">
        <v>65</v>
      </c>
    </row>
    <row r="65" spans="2:11">
      <c r="B65" s="157" t="s">
        <v>145</v>
      </c>
      <c r="K65" s="157" t="s">
        <v>146</v>
      </c>
    </row>
    <row r="66" spans="2:11">
      <c r="B66" s="157"/>
    </row>
    <row r="67" spans="2:11">
      <c r="K67" s="157" t="s">
        <v>143</v>
      </c>
    </row>
    <row r="68" spans="2:11">
      <c r="K68" s="157" t="s">
        <v>144</v>
      </c>
    </row>
  </sheetData>
  <protectedRanges>
    <protectedRange sqref="F17:J31 M17:Q31 T17:X31 AA17:AE31" name="Range2_1"/>
    <protectedRange sqref="F34:J39 M34:Q39 T34:X39 AA34:AE39" name="Range4_1"/>
    <protectedRange sqref="F42:J45 M42:Q45 T42:X45 AA42:AE45" name="Range6_1"/>
    <protectedRange sqref="C9" name="Range1_2"/>
    <protectedRange sqref="C4:D6" name="Range1_1_1"/>
    <protectedRange sqref="A53:A62" name="Range9_1_1_1"/>
    <protectedRange sqref="A53:A62" name="Range8_1_1_1"/>
    <protectedRange sqref="AH17:AH31" name="Range4"/>
    <protectedRange sqref="AH34:AH39" name="Range6"/>
    <protectedRange sqref="AH42:AH45" name="Range8"/>
    <protectedRange sqref="D34:E39" name="Range5"/>
    <protectedRange sqref="D42:E45" name="Range7"/>
    <protectedRange sqref="K34:L39" name="Range5_1"/>
    <protectedRange sqref="K42:L45" name="Range7_1"/>
    <protectedRange sqref="R34:S39" name="Range5_2"/>
    <protectedRange sqref="R42:S45" name="Range7_2"/>
    <protectedRange sqref="Y34:Z39" name="Range5_3"/>
    <protectedRange sqref="Y42:Z45" name="Range7_3"/>
  </protectedRanges>
  <mergeCells count="13">
    <mergeCell ref="A9:B9"/>
    <mergeCell ref="A4:B4"/>
    <mergeCell ref="A6:B6"/>
    <mergeCell ref="A7:B7"/>
    <mergeCell ref="C4:H4"/>
    <mergeCell ref="C5:H5"/>
    <mergeCell ref="C6:H6"/>
    <mergeCell ref="I64:J64"/>
    <mergeCell ref="A40:C40"/>
    <mergeCell ref="A32:C32"/>
    <mergeCell ref="A46:C46"/>
    <mergeCell ref="A48:C48"/>
    <mergeCell ref="A50:C50"/>
  </mergeCells>
  <phoneticPr fontId="0" type="noConversion"/>
  <dataValidations count="2">
    <dataValidation allowBlank="1" showInputMessage="1" showErrorMessage="1" prompt="Please complete these cells on Jan13 sheet - please refer to Guidance for further detail" sqref="C17:C31" xr:uid="{9EE9FD9E-DEDE-43FC-9DF4-EBD3457269D7}"/>
    <dataValidation allowBlank="1" showErrorMessage="1" sqref="A17:B31 A34:A39" xr:uid="{F1A3EEA0-69AE-4DD5-B246-0A82D0E83A49}"/>
  </dataValidations>
  <pageMargins left="0.19685039370078741" right="0.19685039370078741" top="0.19685039370078741" bottom="0.19685039370078741" header="0.51181102362204722" footer="0.51181102362204722"/>
  <pageSetup paperSize="9" scale="60" orientation="landscape" r:id="rId1"/>
  <ignoredErrors>
    <ignoredError sqref="B35:C39 B34:C34" unlockedFormula="1"/>
  </ignoredErrors>
  <extLst>
    <ext xmlns:x14="http://schemas.microsoft.com/office/spreadsheetml/2009/9/main" uri="{CCE6A557-97BC-4b89-ADB6-D9C93CAAB3DF}">
      <x14:dataValidations xmlns:xm="http://schemas.microsoft.com/office/excel/2006/main" count="1">
        <x14:dataValidation type="list" showErrorMessage="1" xr:uid="{E1557BE4-FB63-4C4F-BBE4-9A3610EBFA0C}">
          <x14:formula1>
            <xm:f>'Dropdown Options'!$B$2:$B$8</xm:f>
          </x14:formula1>
          <xm:sqref>C6:H6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68"/>
  <sheetViews>
    <sheetView zoomScale="90" zoomScaleNormal="90" workbookViewId="0">
      <pane xSplit="3" ySplit="16" topLeftCell="D17" activePane="bottomRight" state="frozen"/>
      <selection activeCell="A34" sqref="A34:A39"/>
      <selection pane="topRight" activeCell="A34" sqref="A34:A39"/>
      <selection pane="bottomLeft" activeCell="A34" sqref="A34:A39"/>
      <selection pane="bottomRight" activeCell="T15" sqref="T15:T50"/>
    </sheetView>
  </sheetViews>
  <sheetFormatPr defaultColWidth="11.375" defaultRowHeight="12.85"/>
  <cols>
    <col min="1" max="2" width="29.75" customWidth="1"/>
    <col min="3" max="3" width="10.75" customWidth="1"/>
    <col min="4" max="34" width="5" customWidth="1"/>
    <col min="35" max="35" width="7.125" customWidth="1"/>
    <col min="36" max="36" width="8.375" bestFit="1" customWidth="1"/>
    <col min="37" max="38" width="16.375" customWidth="1"/>
  </cols>
  <sheetData>
    <row r="1" spans="1:37" ht="11.95" customHeight="1"/>
    <row r="2" spans="1:37" ht="31.55" customHeight="1">
      <c r="A2" s="2" t="s">
        <v>0</v>
      </c>
      <c r="B2" s="68" t="s">
        <v>72</v>
      </c>
    </row>
    <row r="3" spans="1:37" ht="11.95" customHeight="1">
      <c r="H3" s="4"/>
      <c r="I3" s="4"/>
      <c r="J3" s="4"/>
      <c r="K3" s="4"/>
    </row>
    <row r="4" spans="1:37" ht="17.850000000000001">
      <c r="A4" s="570" t="s">
        <v>2</v>
      </c>
      <c r="B4" s="571"/>
      <c r="C4" s="572" t="str">
        <f>'Jan25'!C4</f>
        <v>&lt;input name in Jan tab only&gt;</v>
      </c>
      <c r="D4" s="573"/>
      <c r="E4" s="573"/>
      <c r="F4" s="573"/>
      <c r="G4" s="574"/>
      <c r="I4" s="4"/>
      <c r="J4" s="4"/>
      <c r="K4" s="4"/>
      <c r="L4" s="4"/>
    </row>
    <row r="5" spans="1:37" ht="17.850000000000001">
      <c r="A5" s="220" t="s">
        <v>112</v>
      </c>
      <c r="B5" s="226"/>
      <c r="C5" s="572" t="str">
        <f>'Jan25'!C5</f>
        <v>&lt;input personnel no. in Jan tab only&gt;</v>
      </c>
      <c r="D5" s="573"/>
      <c r="E5" s="573"/>
      <c r="F5" s="573"/>
      <c r="G5" s="574"/>
      <c r="I5" s="4"/>
      <c r="J5" s="4"/>
      <c r="K5" s="4"/>
      <c r="L5" s="4"/>
    </row>
    <row r="6" spans="1:37" ht="17.850000000000001">
      <c r="A6" s="570" t="s">
        <v>59</v>
      </c>
      <c r="B6" s="571"/>
      <c r="C6" s="575" t="str">
        <f>'Jan25'!C6</f>
        <v>&lt;select from list in Jan tab only&gt;</v>
      </c>
      <c r="D6" s="576"/>
      <c r="E6" s="576"/>
      <c r="F6" s="576"/>
      <c r="G6" s="577"/>
      <c r="I6" s="4"/>
      <c r="J6" s="4"/>
      <c r="K6" s="4"/>
      <c r="L6" s="4"/>
    </row>
    <row r="7" spans="1:37" ht="18" customHeight="1">
      <c r="A7" s="570" t="s">
        <v>3</v>
      </c>
      <c r="B7" s="571"/>
      <c r="C7" s="283" t="s">
        <v>26</v>
      </c>
    </row>
    <row r="8" spans="1:37" ht="20.350000000000001" customHeight="1">
      <c r="A8" s="219" t="s">
        <v>4</v>
      </c>
      <c r="B8" s="219"/>
      <c r="C8" s="227">
        <f>'Jan25'!C8</f>
        <v>2025</v>
      </c>
      <c r="D8" s="45"/>
      <c r="E8" s="45"/>
      <c r="F8" s="45"/>
      <c r="J8" s="3"/>
    </row>
    <row r="9" spans="1:37" ht="36.75" customHeight="1">
      <c r="A9" s="551" t="s">
        <v>60</v>
      </c>
      <c r="B9" s="552"/>
      <c r="C9" s="285" t="str">
        <f>'Jan25'!C9</f>
        <v>&lt;enter no. in Jan tab&gt;</v>
      </c>
      <c r="D9" s="221"/>
      <c r="E9" s="221"/>
      <c r="F9" s="221"/>
      <c r="G9" s="221"/>
      <c r="H9" s="221"/>
      <c r="I9" s="221"/>
      <c r="J9" s="221"/>
      <c r="K9" s="221"/>
      <c r="L9" s="221"/>
      <c r="M9" s="221"/>
      <c r="N9" s="221"/>
      <c r="O9" s="221"/>
    </row>
    <row r="10" spans="1:37" ht="21.75" customHeight="1">
      <c r="D10" s="41"/>
      <c r="E10" s="223" t="s">
        <v>78</v>
      </c>
      <c r="I10" s="4"/>
      <c r="J10" s="4"/>
      <c r="K10" s="4"/>
      <c r="L10" s="4"/>
    </row>
    <row r="11" spans="1:37">
      <c r="A11" s="224" t="str">
        <f>'Jan25'!A11</f>
        <v>Only the yellow cells are writeable. Input the time in hours.</v>
      </c>
    </row>
    <row r="12" spans="1:37" ht="18" customHeight="1">
      <c r="A12" s="225" t="str">
        <f>'Jan25'!A12</f>
        <v>Please ensure that all timesheets are signed by the employee and the Principal Investigator.</v>
      </c>
    </row>
    <row r="13" spans="1:37" ht="12.85" customHeight="1"/>
    <row r="14" spans="1:37" ht="12.85" customHeight="1">
      <c r="A14" s="5" t="s">
        <v>5</v>
      </c>
      <c r="B14" s="5"/>
      <c r="C14" s="5"/>
      <c r="D14" s="6">
        <v>1</v>
      </c>
      <c r="E14" s="6">
        <v>2</v>
      </c>
      <c r="F14" s="6">
        <v>3</v>
      </c>
      <c r="G14" s="6">
        <v>4</v>
      </c>
      <c r="H14" s="6">
        <v>5</v>
      </c>
      <c r="I14" s="6">
        <v>6</v>
      </c>
      <c r="J14" s="6">
        <v>7</v>
      </c>
      <c r="K14" s="6">
        <v>8</v>
      </c>
      <c r="L14" s="6">
        <v>9</v>
      </c>
      <c r="M14" s="6">
        <v>10</v>
      </c>
      <c r="N14" s="6">
        <v>11</v>
      </c>
      <c r="O14" s="6">
        <v>12</v>
      </c>
      <c r="P14" s="6">
        <v>13</v>
      </c>
      <c r="Q14" s="6">
        <v>14</v>
      </c>
      <c r="R14" s="6">
        <v>15</v>
      </c>
      <c r="S14" s="6">
        <v>16</v>
      </c>
      <c r="T14" s="6">
        <v>17</v>
      </c>
      <c r="U14" s="6">
        <v>18</v>
      </c>
      <c r="V14" s="6">
        <v>19</v>
      </c>
      <c r="W14" s="6">
        <v>20</v>
      </c>
      <c r="X14" s="6">
        <v>21</v>
      </c>
      <c r="Y14" s="6">
        <v>22</v>
      </c>
      <c r="Z14" s="6">
        <v>23</v>
      </c>
      <c r="AA14" s="6">
        <v>24</v>
      </c>
      <c r="AB14" s="6">
        <v>25</v>
      </c>
      <c r="AC14" s="6">
        <v>26</v>
      </c>
      <c r="AD14" s="6">
        <v>27</v>
      </c>
      <c r="AE14" s="6">
        <v>28</v>
      </c>
      <c r="AF14" s="6">
        <v>29</v>
      </c>
      <c r="AG14" s="6">
        <v>30</v>
      </c>
      <c r="AH14" s="6">
        <v>31</v>
      </c>
      <c r="AI14" s="6" t="s">
        <v>6</v>
      </c>
      <c r="AJ14" s="158" t="s">
        <v>62</v>
      </c>
      <c r="AK14" s="266" t="s">
        <v>7</v>
      </c>
    </row>
    <row r="15" spans="1:37" ht="12.85" customHeight="1">
      <c r="A15" s="5" t="s">
        <v>8</v>
      </c>
      <c r="B15" s="5"/>
      <c r="C15" s="5"/>
      <c r="D15" s="71" t="s">
        <v>15</v>
      </c>
      <c r="E15" s="71" t="s">
        <v>9</v>
      </c>
      <c r="F15" s="158" t="s">
        <v>10</v>
      </c>
      <c r="G15" s="158" t="s">
        <v>11</v>
      </c>
      <c r="H15" s="158" t="s">
        <v>12</v>
      </c>
      <c r="I15" s="158" t="s">
        <v>13</v>
      </c>
      <c r="J15" s="158" t="s">
        <v>14</v>
      </c>
      <c r="K15" s="71" t="s">
        <v>15</v>
      </c>
      <c r="L15" s="71" t="s">
        <v>9</v>
      </c>
      <c r="M15" s="158" t="s">
        <v>10</v>
      </c>
      <c r="N15" s="158" t="s">
        <v>11</v>
      </c>
      <c r="O15" s="158" t="s">
        <v>12</v>
      </c>
      <c r="P15" s="158" t="s">
        <v>13</v>
      </c>
      <c r="Q15" s="158" t="s">
        <v>14</v>
      </c>
      <c r="R15" s="71" t="s">
        <v>15</v>
      </c>
      <c r="S15" s="71" t="s">
        <v>9</v>
      </c>
      <c r="T15" s="9" t="s">
        <v>10</v>
      </c>
      <c r="U15" s="158" t="s">
        <v>11</v>
      </c>
      <c r="V15" s="158" t="s">
        <v>12</v>
      </c>
      <c r="W15" s="158" t="s">
        <v>13</v>
      </c>
      <c r="X15" s="158" t="s">
        <v>14</v>
      </c>
      <c r="Y15" s="71" t="s">
        <v>15</v>
      </c>
      <c r="Z15" s="71" t="s">
        <v>9</v>
      </c>
      <c r="AA15" s="158" t="s">
        <v>10</v>
      </c>
      <c r="AB15" s="158" t="s">
        <v>11</v>
      </c>
      <c r="AC15" s="158" t="s">
        <v>12</v>
      </c>
      <c r="AD15" s="158" t="s">
        <v>13</v>
      </c>
      <c r="AE15" s="158" t="s">
        <v>14</v>
      </c>
      <c r="AF15" s="71" t="s">
        <v>15</v>
      </c>
      <c r="AG15" s="71" t="s">
        <v>9</v>
      </c>
      <c r="AH15" s="158" t="s">
        <v>10</v>
      </c>
      <c r="AI15" s="6"/>
      <c r="AJ15" s="158" t="s">
        <v>63</v>
      </c>
      <c r="AK15" s="7"/>
    </row>
    <row r="16" spans="1:37" ht="12.85" customHeight="1">
      <c r="A16" s="35" t="s">
        <v>140</v>
      </c>
      <c r="B16" s="36" t="s">
        <v>52</v>
      </c>
      <c r="C16" s="36" t="s">
        <v>53</v>
      </c>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3"/>
      <c r="AJ16" s="73"/>
      <c r="AK16" s="74"/>
    </row>
    <row r="17" spans="1:37" ht="12.85" customHeight="1">
      <c r="A17" s="5" t="str">
        <f>'Jan25'!A17</f>
        <v>EC grant no, UCD a/c no. + Project Title</v>
      </c>
      <c r="B17" s="160" t="str">
        <f>'Jan25'!B17</f>
        <v>&lt;select from list in Jan tab only&gt;</v>
      </c>
      <c r="C17" s="160" t="str">
        <f>'Jan25'!C17</f>
        <v>WP &lt;insert&gt;</v>
      </c>
      <c r="D17" s="19"/>
      <c r="E17" s="19"/>
      <c r="F17" s="292"/>
      <c r="G17" s="292"/>
      <c r="H17" s="292"/>
      <c r="I17" s="292"/>
      <c r="J17" s="292"/>
      <c r="K17" s="19"/>
      <c r="L17" s="19"/>
      <c r="M17" s="292"/>
      <c r="N17" s="292"/>
      <c r="O17" s="292"/>
      <c r="P17" s="292"/>
      <c r="Q17" s="292"/>
      <c r="R17" s="19"/>
      <c r="S17" s="19"/>
      <c r="T17" s="104"/>
      <c r="U17" s="292"/>
      <c r="V17" s="292"/>
      <c r="W17" s="292"/>
      <c r="X17" s="292"/>
      <c r="Y17" s="19"/>
      <c r="Z17" s="19"/>
      <c r="AA17" s="292"/>
      <c r="AB17" s="292"/>
      <c r="AC17" s="292"/>
      <c r="AD17" s="292"/>
      <c r="AE17" s="292"/>
      <c r="AF17" s="19"/>
      <c r="AG17" s="19"/>
      <c r="AH17" s="292"/>
      <c r="AI17" s="6">
        <f>SUM(D17:AH17)</f>
        <v>0</v>
      </c>
      <c r="AJ17" s="42" t="e">
        <f t="shared" ref="AJ17:AJ32" si="0">AI17/$AI$48</f>
        <v>#DIV/0!</v>
      </c>
      <c r="AK17" s="269"/>
    </row>
    <row r="18" spans="1:37" ht="12.85" customHeight="1">
      <c r="A18" s="5" t="str">
        <f>'Jan25'!A18</f>
        <v>EC grant no, UCD a/c no. + Project Title</v>
      </c>
      <c r="B18" s="160" t="str">
        <f>'Jan25'!B18</f>
        <v>&lt;select from list in Jan tab only&gt;</v>
      </c>
      <c r="C18" s="160" t="str">
        <f>'Jan25'!C18</f>
        <v>WP &lt;insert&gt;</v>
      </c>
      <c r="D18" s="19"/>
      <c r="E18" s="19"/>
      <c r="F18" s="292"/>
      <c r="G18" s="292"/>
      <c r="H18" s="292"/>
      <c r="I18" s="292"/>
      <c r="J18" s="292"/>
      <c r="K18" s="19"/>
      <c r="L18" s="19"/>
      <c r="M18" s="292"/>
      <c r="N18" s="292"/>
      <c r="O18" s="292"/>
      <c r="P18" s="292"/>
      <c r="Q18" s="292"/>
      <c r="R18" s="19"/>
      <c r="S18" s="19"/>
      <c r="T18" s="104"/>
      <c r="U18" s="292"/>
      <c r="V18" s="292"/>
      <c r="W18" s="292"/>
      <c r="X18" s="292"/>
      <c r="Y18" s="19"/>
      <c r="Z18" s="19"/>
      <c r="AA18" s="292"/>
      <c r="AB18" s="292"/>
      <c r="AC18" s="292"/>
      <c r="AD18" s="292"/>
      <c r="AE18" s="292"/>
      <c r="AF18" s="19"/>
      <c r="AG18" s="19"/>
      <c r="AH18" s="292"/>
      <c r="AI18" s="6">
        <f t="shared" ref="AI18:AI31" si="1">SUM(D18:AH18)</f>
        <v>0</v>
      </c>
      <c r="AJ18" s="42" t="e">
        <f t="shared" si="0"/>
        <v>#DIV/0!</v>
      </c>
      <c r="AK18" s="269"/>
    </row>
    <row r="19" spans="1:37" ht="12.85" customHeight="1">
      <c r="A19" s="5" t="str">
        <f>'Jan25'!A19</f>
        <v>EC grant no, UCD a/c no. + Project Title</v>
      </c>
      <c r="B19" s="160" t="str">
        <f>'Jan25'!B19</f>
        <v>&lt;select from list in Jan tab only&gt;</v>
      </c>
      <c r="C19" s="160" t="str">
        <f>'Jan25'!C19</f>
        <v>WP &lt;insert&gt;</v>
      </c>
      <c r="D19" s="19"/>
      <c r="E19" s="19"/>
      <c r="F19" s="292"/>
      <c r="G19" s="292"/>
      <c r="H19" s="292"/>
      <c r="I19" s="292"/>
      <c r="J19" s="292"/>
      <c r="K19" s="19"/>
      <c r="L19" s="19"/>
      <c r="M19" s="292"/>
      <c r="N19" s="292"/>
      <c r="O19" s="292"/>
      <c r="P19" s="292"/>
      <c r="Q19" s="292"/>
      <c r="R19" s="19"/>
      <c r="S19" s="19"/>
      <c r="T19" s="104"/>
      <c r="U19" s="292"/>
      <c r="V19" s="292"/>
      <c r="W19" s="292"/>
      <c r="X19" s="292"/>
      <c r="Y19" s="19"/>
      <c r="Z19" s="19"/>
      <c r="AA19" s="292"/>
      <c r="AB19" s="292"/>
      <c r="AC19" s="292"/>
      <c r="AD19" s="292"/>
      <c r="AE19" s="292"/>
      <c r="AF19" s="19"/>
      <c r="AG19" s="19"/>
      <c r="AH19" s="292"/>
      <c r="AI19" s="6">
        <f t="shared" si="1"/>
        <v>0</v>
      </c>
      <c r="AJ19" s="42" t="e">
        <f t="shared" si="0"/>
        <v>#DIV/0!</v>
      </c>
      <c r="AK19" s="269"/>
    </row>
    <row r="20" spans="1:37" ht="12.85" customHeight="1">
      <c r="A20" s="5" t="str">
        <f>'Jan25'!A20</f>
        <v>EC grant no, UCD a/c no. + Project Title</v>
      </c>
      <c r="B20" s="160" t="str">
        <f>'Jan25'!B20</f>
        <v>&lt;select from list in Jan tab only&gt;</v>
      </c>
      <c r="C20" s="160" t="str">
        <f>'Jan25'!C20</f>
        <v>WP &lt;insert&gt;</v>
      </c>
      <c r="D20" s="19"/>
      <c r="E20" s="19"/>
      <c r="F20" s="292"/>
      <c r="G20" s="292"/>
      <c r="H20" s="292"/>
      <c r="I20" s="292"/>
      <c r="J20" s="292"/>
      <c r="K20" s="19"/>
      <c r="L20" s="19"/>
      <c r="M20" s="292"/>
      <c r="N20" s="292"/>
      <c r="O20" s="292"/>
      <c r="P20" s="292"/>
      <c r="Q20" s="292"/>
      <c r="R20" s="19"/>
      <c r="S20" s="19"/>
      <c r="T20" s="104"/>
      <c r="U20" s="292"/>
      <c r="V20" s="292"/>
      <c r="W20" s="292"/>
      <c r="X20" s="292"/>
      <c r="Y20" s="19"/>
      <c r="Z20" s="19"/>
      <c r="AA20" s="292"/>
      <c r="AB20" s="292"/>
      <c r="AC20" s="292"/>
      <c r="AD20" s="292"/>
      <c r="AE20" s="292"/>
      <c r="AF20" s="19"/>
      <c r="AG20" s="19"/>
      <c r="AH20" s="292"/>
      <c r="AI20" s="6">
        <f t="shared" si="1"/>
        <v>0</v>
      </c>
      <c r="AJ20" s="42" t="e">
        <f t="shared" si="0"/>
        <v>#DIV/0!</v>
      </c>
      <c r="AK20" s="269"/>
    </row>
    <row r="21" spans="1:37" ht="12.85" customHeight="1">
      <c r="A21" s="5" t="str">
        <f>'Jan25'!A21</f>
        <v>EC grant no, UCD a/c no. + Project Title</v>
      </c>
      <c r="B21" s="160" t="str">
        <f>'Jan25'!B21</f>
        <v>&lt;select from list in Jan tab only&gt;</v>
      </c>
      <c r="C21" s="160" t="str">
        <f>'Jan25'!C21</f>
        <v>WP &lt;insert&gt;</v>
      </c>
      <c r="D21" s="19"/>
      <c r="E21" s="19"/>
      <c r="F21" s="292"/>
      <c r="G21" s="292"/>
      <c r="H21" s="292"/>
      <c r="I21" s="292"/>
      <c r="J21" s="292"/>
      <c r="K21" s="19"/>
      <c r="L21" s="19"/>
      <c r="M21" s="292"/>
      <c r="N21" s="292"/>
      <c r="O21" s="292"/>
      <c r="P21" s="292"/>
      <c r="Q21" s="292"/>
      <c r="R21" s="19"/>
      <c r="S21" s="19"/>
      <c r="T21" s="104"/>
      <c r="U21" s="292"/>
      <c r="V21" s="292"/>
      <c r="W21" s="292"/>
      <c r="X21" s="292"/>
      <c r="Y21" s="19"/>
      <c r="Z21" s="19"/>
      <c r="AA21" s="292"/>
      <c r="AB21" s="292"/>
      <c r="AC21" s="292"/>
      <c r="AD21" s="292"/>
      <c r="AE21" s="292"/>
      <c r="AF21" s="19"/>
      <c r="AG21" s="19"/>
      <c r="AH21" s="292"/>
      <c r="AI21" s="6">
        <f t="shared" si="1"/>
        <v>0</v>
      </c>
      <c r="AJ21" s="42" t="e">
        <f t="shared" si="0"/>
        <v>#DIV/0!</v>
      </c>
      <c r="AK21" s="269"/>
    </row>
    <row r="22" spans="1:37" ht="12.85" customHeight="1">
      <c r="A22" s="5" t="str">
        <f>'Jan25'!A22</f>
        <v>EC grant no, UCD a/c no. + Project Title</v>
      </c>
      <c r="B22" s="160" t="str">
        <f>'Jan25'!B22</f>
        <v>&lt;select from list in Jan tab only&gt;</v>
      </c>
      <c r="C22" s="160" t="str">
        <f>'Jan25'!C22</f>
        <v>WP &lt;insert&gt;</v>
      </c>
      <c r="D22" s="19"/>
      <c r="E22" s="19"/>
      <c r="F22" s="292"/>
      <c r="G22" s="292"/>
      <c r="H22" s="292"/>
      <c r="I22" s="292"/>
      <c r="J22" s="292"/>
      <c r="K22" s="19"/>
      <c r="L22" s="19"/>
      <c r="M22" s="292"/>
      <c r="N22" s="292"/>
      <c r="O22" s="292"/>
      <c r="P22" s="292"/>
      <c r="Q22" s="292"/>
      <c r="R22" s="19"/>
      <c r="S22" s="19"/>
      <c r="T22" s="104"/>
      <c r="U22" s="292"/>
      <c r="V22" s="292"/>
      <c r="W22" s="292"/>
      <c r="X22" s="292"/>
      <c r="Y22" s="19"/>
      <c r="Z22" s="19"/>
      <c r="AA22" s="292"/>
      <c r="AB22" s="292"/>
      <c r="AC22" s="292"/>
      <c r="AD22" s="292"/>
      <c r="AE22" s="292"/>
      <c r="AF22" s="19"/>
      <c r="AG22" s="19"/>
      <c r="AH22" s="292"/>
      <c r="AI22" s="6">
        <f t="shared" si="1"/>
        <v>0</v>
      </c>
      <c r="AJ22" s="42" t="e">
        <f t="shared" si="0"/>
        <v>#DIV/0!</v>
      </c>
      <c r="AK22" s="269"/>
    </row>
    <row r="23" spans="1:37" ht="12.85" customHeight="1">
      <c r="A23" s="5" t="str">
        <f>'Jan25'!A23</f>
        <v>EC grant no, UCD a/c no. + Project Title</v>
      </c>
      <c r="B23" s="160" t="str">
        <f>'Jan25'!B23</f>
        <v>&lt;select from list in Jan tab only&gt;</v>
      </c>
      <c r="C23" s="160" t="str">
        <f>'Jan25'!C23</f>
        <v>WP &lt;insert&gt;</v>
      </c>
      <c r="D23" s="19"/>
      <c r="E23" s="19"/>
      <c r="F23" s="292"/>
      <c r="G23" s="292"/>
      <c r="H23" s="292"/>
      <c r="I23" s="292"/>
      <c r="J23" s="292"/>
      <c r="K23" s="19"/>
      <c r="L23" s="19"/>
      <c r="M23" s="292"/>
      <c r="N23" s="292"/>
      <c r="O23" s="292"/>
      <c r="P23" s="292"/>
      <c r="Q23" s="292"/>
      <c r="R23" s="19"/>
      <c r="S23" s="19"/>
      <c r="T23" s="104"/>
      <c r="U23" s="292"/>
      <c r="V23" s="292"/>
      <c r="W23" s="292"/>
      <c r="X23" s="292"/>
      <c r="Y23" s="19"/>
      <c r="Z23" s="19"/>
      <c r="AA23" s="292"/>
      <c r="AB23" s="292"/>
      <c r="AC23" s="292"/>
      <c r="AD23" s="292"/>
      <c r="AE23" s="292"/>
      <c r="AF23" s="19"/>
      <c r="AG23" s="19"/>
      <c r="AH23" s="292"/>
      <c r="AI23" s="6">
        <f t="shared" si="1"/>
        <v>0</v>
      </c>
      <c r="AJ23" s="42" t="e">
        <f t="shared" si="0"/>
        <v>#DIV/0!</v>
      </c>
      <c r="AK23" s="269"/>
    </row>
    <row r="24" spans="1:37" ht="12.85" customHeight="1">
      <c r="A24" s="5" t="str">
        <f>'Jan25'!A24</f>
        <v>EC grant no, UCD a/c no. + Project Title</v>
      </c>
      <c r="B24" s="160" t="str">
        <f>'Jan25'!B24</f>
        <v>&lt;select from list in Jan tab only&gt;</v>
      </c>
      <c r="C24" s="160" t="str">
        <f>'Jan25'!C24</f>
        <v>WP &lt;insert&gt;</v>
      </c>
      <c r="D24" s="19"/>
      <c r="E24" s="19"/>
      <c r="F24" s="292"/>
      <c r="G24" s="292"/>
      <c r="H24" s="292"/>
      <c r="I24" s="292"/>
      <c r="J24" s="292"/>
      <c r="K24" s="19"/>
      <c r="L24" s="19"/>
      <c r="M24" s="292"/>
      <c r="N24" s="292"/>
      <c r="O24" s="292"/>
      <c r="P24" s="292"/>
      <c r="Q24" s="292"/>
      <c r="R24" s="19"/>
      <c r="S24" s="19"/>
      <c r="T24" s="104"/>
      <c r="U24" s="292"/>
      <c r="V24" s="292"/>
      <c r="W24" s="292"/>
      <c r="X24" s="292"/>
      <c r="Y24" s="19"/>
      <c r="Z24" s="19"/>
      <c r="AA24" s="292"/>
      <c r="AB24" s="292"/>
      <c r="AC24" s="292"/>
      <c r="AD24" s="292"/>
      <c r="AE24" s="292"/>
      <c r="AF24" s="19"/>
      <c r="AG24" s="19"/>
      <c r="AH24" s="292"/>
      <c r="AI24" s="6">
        <f t="shared" si="1"/>
        <v>0</v>
      </c>
      <c r="AJ24" s="42" t="e">
        <f t="shared" si="0"/>
        <v>#DIV/0!</v>
      </c>
      <c r="AK24" s="269"/>
    </row>
    <row r="25" spans="1:37" ht="12.85" customHeight="1">
      <c r="A25" s="5" t="str">
        <f>'Jan25'!A25</f>
        <v>EC grant no, UCD a/c no. + Project Title</v>
      </c>
      <c r="B25" s="160" t="str">
        <f>'Jan25'!B25</f>
        <v>&lt;select from list in Jan tab only&gt;</v>
      </c>
      <c r="C25" s="160" t="str">
        <f>'Jan25'!C25</f>
        <v>WP &lt;insert&gt;</v>
      </c>
      <c r="D25" s="19"/>
      <c r="E25" s="19"/>
      <c r="F25" s="292"/>
      <c r="G25" s="292"/>
      <c r="H25" s="292"/>
      <c r="I25" s="292"/>
      <c r="J25" s="292"/>
      <c r="K25" s="19"/>
      <c r="L25" s="19"/>
      <c r="M25" s="292"/>
      <c r="N25" s="292"/>
      <c r="O25" s="292"/>
      <c r="P25" s="292"/>
      <c r="Q25" s="292"/>
      <c r="R25" s="19"/>
      <c r="S25" s="19"/>
      <c r="T25" s="104"/>
      <c r="U25" s="292"/>
      <c r="V25" s="292"/>
      <c r="W25" s="292"/>
      <c r="X25" s="292"/>
      <c r="Y25" s="19"/>
      <c r="Z25" s="19"/>
      <c r="AA25" s="292"/>
      <c r="AB25" s="292"/>
      <c r="AC25" s="292"/>
      <c r="AD25" s="292"/>
      <c r="AE25" s="292"/>
      <c r="AF25" s="19"/>
      <c r="AG25" s="19"/>
      <c r="AH25" s="292"/>
      <c r="AI25" s="6">
        <f t="shared" si="1"/>
        <v>0</v>
      </c>
      <c r="AJ25" s="42" t="e">
        <f t="shared" si="0"/>
        <v>#DIV/0!</v>
      </c>
      <c r="AK25" s="269"/>
    </row>
    <row r="26" spans="1:37" ht="12.85" customHeight="1">
      <c r="A26" s="5" t="str">
        <f>'Jan25'!A26</f>
        <v>EC grant no, UCD a/c no. + Project Title</v>
      </c>
      <c r="B26" s="160" t="str">
        <f>'Jan25'!B26</f>
        <v>&lt;select from list in Jan tab only&gt;</v>
      </c>
      <c r="C26" s="160" t="str">
        <f>'Jan25'!C26</f>
        <v>WP &lt;insert&gt;</v>
      </c>
      <c r="D26" s="19"/>
      <c r="E26" s="19"/>
      <c r="F26" s="292"/>
      <c r="G26" s="292"/>
      <c r="H26" s="292"/>
      <c r="I26" s="292"/>
      <c r="J26" s="292"/>
      <c r="K26" s="19"/>
      <c r="L26" s="19"/>
      <c r="M26" s="292"/>
      <c r="N26" s="292"/>
      <c r="O26" s="292"/>
      <c r="P26" s="292"/>
      <c r="Q26" s="292"/>
      <c r="R26" s="19"/>
      <c r="S26" s="19"/>
      <c r="T26" s="104"/>
      <c r="U26" s="292"/>
      <c r="V26" s="292"/>
      <c r="W26" s="292"/>
      <c r="X26" s="292"/>
      <c r="Y26" s="19"/>
      <c r="Z26" s="19"/>
      <c r="AA26" s="292"/>
      <c r="AB26" s="292"/>
      <c r="AC26" s="292"/>
      <c r="AD26" s="292"/>
      <c r="AE26" s="292"/>
      <c r="AF26" s="19"/>
      <c r="AG26" s="19"/>
      <c r="AH26" s="292"/>
      <c r="AI26" s="6">
        <f t="shared" si="1"/>
        <v>0</v>
      </c>
      <c r="AJ26" s="42" t="e">
        <f t="shared" si="0"/>
        <v>#DIV/0!</v>
      </c>
      <c r="AK26" s="269"/>
    </row>
    <row r="27" spans="1:37" ht="12.85" customHeight="1">
      <c r="A27" s="5" t="str">
        <f>'Jan25'!A27</f>
        <v>EC grant no, UCD a/c no. + Project Title</v>
      </c>
      <c r="B27" s="160" t="str">
        <f>'Jan25'!B27</f>
        <v>&lt;select from list in Jan tab only&gt;</v>
      </c>
      <c r="C27" s="160" t="str">
        <f>'Jan25'!C27</f>
        <v>WP &lt;insert&gt;</v>
      </c>
      <c r="D27" s="19"/>
      <c r="E27" s="19"/>
      <c r="F27" s="292"/>
      <c r="G27" s="292"/>
      <c r="H27" s="292"/>
      <c r="I27" s="292"/>
      <c r="J27" s="292"/>
      <c r="K27" s="19"/>
      <c r="L27" s="19"/>
      <c r="M27" s="292"/>
      <c r="N27" s="292"/>
      <c r="O27" s="292"/>
      <c r="P27" s="292"/>
      <c r="Q27" s="292"/>
      <c r="R27" s="19"/>
      <c r="S27" s="19"/>
      <c r="T27" s="104"/>
      <c r="U27" s="292"/>
      <c r="V27" s="292"/>
      <c r="W27" s="292"/>
      <c r="X27" s="292"/>
      <c r="Y27" s="19"/>
      <c r="Z27" s="19"/>
      <c r="AA27" s="292"/>
      <c r="AB27" s="292"/>
      <c r="AC27" s="292"/>
      <c r="AD27" s="292"/>
      <c r="AE27" s="292"/>
      <c r="AF27" s="19"/>
      <c r="AG27" s="19"/>
      <c r="AH27" s="292"/>
      <c r="AI27" s="6">
        <f t="shared" si="1"/>
        <v>0</v>
      </c>
      <c r="AJ27" s="42" t="e">
        <f t="shared" si="0"/>
        <v>#DIV/0!</v>
      </c>
      <c r="AK27" s="269"/>
    </row>
    <row r="28" spans="1:37" ht="12.85" customHeight="1">
      <c r="A28" s="5" t="str">
        <f>'Jan25'!A28</f>
        <v>EC grant no, UCD a/c no. + Project Title</v>
      </c>
      <c r="B28" s="160" t="str">
        <f>'Jan25'!B28</f>
        <v>&lt;select from list in Jan tab only&gt;</v>
      </c>
      <c r="C28" s="160" t="str">
        <f>'Jan25'!C28</f>
        <v>WP &lt;insert&gt;</v>
      </c>
      <c r="D28" s="19"/>
      <c r="E28" s="19"/>
      <c r="F28" s="292"/>
      <c r="G28" s="292"/>
      <c r="H28" s="292"/>
      <c r="I28" s="292"/>
      <c r="J28" s="292"/>
      <c r="K28" s="19"/>
      <c r="L28" s="19"/>
      <c r="M28" s="292"/>
      <c r="N28" s="292"/>
      <c r="O28" s="292"/>
      <c r="P28" s="292"/>
      <c r="Q28" s="292"/>
      <c r="R28" s="19"/>
      <c r="S28" s="19"/>
      <c r="T28" s="104"/>
      <c r="U28" s="292"/>
      <c r="V28" s="292"/>
      <c r="W28" s="292"/>
      <c r="X28" s="292"/>
      <c r="Y28" s="19"/>
      <c r="Z28" s="19"/>
      <c r="AA28" s="292"/>
      <c r="AB28" s="292"/>
      <c r="AC28" s="292"/>
      <c r="AD28" s="292"/>
      <c r="AE28" s="292"/>
      <c r="AF28" s="19"/>
      <c r="AG28" s="19"/>
      <c r="AH28" s="292"/>
      <c r="AI28" s="6">
        <f t="shared" si="1"/>
        <v>0</v>
      </c>
      <c r="AJ28" s="42" t="e">
        <f t="shared" si="0"/>
        <v>#DIV/0!</v>
      </c>
      <c r="AK28" s="269"/>
    </row>
    <row r="29" spans="1:37" ht="12.85" customHeight="1">
      <c r="A29" s="5" t="str">
        <f>'Jan25'!A29</f>
        <v>EC grant no, UCD a/c no. + Project Title</v>
      </c>
      <c r="B29" s="160" t="str">
        <f>'Jan25'!B29</f>
        <v>&lt;select from list in Jan tab only&gt;</v>
      </c>
      <c r="C29" s="160" t="str">
        <f>'Jan25'!C29</f>
        <v>WP &lt;insert&gt;</v>
      </c>
      <c r="D29" s="19"/>
      <c r="E29" s="19"/>
      <c r="F29" s="292"/>
      <c r="G29" s="292"/>
      <c r="H29" s="292"/>
      <c r="I29" s="292"/>
      <c r="J29" s="292"/>
      <c r="K29" s="19"/>
      <c r="L29" s="19"/>
      <c r="M29" s="292"/>
      <c r="N29" s="292"/>
      <c r="O29" s="292"/>
      <c r="P29" s="292"/>
      <c r="Q29" s="292"/>
      <c r="R29" s="19"/>
      <c r="S29" s="19"/>
      <c r="T29" s="104"/>
      <c r="U29" s="292"/>
      <c r="V29" s="292"/>
      <c r="W29" s="292"/>
      <c r="X29" s="292"/>
      <c r="Y29" s="19"/>
      <c r="Z29" s="19"/>
      <c r="AA29" s="292"/>
      <c r="AB29" s="292"/>
      <c r="AC29" s="292"/>
      <c r="AD29" s="292"/>
      <c r="AE29" s="292"/>
      <c r="AF29" s="19"/>
      <c r="AG29" s="19"/>
      <c r="AH29" s="292"/>
      <c r="AI29" s="6">
        <f t="shared" si="1"/>
        <v>0</v>
      </c>
      <c r="AJ29" s="42" t="e">
        <f t="shared" si="0"/>
        <v>#DIV/0!</v>
      </c>
      <c r="AK29" s="269"/>
    </row>
    <row r="30" spans="1:37" ht="12.85" customHeight="1">
      <c r="A30" s="5" t="str">
        <f>'Jan25'!A30</f>
        <v>EC grant no, UCD a/c no. + Project Title</v>
      </c>
      <c r="B30" s="160" t="str">
        <f>'Jan25'!B30</f>
        <v>&lt;select from list in Jan tab only&gt;</v>
      </c>
      <c r="C30" s="160" t="str">
        <f>'Jan25'!C30</f>
        <v>WP &lt;insert&gt;</v>
      </c>
      <c r="D30" s="19"/>
      <c r="E30" s="19"/>
      <c r="F30" s="292"/>
      <c r="G30" s="292"/>
      <c r="H30" s="292"/>
      <c r="I30" s="292"/>
      <c r="J30" s="292"/>
      <c r="K30" s="19"/>
      <c r="L30" s="19"/>
      <c r="M30" s="292"/>
      <c r="N30" s="292"/>
      <c r="O30" s="292"/>
      <c r="P30" s="292"/>
      <c r="Q30" s="292"/>
      <c r="R30" s="19"/>
      <c r="S30" s="19"/>
      <c r="T30" s="104"/>
      <c r="U30" s="292"/>
      <c r="V30" s="292"/>
      <c r="W30" s="292"/>
      <c r="X30" s="292"/>
      <c r="Y30" s="19"/>
      <c r="Z30" s="19"/>
      <c r="AA30" s="292"/>
      <c r="AB30" s="292"/>
      <c r="AC30" s="292"/>
      <c r="AD30" s="292"/>
      <c r="AE30" s="292"/>
      <c r="AF30" s="19"/>
      <c r="AG30" s="19"/>
      <c r="AH30" s="292"/>
      <c r="AI30" s="6">
        <f t="shared" si="1"/>
        <v>0</v>
      </c>
      <c r="AJ30" s="42" t="e">
        <f t="shared" si="0"/>
        <v>#DIV/0!</v>
      </c>
      <c r="AK30" s="269"/>
    </row>
    <row r="31" spans="1:37" ht="12.85" customHeight="1">
      <c r="A31" s="5" t="str">
        <f>'Jan25'!A31</f>
        <v>EC grant no, UCD a/c no. + Project Title</v>
      </c>
      <c r="B31" s="160" t="str">
        <f>'Jan25'!B31</f>
        <v>&lt;select from list in Jan tab only&gt;</v>
      </c>
      <c r="C31" s="160" t="str">
        <f>'Jan25'!C31</f>
        <v>WP &lt;insert&gt;</v>
      </c>
      <c r="D31" s="19"/>
      <c r="E31" s="19"/>
      <c r="F31" s="292"/>
      <c r="G31" s="292"/>
      <c r="H31" s="292"/>
      <c r="I31" s="292"/>
      <c r="J31" s="292"/>
      <c r="K31" s="19"/>
      <c r="L31" s="19"/>
      <c r="M31" s="292"/>
      <c r="N31" s="292"/>
      <c r="O31" s="292"/>
      <c r="P31" s="292"/>
      <c r="Q31" s="292"/>
      <c r="R31" s="19"/>
      <c r="S31" s="19"/>
      <c r="T31" s="104"/>
      <c r="U31" s="292"/>
      <c r="V31" s="292"/>
      <c r="W31" s="292"/>
      <c r="X31" s="292"/>
      <c r="Y31" s="19"/>
      <c r="Z31" s="19"/>
      <c r="AA31" s="292"/>
      <c r="AB31" s="292"/>
      <c r="AC31" s="292"/>
      <c r="AD31" s="292"/>
      <c r="AE31" s="292"/>
      <c r="AF31" s="19"/>
      <c r="AG31" s="19"/>
      <c r="AH31" s="292"/>
      <c r="AI31" s="6">
        <f t="shared" si="1"/>
        <v>0</v>
      </c>
      <c r="AJ31" s="42" t="e">
        <f t="shared" si="0"/>
        <v>#DIV/0!</v>
      </c>
      <c r="AK31" s="269"/>
    </row>
    <row r="32" spans="1:37" ht="12.85" customHeight="1">
      <c r="A32" s="553" t="s">
        <v>147</v>
      </c>
      <c r="B32" s="554"/>
      <c r="C32" s="555"/>
      <c r="D32" s="18">
        <f t="shared" ref="D32:AH32" si="2">SUM(D17:D31)</f>
        <v>0</v>
      </c>
      <c r="E32" s="18">
        <f t="shared" si="2"/>
        <v>0</v>
      </c>
      <c r="F32" s="158">
        <f t="shared" si="2"/>
        <v>0</v>
      </c>
      <c r="G32" s="158">
        <f t="shared" si="2"/>
        <v>0</v>
      </c>
      <c r="H32" s="158">
        <f t="shared" si="2"/>
        <v>0</v>
      </c>
      <c r="I32" s="158">
        <f t="shared" si="2"/>
        <v>0</v>
      </c>
      <c r="J32" s="158">
        <f t="shared" si="2"/>
        <v>0</v>
      </c>
      <c r="K32" s="18">
        <f t="shared" si="2"/>
        <v>0</v>
      </c>
      <c r="L32" s="18">
        <f t="shared" si="2"/>
        <v>0</v>
      </c>
      <c r="M32" s="158">
        <f t="shared" si="2"/>
        <v>0</v>
      </c>
      <c r="N32" s="158">
        <f t="shared" si="2"/>
        <v>0</v>
      </c>
      <c r="O32" s="158">
        <f t="shared" si="2"/>
        <v>0</v>
      </c>
      <c r="P32" s="158">
        <f t="shared" si="2"/>
        <v>0</v>
      </c>
      <c r="Q32" s="158">
        <f t="shared" si="2"/>
        <v>0</v>
      </c>
      <c r="R32" s="18">
        <f t="shared" ref="R32:S32" si="3">SUM(R17:R31)</f>
        <v>0</v>
      </c>
      <c r="S32" s="18">
        <f t="shared" si="3"/>
        <v>0</v>
      </c>
      <c r="T32" s="104">
        <f t="shared" si="2"/>
        <v>0</v>
      </c>
      <c r="U32" s="158">
        <f t="shared" si="2"/>
        <v>0</v>
      </c>
      <c r="V32" s="158">
        <f t="shared" si="2"/>
        <v>0</v>
      </c>
      <c r="W32" s="158">
        <f t="shared" si="2"/>
        <v>0</v>
      </c>
      <c r="X32" s="158">
        <f t="shared" si="2"/>
        <v>0</v>
      </c>
      <c r="Y32" s="18">
        <f t="shared" ref="Y32:Z32" si="4">SUM(Y17:Y31)</f>
        <v>0</v>
      </c>
      <c r="Z32" s="18">
        <f t="shared" si="4"/>
        <v>0</v>
      </c>
      <c r="AA32" s="158">
        <f t="shared" si="2"/>
        <v>0</v>
      </c>
      <c r="AB32" s="158">
        <f t="shared" si="2"/>
        <v>0</v>
      </c>
      <c r="AC32" s="158">
        <f t="shared" si="2"/>
        <v>0</v>
      </c>
      <c r="AD32" s="158">
        <f t="shared" si="2"/>
        <v>0</v>
      </c>
      <c r="AE32" s="158">
        <f t="shared" si="2"/>
        <v>0</v>
      </c>
      <c r="AF32" s="18">
        <f t="shared" ref="AF32:AG32" si="5">SUM(AF17:AF31)</f>
        <v>0</v>
      </c>
      <c r="AG32" s="18">
        <f t="shared" si="5"/>
        <v>0</v>
      </c>
      <c r="AH32" s="158">
        <f t="shared" si="2"/>
        <v>0</v>
      </c>
      <c r="AI32" s="6">
        <f>SUM(AI17:AI31)</f>
        <v>0</v>
      </c>
      <c r="AJ32" s="42" t="e">
        <f t="shared" si="0"/>
        <v>#DIV/0!</v>
      </c>
      <c r="AK32" s="266"/>
    </row>
    <row r="33" spans="1:37" ht="12.85" customHeight="1">
      <c r="A33" s="37" t="str">
        <f>'Jan25'!A33</f>
        <v>Internal and National Projects</v>
      </c>
      <c r="B33" s="38"/>
      <c r="C33" s="38"/>
      <c r="D33" s="39"/>
      <c r="E33" s="39"/>
      <c r="F33" s="293"/>
      <c r="G33" s="293"/>
      <c r="H33" s="293"/>
      <c r="I33" s="293"/>
      <c r="J33" s="293"/>
      <c r="K33" s="39"/>
      <c r="L33" s="39"/>
      <c r="M33" s="293"/>
      <c r="N33" s="293"/>
      <c r="O33" s="293"/>
      <c r="P33" s="293"/>
      <c r="Q33" s="293"/>
      <c r="R33" s="39"/>
      <c r="S33" s="39"/>
      <c r="T33" s="39"/>
      <c r="U33" s="293"/>
      <c r="V33" s="293"/>
      <c r="W33" s="293"/>
      <c r="X33" s="293"/>
      <c r="Y33" s="39"/>
      <c r="Z33" s="39"/>
      <c r="AA33" s="293"/>
      <c r="AB33" s="293"/>
      <c r="AC33" s="293"/>
      <c r="AD33" s="293"/>
      <c r="AE33" s="293"/>
      <c r="AF33" s="39"/>
      <c r="AG33" s="39"/>
      <c r="AH33" s="293"/>
      <c r="AI33" s="40"/>
      <c r="AJ33" s="40"/>
      <c r="AK33" s="268"/>
    </row>
    <row r="34" spans="1:37" ht="12.85" customHeight="1">
      <c r="A34" s="160" t="str">
        <f>'Jan25'!A34</f>
        <v>Non EU/Other Activities</v>
      </c>
      <c r="B34" s="5" t="str">
        <f>'Jan25'!B34</f>
        <v>&lt;input in Jan tab only&gt;</v>
      </c>
      <c r="C34" s="160" t="str">
        <f>'Jan25'!C34</f>
        <v>WP &lt;insert&gt;</v>
      </c>
      <c r="D34" s="19"/>
      <c r="E34" s="19"/>
      <c r="F34" s="292"/>
      <c r="G34" s="292"/>
      <c r="H34" s="292"/>
      <c r="I34" s="292"/>
      <c r="J34" s="292"/>
      <c r="K34" s="19"/>
      <c r="L34" s="19"/>
      <c r="M34" s="292"/>
      <c r="N34" s="292"/>
      <c r="O34" s="292"/>
      <c r="P34" s="292"/>
      <c r="Q34" s="292"/>
      <c r="R34" s="19"/>
      <c r="S34" s="19"/>
      <c r="T34" s="104"/>
      <c r="U34" s="292"/>
      <c r="V34" s="292"/>
      <c r="W34" s="292"/>
      <c r="X34" s="292"/>
      <c r="Y34" s="19"/>
      <c r="Z34" s="19"/>
      <c r="AA34" s="292"/>
      <c r="AB34" s="292"/>
      <c r="AC34" s="292"/>
      <c r="AD34" s="292"/>
      <c r="AE34" s="292"/>
      <c r="AF34" s="19"/>
      <c r="AG34" s="19"/>
      <c r="AH34" s="292"/>
      <c r="AI34" s="6">
        <f>SUM(D34:AH34)</f>
        <v>0</v>
      </c>
      <c r="AJ34" s="42" t="e">
        <f>AI34/$AI$48</f>
        <v>#DIV/0!</v>
      </c>
      <c r="AK34" s="267"/>
    </row>
    <row r="35" spans="1:37" ht="12.85" customHeight="1">
      <c r="A35" s="160" t="str">
        <f>'Jan25'!A35</f>
        <v>Non EU/Other Activities</v>
      </c>
      <c r="B35" s="5" t="str">
        <f>'Jan25'!B35</f>
        <v>&lt;input in Jan tab only&gt;</v>
      </c>
      <c r="C35" s="160" t="str">
        <f>'Jan25'!C35</f>
        <v>WP &lt;insert&gt;</v>
      </c>
      <c r="D35" s="19"/>
      <c r="E35" s="19"/>
      <c r="F35" s="292"/>
      <c r="G35" s="292"/>
      <c r="H35" s="292"/>
      <c r="I35" s="292"/>
      <c r="J35" s="292"/>
      <c r="K35" s="19"/>
      <c r="L35" s="19"/>
      <c r="M35" s="292"/>
      <c r="N35" s="292"/>
      <c r="O35" s="292"/>
      <c r="P35" s="292"/>
      <c r="Q35" s="292"/>
      <c r="R35" s="19"/>
      <c r="S35" s="19"/>
      <c r="T35" s="104"/>
      <c r="U35" s="292"/>
      <c r="V35" s="292"/>
      <c r="W35" s="292"/>
      <c r="X35" s="292"/>
      <c r="Y35" s="19"/>
      <c r="Z35" s="19"/>
      <c r="AA35" s="292"/>
      <c r="AB35" s="292"/>
      <c r="AC35" s="292"/>
      <c r="AD35" s="292"/>
      <c r="AE35" s="292"/>
      <c r="AF35" s="19"/>
      <c r="AG35" s="19"/>
      <c r="AH35" s="292"/>
      <c r="AI35" s="6">
        <f t="shared" ref="AI35:AI39" si="6">SUM(D35:AH35)</f>
        <v>0</v>
      </c>
      <c r="AJ35" s="42" t="e">
        <f t="shared" ref="AJ35:AJ39" si="7">AI35/$AI$48</f>
        <v>#DIV/0!</v>
      </c>
      <c r="AK35" s="267"/>
    </row>
    <row r="36" spans="1:37" ht="12.85" customHeight="1">
      <c r="A36" s="160" t="str">
        <f>'Jan25'!A36</f>
        <v>Non EU/Other Activities</v>
      </c>
      <c r="B36" s="5" t="str">
        <f>'Jan25'!B36</f>
        <v>&lt;input in Jan tab only&gt;</v>
      </c>
      <c r="C36" s="160" t="str">
        <f>'Jan25'!C36</f>
        <v>WP &lt;insert&gt;</v>
      </c>
      <c r="D36" s="19"/>
      <c r="E36" s="19"/>
      <c r="F36" s="292"/>
      <c r="G36" s="292"/>
      <c r="H36" s="292"/>
      <c r="I36" s="292"/>
      <c r="J36" s="292"/>
      <c r="K36" s="19"/>
      <c r="L36" s="19"/>
      <c r="M36" s="292"/>
      <c r="N36" s="292"/>
      <c r="O36" s="292"/>
      <c r="P36" s="292"/>
      <c r="Q36" s="292"/>
      <c r="R36" s="19"/>
      <c r="S36" s="19"/>
      <c r="T36" s="104"/>
      <c r="U36" s="292"/>
      <c r="V36" s="292"/>
      <c r="W36" s="292"/>
      <c r="X36" s="292"/>
      <c r="Y36" s="19"/>
      <c r="Z36" s="19"/>
      <c r="AA36" s="292"/>
      <c r="AB36" s="292"/>
      <c r="AC36" s="292"/>
      <c r="AD36" s="292"/>
      <c r="AE36" s="292"/>
      <c r="AF36" s="19"/>
      <c r="AG36" s="19"/>
      <c r="AH36" s="292"/>
      <c r="AI36" s="6">
        <f t="shared" si="6"/>
        <v>0</v>
      </c>
      <c r="AJ36" s="42" t="e">
        <f t="shared" si="7"/>
        <v>#DIV/0!</v>
      </c>
      <c r="AK36" s="267"/>
    </row>
    <row r="37" spans="1:37" ht="12.85" customHeight="1">
      <c r="A37" s="160" t="str">
        <f>'Jan25'!A37</f>
        <v>Non EU/Other Activities</v>
      </c>
      <c r="B37" s="5" t="str">
        <f>'Jan25'!B37</f>
        <v>&lt;input in Jan tab only&gt;</v>
      </c>
      <c r="C37" s="160" t="str">
        <f>'Jan25'!C37</f>
        <v>WP &lt;insert&gt;</v>
      </c>
      <c r="D37" s="19"/>
      <c r="E37" s="19"/>
      <c r="F37" s="292"/>
      <c r="G37" s="292"/>
      <c r="H37" s="292"/>
      <c r="I37" s="292"/>
      <c r="J37" s="292"/>
      <c r="K37" s="19"/>
      <c r="L37" s="19"/>
      <c r="M37" s="292"/>
      <c r="N37" s="292"/>
      <c r="O37" s="292"/>
      <c r="P37" s="292"/>
      <c r="Q37" s="292"/>
      <c r="R37" s="19"/>
      <c r="S37" s="19"/>
      <c r="T37" s="104"/>
      <c r="U37" s="292"/>
      <c r="V37" s="292"/>
      <c r="W37" s="292"/>
      <c r="X37" s="292"/>
      <c r="Y37" s="19"/>
      <c r="Z37" s="19"/>
      <c r="AA37" s="292"/>
      <c r="AB37" s="292"/>
      <c r="AC37" s="292"/>
      <c r="AD37" s="292"/>
      <c r="AE37" s="292"/>
      <c r="AF37" s="19"/>
      <c r="AG37" s="19"/>
      <c r="AH37" s="292"/>
      <c r="AI37" s="6">
        <f t="shared" si="6"/>
        <v>0</v>
      </c>
      <c r="AJ37" s="42" t="e">
        <f t="shared" si="7"/>
        <v>#DIV/0!</v>
      </c>
      <c r="AK37" s="267"/>
    </row>
    <row r="38" spans="1:37" ht="12.85" customHeight="1">
      <c r="A38" s="160" t="str">
        <f>'Jan25'!A38</f>
        <v>Non EU/Other Activities</v>
      </c>
      <c r="B38" s="5" t="str">
        <f>'Jan25'!B38</f>
        <v>&lt;input in Jan tab only&gt;</v>
      </c>
      <c r="C38" s="160" t="str">
        <f>'Jan25'!C38</f>
        <v>WP &lt;insert&gt;</v>
      </c>
      <c r="D38" s="19"/>
      <c r="E38" s="19"/>
      <c r="F38" s="292"/>
      <c r="G38" s="292"/>
      <c r="H38" s="292"/>
      <c r="I38" s="292"/>
      <c r="J38" s="292"/>
      <c r="K38" s="19"/>
      <c r="L38" s="19"/>
      <c r="M38" s="292"/>
      <c r="N38" s="292"/>
      <c r="O38" s="292"/>
      <c r="P38" s="292"/>
      <c r="Q38" s="292"/>
      <c r="R38" s="19"/>
      <c r="S38" s="19"/>
      <c r="T38" s="104"/>
      <c r="U38" s="292"/>
      <c r="V38" s="292"/>
      <c r="W38" s="292"/>
      <c r="X38" s="292"/>
      <c r="Y38" s="19"/>
      <c r="Z38" s="19"/>
      <c r="AA38" s="292"/>
      <c r="AB38" s="292"/>
      <c r="AC38" s="292"/>
      <c r="AD38" s="292"/>
      <c r="AE38" s="292"/>
      <c r="AF38" s="19"/>
      <c r="AG38" s="19"/>
      <c r="AH38" s="292"/>
      <c r="AI38" s="6">
        <f t="shared" si="6"/>
        <v>0</v>
      </c>
      <c r="AJ38" s="42" t="e">
        <f t="shared" si="7"/>
        <v>#DIV/0!</v>
      </c>
      <c r="AK38" s="267"/>
    </row>
    <row r="39" spans="1:37" ht="12.85" customHeight="1">
      <c r="A39" s="160" t="str">
        <f>'Jan25'!A39</f>
        <v>Non EU/Other Activities</v>
      </c>
      <c r="B39" s="5" t="str">
        <f>'Jan25'!B39</f>
        <v>&lt;input in Jan tab only&gt;</v>
      </c>
      <c r="C39" s="160" t="str">
        <f>'Jan25'!C39</f>
        <v>WP &lt;insert&gt;</v>
      </c>
      <c r="D39" s="19"/>
      <c r="E39" s="19"/>
      <c r="F39" s="292"/>
      <c r="G39" s="292"/>
      <c r="H39" s="292"/>
      <c r="I39" s="292"/>
      <c r="J39" s="292"/>
      <c r="K39" s="19"/>
      <c r="L39" s="19"/>
      <c r="M39" s="292"/>
      <c r="N39" s="292"/>
      <c r="O39" s="292"/>
      <c r="P39" s="292"/>
      <c r="Q39" s="292"/>
      <c r="R39" s="19"/>
      <c r="S39" s="19"/>
      <c r="T39" s="104"/>
      <c r="U39" s="292"/>
      <c r="V39" s="292"/>
      <c r="W39" s="292"/>
      <c r="X39" s="292"/>
      <c r="Y39" s="19"/>
      <c r="Z39" s="19"/>
      <c r="AA39" s="292"/>
      <c r="AB39" s="292"/>
      <c r="AC39" s="292"/>
      <c r="AD39" s="292"/>
      <c r="AE39" s="292"/>
      <c r="AF39" s="19"/>
      <c r="AG39" s="19"/>
      <c r="AH39" s="292"/>
      <c r="AI39" s="6">
        <f t="shared" si="6"/>
        <v>0</v>
      </c>
      <c r="AJ39" s="42" t="e">
        <f t="shared" si="7"/>
        <v>#DIV/0!</v>
      </c>
      <c r="AK39" s="267"/>
    </row>
    <row r="40" spans="1:37" ht="12.85" customHeight="1">
      <c r="A40" s="553" t="s">
        <v>148</v>
      </c>
      <c r="B40" s="554"/>
      <c r="C40" s="555"/>
      <c r="D40" s="18">
        <f t="shared" ref="D40:AH40" si="8">SUM(D34:D39)</f>
        <v>0</v>
      </c>
      <c r="E40" s="18">
        <f t="shared" si="8"/>
        <v>0</v>
      </c>
      <c r="F40" s="158">
        <f t="shared" si="8"/>
        <v>0</v>
      </c>
      <c r="G40" s="158">
        <f t="shared" si="8"/>
        <v>0</v>
      </c>
      <c r="H40" s="158">
        <f t="shared" si="8"/>
        <v>0</v>
      </c>
      <c r="I40" s="158">
        <f t="shared" si="8"/>
        <v>0</v>
      </c>
      <c r="J40" s="158">
        <f t="shared" si="8"/>
        <v>0</v>
      </c>
      <c r="K40" s="18">
        <f t="shared" si="8"/>
        <v>0</v>
      </c>
      <c r="L40" s="18">
        <f t="shared" si="8"/>
        <v>0</v>
      </c>
      <c r="M40" s="158">
        <f t="shared" si="8"/>
        <v>0</v>
      </c>
      <c r="N40" s="158">
        <f t="shared" si="8"/>
        <v>0</v>
      </c>
      <c r="O40" s="158">
        <f t="shared" si="8"/>
        <v>0</v>
      </c>
      <c r="P40" s="158">
        <f t="shared" si="8"/>
        <v>0</v>
      </c>
      <c r="Q40" s="158">
        <f t="shared" si="8"/>
        <v>0</v>
      </c>
      <c r="R40" s="18">
        <f t="shared" ref="R40:S40" si="9">SUM(R34:R39)</f>
        <v>0</v>
      </c>
      <c r="S40" s="18">
        <f t="shared" si="9"/>
        <v>0</v>
      </c>
      <c r="T40" s="104">
        <f t="shared" si="8"/>
        <v>0</v>
      </c>
      <c r="U40" s="158">
        <f t="shared" si="8"/>
        <v>0</v>
      </c>
      <c r="V40" s="158">
        <f t="shared" si="8"/>
        <v>0</v>
      </c>
      <c r="W40" s="158">
        <f t="shared" si="8"/>
        <v>0</v>
      </c>
      <c r="X40" s="158">
        <f t="shared" si="8"/>
        <v>0</v>
      </c>
      <c r="Y40" s="18">
        <f t="shared" ref="Y40:Z40" si="10">SUM(Y34:Y39)</f>
        <v>0</v>
      </c>
      <c r="Z40" s="18">
        <f t="shared" si="10"/>
        <v>0</v>
      </c>
      <c r="AA40" s="158">
        <f t="shared" si="8"/>
        <v>0</v>
      </c>
      <c r="AB40" s="158">
        <f t="shared" si="8"/>
        <v>0</v>
      </c>
      <c r="AC40" s="158">
        <f t="shared" si="8"/>
        <v>0</v>
      </c>
      <c r="AD40" s="158">
        <f t="shared" si="8"/>
        <v>0</v>
      </c>
      <c r="AE40" s="158">
        <f t="shared" si="8"/>
        <v>0</v>
      </c>
      <c r="AF40" s="18">
        <f t="shared" ref="AF40:AG40" si="11">SUM(AF34:AF39)</f>
        <v>0</v>
      </c>
      <c r="AG40" s="18">
        <f t="shared" si="11"/>
        <v>0</v>
      </c>
      <c r="AH40" s="158">
        <f t="shared" si="8"/>
        <v>0</v>
      </c>
      <c r="AI40" s="6">
        <f>SUM(D40:AH40)</f>
        <v>0</v>
      </c>
      <c r="AJ40" s="42" t="e">
        <f>AI40/$AI$48</f>
        <v>#DIV/0!</v>
      </c>
      <c r="AK40" s="266"/>
    </row>
    <row r="41" spans="1:37" ht="12.85" customHeight="1">
      <c r="A41" s="37" t="s">
        <v>18</v>
      </c>
      <c r="B41" s="38"/>
      <c r="C41" s="38"/>
      <c r="D41" s="39"/>
      <c r="E41" s="39"/>
      <c r="F41" s="293"/>
      <c r="G41" s="293"/>
      <c r="H41" s="293"/>
      <c r="I41" s="293"/>
      <c r="J41" s="293"/>
      <c r="K41" s="39"/>
      <c r="L41" s="39"/>
      <c r="M41" s="293"/>
      <c r="N41" s="293"/>
      <c r="O41" s="293"/>
      <c r="P41" s="293"/>
      <c r="Q41" s="293"/>
      <c r="R41" s="39"/>
      <c r="S41" s="39"/>
      <c r="T41" s="39"/>
      <c r="U41" s="293"/>
      <c r="V41" s="293"/>
      <c r="W41" s="293"/>
      <c r="X41" s="293"/>
      <c r="Y41" s="39"/>
      <c r="Z41" s="39"/>
      <c r="AA41" s="293"/>
      <c r="AB41" s="293"/>
      <c r="AC41" s="293"/>
      <c r="AD41" s="293"/>
      <c r="AE41" s="293"/>
      <c r="AF41" s="39"/>
      <c r="AG41" s="39"/>
      <c r="AH41" s="293"/>
      <c r="AI41" s="40"/>
      <c r="AJ41" s="40"/>
      <c r="AK41" s="268"/>
    </row>
    <row r="42" spans="1:37" ht="12.85" customHeight="1">
      <c r="A42" s="5" t="s">
        <v>19</v>
      </c>
      <c r="B42" s="5"/>
      <c r="C42" s="5"/>
      <c r="D42" s="19"/>
      <c r="E42" s="19"/>
      <c r="F42" s="292"/>
      <c r="G42" s="292"/>
      <c r="H42" s="292"/>
      <c r="I42" s="292"/>
      <c r="J42" s="292"/>
      <c r="K42" s="19"/>
      <c r="L42" s="19"/>
      <c r="M42" s="292"/>
      <c r="N42" s="292"/>
      <c r="O42" s="292"/>
      <c r="P42" s="292"/>
      <c r="Q42" s="292"/>
      <c r="R42" s="19"/>
      <c r="S42" s="19"/>
      <c r="T42" s="104"/>
      <c r="U42" s="292"/>
      <c r="V42" s="292"/>
      <c r="W42" s="292"/>
      <c r="X42" s="292"/>
      <c r="Y42" s="19"/>
      <c r="Z42" s="19"/>
      <c r="AA42" s="292"/>
      <c r="AB42" s="292"/>
      <c r="AC42" s="292"/>
      <c r="AD42" s="292"/>
      <c r="AE42" s="292"/>
      <c r="AF42" s="19"/>
      <c r="AG42" s="19"/>
      <c r="AH42" s="292"/>
      <c r="AI42" s="6">
        <f>SUM(D42:AH42)</f>
        <v>0</v>
      </c>
      <c r="AJ42" s="6"/>
      <c r="AK42" s="267"/>
    </row>
    <row r="43" spans="1:37">
      <c r="A43" s="5" t="s">
        <v>20</v>
      </c>
      <c r="B43" s="5"/>
      <c r="C43" s="5"/>
      <c r="D43" s="19"/>
      <c r="E43" s="19"/>
      <c r="F43" s="292"/>
      <c r="G43" s="292"/>
      <c r="H43" s="292"/>
      <c r="I43" s="292"/>
      <c r="J43" s="292"/>
      <c r="K43" s="19"/>
      <c r="L43" s="19"/>
      <c r="M43" s="292"/>
      <c r="N43" s="292"/>
      <c r="O43" s="292"/>
      <c r="P43" s="292"/>
      <c r="Q43" s="292"/>
      <c r="R43" s="19"/>
      <c r="S43" s="19"/>
      <c r="T43" s="104"/>
      <c r="U43" s="292"/>
      <c r="V43" s="292"/>
      <c r="W43" s="292"/>
      <c r="X43" s="292"/>
      <c r="Y43" s="19"/>
      <c r="Z43" s="19"/>
      <c r="AA43" s="292"/>
      <c r="AB43" s="292"/>
      <c r="AC43" s="292"/>
      <c r="AD43" s="292"/>
      <c r="AE43" s="292"/>
      <c r="AF43" s="19"/>
      <c r="AG43" s="19"/>
      <c r="AH43" s="292"/>
      <c r="AI43" s="6">
        <f>SUM(D43:AH43)</f>
        <v>0</v>
      </c>
      <c r="AJ43" s="6"/>
      <c r="AK43" s="267"/>
    </row>
    <row r="44" spans="1:37">
      <c r="A44" s="5" t="s">
        <v>36</v>
      </c>
      <c r="B44" s="5"/>
      <c r="C44" s="5"/>
      <c r="D44" s="19"/>
      <c r="E44" s="19"/>
      <c r="F44" s="292"/>
      <c r="G44" s="292"/>
      <c r="H44" s="292"/>
      <c r="I44" s="292"/>
      <c r="J44" s="292"/>
      <c r="K44" s="19"/>
      <c r="L44" s="19"/>
      <c r="M44" s="292"/>
      <c r="N44" s="292"/>
      <c r="O44" s="292"/>
      <c r="P44" s="292"/>
      <c r="Q44" s="292"/>
      <c r="R44" s="19"/>
      <c r="S44" s="19"/>
      <c r="T44" s="104"/>
      <c r="U44" s="292"/>
      <c r="V44" s="292"/>
      <c r="W44" s="292"/>
      <c r="X44" s="292"/>
      <c r="Y44" s="19"/>
      <c r="Z44" s="19"/>
      <c r="AA44" s="292"/>
      <c r="AB44" s="292"/>
      <c r="AC44" s="292"/>
      <c r="AD44" s="292"/>
      <c r="AE44" s="292"/>
      <c r="AF44" s="19"/>
      <c r="AG44" s="19"/>
      <c r="AH44" s="292"/>
      <c r="AI44" s="6">
        <f>SUM(D44:AH44)</f>
        <v>0</v>
      </c>
      <c r="AJ44" s="6"/>
      <c r="AK44" s="267"/>
    </row>
    <row r="45" spans="1:37">
      <c r="A45" s="5" t="s">
        <v>21</v>
      </c>
      <c r="B45" s="5"/>
      <c r="C45" s="5"/>
      <c r="D45" s="19"/>
      <c r="E45" s="19"/>
      <c r="F45" s="292"/>
      <c r="G45" s="292"/>
      <c r="H45" s="292"/>
      <c r="I45" s="292"/>
      <c r="J45" s="292"/>
      <c r="K45" s="19"/>
      <c r="L45" s="19"/>
      <c r="M45" s="292"/>
      <c r="N45" s="292"/>
      <c r="O45" s="292"/>
      <c r="P45" s="292"/>
      <c r="Q45" s="292"/>
      <c r="R45" s="19"/>
      <c r="S45" s="19"/>
      <c r="T45" s="104"/>
      <c r="U45" s="292"/>
      <c r="V45" s="292"/>
      <c r="W45" s="292"/>
      <c r="X45" s="292"/>
      <c r="Y45" s="19"/>
      <c r="Z45" s="19"/>
      <c r="AA45" s="292"/>
      <c r="AB45" s="292"/>
      <c r="AC45" s="292"/>
      <c r="AD45" s="292"/>
      <c r="AE45" s="292"/>
      <c r="AF45" s="19"/>
      <c r="AG45" s="19"/>
      <c r="AH45" s="292"/>
      <c r="AI45" s="6">
        <f>SUM(D45:AH45)</f>
        <v>0</v>
      </c>
      <c r="AJ45" s="6"/>
      <c r="AK45" s="267"/>
    </row>
    <row r="46" spans="1:37">
      <c r="A46" s="553" t="s">
        <v>149</v>
      </c>
      <c r="B46" s="556"/>
      <c r="C46" s="557"/>
      <c r="D46" s="18">
        <f t="shared" ref="D46:AH46" si="12">SUM(D42:D45)</f>
        <v>0</v>
      </c>
      <c r="E46" s="18">
        <f t="shared" si="12"/>
        <v>0</v>
      </c>
      <c r="F46" s="158">
        <f t="shared" si="12"/>
        <v>0</v>
      </c>
      <c r="G46" s="158">
        <f t="shared" si="12"/>
        <v>0</v>
      </c>
      <c r="H46" s="158">
        <f t="shared" si="12"/>
        <v>0</v>
      </c>
      <c r="I46" s="158">
        <f t="shared" si="12"/>
        <v>0</v>
      </c>
      <c r="J46" s="158">
        <f t="shared" si="12"/>
        <v>0</v>
      </c>
      <c r="K46" s="18">
        <f t="shared" si="12"/>
        <v>0</v>
      </c>
      <c r="L46" s="18">
        <f t="shared" si="12"/>
        <v>0</v>
      </c>
      <c r="M46" s="158">
        <f t="shared" si="12"/>
        <v>0</v>
      </c>
      <c r="N46" s="158">
        <f t="shared" si="12"/>
        <v>0</v>
      </c>
      <c r="O46" s="158">
        <f t="shared" si="12"/>
        <v>0</v>
      </c>
      <c r="P46" s="158">
        <f t="shared" si="12"/>
        <v>0</v>
      </c>
      <c r="Q46" s="158">
        <f t="shared" si="12"/>
        <v>0</v>
      </c>
      <c r="R46" s="18">
        <f t="shared" ref="R46:S46" si="13">SUM(R42:R45)</f>
        <v>0</v>
      </c>
      <c r="S46" s="18">
        <f t="shared" si="13"/>
        <v>0</v>
      </c>
      <c r="T46" s="104">
        <f t="shared" si="12"/>
        <v>0</v>
      </c>
      <c r="U46" s="158">
        <f t="shared" si="12"/>
        <v>0</v>
      </c>
      <c r="V46" s="158">
        <f t="shared" si="12"/>
        <v>0</v>
      </c>
      <c r="W46" s="158">
        <f t="shared" si="12"/>
        <v>0</v>
      </c>
      <c r="X46" s="158">
        <f t="shared" si="12"/>
        <v>0</v>
      </c>
      <c r="Y46" s="18">
        <f t="shared" ref="Y46:Z46" si="14">SUM(Y42:Y45)</f>
        <v>0</v>
      </c>
      <c r="Z46" s="18">
        <f t="shared" si="14"/>
        <v>0</v>
      </c>
      <c r="AA46" s="158">
        <f t="shared" si="12"/>
        <v>0</v>
      </c>
      <c r="AB46" s="158">
        <f t="shared" si="12"/>
        <v>0</v>
      </c>
      <c r="AC46" s="158">
        <f t="shared" si="12"/>
        <v>0</v>
      </c>
      <c r="AD46" s="158">
        <f t="shared" si="12"/>
        <v>0</v>
      </c>
      <c r="AE46" s="158">
        <f t="shared" si="12"/>
        <v>0</v>
      </c>
      <c r="AF46" s="18">
        <f t="shared" ref="AF46:AG46" si="15">SUM(AF42:AF45)</f>
        <v>0</v>
      </c>
      <c r="AG46" s="18">
        <f t="shared" si="15"/>
        <v>0</v>
      </c>
      <c r="AH46" s="158">
        <f t="shared" si="12"/>
        <v>0</v>
      </c>
      <c r="AI46" s="6">
        <f>SUM(D46:AH46)</f>
        <v>0</v>
      </c>
      <c r="AJ46" s="6"/>
      <c r="AK46" s="7"/>
    </row>
    <row r="47" spans="1:37">
      <c r="A47" s="249"/>
      <c r="B47" s="250"/>
      <c r="C47" s="250"/>
      <c r="D47" s="11"/>
      <c r="E47" s="11"/>
      <c r="F47" s="294"/>
      <c r="G47" s="294"/>
      <c r="H47" s="294"/>
      <c r="I47" s="294"/>
      <c r="J47" s="294"/>
      <c r="K47" s="11"/>
      <c r="L47" s="11"/>
      <c r="M47" s="294"/>
      <c r="N47" s="294"/>
      <c r="O47" s="294"/>
      <c r="P47" s="294"/>
      <c r="Q47" s="294"/>
      <c r="R47" s="11"/>
      <c r="S47" s="11"/>
      <c r="T47" s="262"/>
      <c r="U47" s="294"/>
      <c r="V47" s="294"/>
      <c r="W47" s="294"/>
      <c r="X47" s="294"/>
      <c r="Y47" s="11"/>
      <c r="Z47" s="11"/>
      <c r="AA47" s="294"/>
      <c r="AB47" s="294"/>
      <c r="AC47" s="294"/>
      <c r="AD47" s="294"/>
      <c r="AE47" s="294"/>
      <c r="AF47" s="11"/>
      <c r="AG47" s="11"/>
      <c r="AH47" s="294"/>
      <c r="AI47" s="11"/>
      <c r="AJ47" s="258"/>
      <c r="AK47" s="259"/>
    </row>
    <row r="48" spans="1:37">
      <c r="A48" s="553" t="s">
        <v>150</v>
      </c>
      <c r="B48" s="556"/>
      <c r="C48" s="557"/>
      <c r="D48" s="18">
        <f t="shared" ref="D48:AH48" si="16">D32+D40</f>
        <v>0</v>
      </c>
      <c r="E48" s="18">
        <f t="shared" si="16"/>
        <v>0</v>
      </c>
      <c r="F48" s="158">
        <f t="shared" si="16"/>
        <v>0</v>
      </c>
      <c r="G48" s="158">
        <f t="shared" si="16"/>
        <v>0</v>
      </c>
      <c r="H48" s="158">
        <f t="shared" si="16"/>
        <v>0</v>
      </c>
      <c r="I48" s="158">
        <f t="shared" si="16"/>
        <v>0</v>
      </c>
      <c r="J48" s="158">
        <f t="shared" si="16"/>
        <v>0</v>
      </c>
      <c r="K48" s="18">
        <f t="shared" si="16"/>
        <v>0</v>
      </c>
      <c r="L48" s="18">
        <f t="shared" si="16"/>
        <v>0</v>
      </c>
      <c r="M48" s="158">
        <f t="shared" si="16"/>
        <v>0</v>
      </c>
      <c r="N48" s="158">
        <f t="shared" si="16"/>
        <v>0</v>
      </c>
      <c r="O48" s="158">
        <f t="shared" si="16"/>
        <v>0</v>
      </c>
      <c r="P48" s="158">
        <f t="shared" si="16"/>
        <v>0</v>
      </c>
      <c r="Q48" s="158">
        <f t="shared" si="16"/>
        <v>0</v>
      </c>
      <c r="R48" s="18">
        <f t="shared" ref="R48:S48" si="17">R32+R40</f>
        <v>0</v>
      </c>
      <c r="S48" s="18">
        <f t="shared" si="17"/>
        <v>0</v>
      </c>
      <c r="T48" s="104">
        <f t="shared" si="16"/>
        <v>0</v>
      </c>
      <c r="U48" s="158">
        <f t="shared" si="16"/>
        <v>0</v>
      </c>
      <c r="V48" s="158">
        <f t="shared" si="16"/>
        <v>0</v>
      </c>
      <c r="W48" s="158">
        <f t="shared" si="16"/>
        <v>0</v>
      </c>
      <c r="X48" s="158">
        <f t="shared" si="16"/>
        <v>0</v>
      </c>
      <c r="Y48" s="18">
        <f t="shared" ref="Y48:Z48" si="18">Y32+Y40</f>
        <v>0</v>
      </c>
      <c r="Z48" s="18">
        <f t="shared" si="18"/>
        <v>0</v>
      </c>
      <c r="AA48" s="158">
        <f t="shared" si="16"/>
        <v>0</v>
      </c>
      <c r="AB48" s="158">
        <f t="shared" si="16"/>
        <v>0</v>
      </c>
      <c r="AC48" s="158">
        <f t="shared" si="16"/>
        <v>0</v>
      </c>
      <c r="AD48" s="158">
        <f t="shared" si="16"/>
        <v>0</v>
      </c>
      <c r="AE48" s="158">
        <f t="shared" si="16"/>
        <v>0</v>
      </c>
      <c r="AF48" s="18">
        <f t="shared" ref="AF48:AG48" si="19">AF32+AF40</f>
        <v>0</v>
      </c>
      <c r="AG48" s="18">
        <f t="shared" si="19"/>
        <v>0</v>
      </c>
      <c r="AH48" s="158">
        <f t="shared" si="16"/>
        <v>0</v>
      </c>
      <c r="AI48" s="9">
        <f>AI32+AI40</f>
        <v>0</v>
      </c>
      <c r="AJ48" s="30"/>
      <c r="AK48" s="260"/>
    </row>
    <row r="49" spans="1:37">
      <c r="A49" s="161"/>
      <c r="B49" s="252"/>
      <c r="C49" s="252"/>
      <c r="D49" s="11"/>
      <c r="E49" s="11"/>
      <c r="F49" s="294"/>
      <c r="G49" s="294"/>
      <c r="H49" s="294"/>
      <c r="I49" s="294"/>
      <c r="J49" s="294"/>
      <c r="K49" s="11"/>
      <c r="L49" s="11"/>
      <c r="M49" s="294"/>
      <c r="N49" s="294"/>
      <c r="O49" s="294"/>
      <c r="P49" s="294"/>
      <c r="Q49" s="294"/>
      <c r="R49" s="11"/>
      <c r="S49" s="11"/>
      <c r="T49" s="11"/>
      <c r="U49" s="294"/>
      <c r="V49" s="294"/>
      <c r="W49" s="294"/>
      <c r="X49" s="294"/>
      <c r="Y49" s="11"/>
      <c r="Z49" s="11"/>
      <c r="AA49" s="294"/>
      <c r="AB49" s="294"/>
      <c r="AC49" s="294"/>
      <c r="AD49" s="294"/>
      <c r="AE49" s="294"/>
      <c r="AF49" s="11"/>
      <c r="AG49" s="11"/>
      <c r="AH49" s="294"/>
      <c r="AI49" s="257"/>
      <c r="AJ49" s="29"/>
      <c r="AK49" s="260"/>
    </row>
    <row r="50" spans="1:37">
      <c r="A50" s="553" t="s">
        <v>151</v>
      </c>
      <c r="B50" s="556"/>
      <c r="C50" s="557"/>
      <c r="D50" s="18">
        <f t="shared" ref="D50:AC50" si="20">D32+D40+D46</f>
        <v>0</v>
      </c>
      <c r="E50" s="18">
        <f t="shared" si="20"/>
        <v>0</v>
      </c>
      <c r="F50" s="158">
        <f t="shared" si="20"/>
        <v>0</v>
      </c>
      <c r="G50" s="158">
        <f t="shared" si="20"/>
        <v>0</v>
      </c>
      <c r="H50" s="158">
        <f t="shared" si="20"/>
        <v>0</v>
      </c>
      <c r="I50" s="158">
        <f t="shared" si="20"/>
        <v>0</v>
      </c>
      <c r="J50" s="158">
        <f t="shared" si="20"/>
        <v>0</v>
      </c>
      <c r="K50" s="18">
        <f t="shared" si="20"/>
        <v>0</v>
      </c>
      <c r="L50" s="18">
        <f t="shared" si="20"/>
        <v>0</v>
      </c>
      <c r="M50" s="158">
        <f t="shared" si="20"/>
        <v>0</v>
      </c>
      <c r="N50" s="158">
        <f t="shared" si="20"/>
        <v>0</v>
      </c>
      <c r="O50" s="158">
        <f t="shared" si="20"/>
        <v>0</v>
      </c>
      <c r="P50" s="158">
        <f t="shared" si="20"/>
        <v>0</v>
      </c>
      <c r="Q50" s="158">
        <f t="shared" si="20"/>
        <v>0</v>
      </c>
      <c r="R50" s="18">
        <f t="shared" ref="R50:S50" si="21">R32+R40+R46</f>
        <v>0</v>
      </c>
      <c r="S50" s="18">
        <f t="shared" si="21"/>
        <v>0</v>
      </c>
      <c r="T50" s="104">
        <f t="shared" si="20"/>
        <v>0</v>
      </c>
      <c r="U50" s="158">
        <f t="shared" si="20"/>
        <v>0</v>
      </c>
      <c r="V50" s="158">
        <f t="shared" si="20"/>
        <v>0</v>
      </c>
      <c r="W50" s="158">
        <f t="shared" si="20"/>
        <v>0</v>
      </c>
      <c r="X50" s="158">
        <f t="shared" si="20"/>
        <v>0</v>
      </c>
      <c r="Y50" s="18">
        <f t="shared" ref="Y50:Z50" si="22">Y32+Y40+Y46</f>
        <v>0</v>
      </c>
      <c r="Z50" s="18">
        <f t="shared" si="22"/>
        <v>0</v>
      </c>
      <c r="AA50" s="158">
        <f t="shared" si="20"/>
        <v>0</v>
      </c>
      <c r="AB50" s="158">
        <f t="shared" si="20"/>
        <v>0</v>
      </c>
      <c r="AC50" s="158">
        <f t="shared" si="20"/>
        <v>0</v>
      </c>
      <c r="AD50" s="158">
        <f>AD32+AD40+AD46</f>
        <v>0</v>
      </c>
      <c r="AE50" s="158">
        <f t="shared" ref="AE50:AG50" si="23">AE32+AE40+AE46</f>
        <v>0</v>
      </c>
      <c r="AF50" s="18">
        <f t="shared" si="23"/>
        <v>0</v>
      </c>
      <c r="AG50" s="18">
        <f t="shared" si="23"/>
        <v>0</v>
      </c>
      <c r="AH50" s="158">
        <f>AH32+AH40+AH46</f>
        <v>0</v>
      </c>
      <c r="AI50" s="6">
        <f>AI46+AI48</f>
        <v>0</v>
      </c>
      <c r="AJ50" s="261"/>
      <c r="AK50" s="16"/>
    </row>
    <row r="53" spans="1:37">
      <c r="B53" s="55" t="s">
        <v>22</v>
      </c>
      <c r="C53" s="56"/>
      <c r="D53" s="57"/>
      <c r="E53" s="57"/>
      <c r="F53" s="57"/>
      <c r="G53" s="58"/>
      <c r="I53" s="55" t="s">
        <v>23</v>
      </c>
      <c r="J53" s="57"/>
      <c r="K53" s="57"/>
      <c r="L53" s="57"/>
      <c r="M53" s="57"/>
      <c r="N53" s="57"/>
      <c r="O53" s="57"/>
      <c r="P53" s="57"/>
      <c r="Q53" s="57"/>
      <c r="R53" s="57"/>
      <c r="S53" s="57"/>
      <c r="T53" s="57"/>
      <c r="U53" s="57"/>
      <c r="Z53" s="20" t="s">
        <v>71</v>
      </c>
      <c r="AA53" s="12"/>
      <c r="AB53" s="12"/>
      <c r="AC53" s="12"/>
      <c r="AD53" s="23"/>
      <c r="AE53" s="23"/>
      <c r="AF53" s="57"/>
      <c r="AG53" s="20"/>
      <c r="AH53" s="12"/>
      <c r="AI53" s="12"/>
      <c r="AJ53" s="12"/>
      <c r="AK53" s="13"/>
    </row>
    <row r="54" spans="1:37">
      <c r="B54" s="234"/>
      <c r="C54" s="162"/>
      <c r="D54" s="162"/>
      <c r="E54" s="162"/>
      <c r="F54" s="162"/>
      <c r="G54" s="59"/>
      <c r="I54" s="241"/>
      <c r="J54" s="242"/>
      <c r="K54" s="242"/>
      <c r="L54" s="242"/>
      <c r="M54" s="242"/>
      <c r="N54" s="242"/>
      <c r="O54" s="242"/>
      <c r="P54" s="242"/>
      <c r="Q54" s="242"/>
      <c r="R54" s="242"/>
      <c r="S54" s="242"/>
      <c r="T54" s="242"/>
      <c r="U54" s="242"/>
      <c r="Z54" s="13"/>
      <c r="AF54" s="242"/>
      <c r="AG54" s="13"/>
      <c r="AJ54" s="29" t="s">
        <v>37</v>
      </c>
      <c r="AK54" s="30"/>
    </row>
    <row r="55" spans="1:37">
      <c r="B55" s="234"/>
      <c r="C55" s="162"/>
      <c r="D55" s="162"/>
      <c r="E55" s="162"/>
      <c r="F55" s="162"/>
      <c r="G55" s="59"/>
      <c r="I55" s="241"/>
      <c r="J55" s="242"/>
      <c r="K55" s="242"/>
      <c r="L55" s="242"/>
      <c r="M55" s="242"/>
      <c r="N55" s="242"/>
      <c r="O55" s="242"/>
      <c r="P55" s="242"/>
      <c r="Q55" s="242"/>
      <c r="R55" s="242"/>
      <c r="S55" s="242"/>
      <c r="T55" s="242"/>
      <c r="U55" s="242"/>
      <c r="Z55" s="43" t="s">
        <v>38</v>
      </c>
      <c r="AF55" s="242"/>
      <c r="AG55" s="43"/>
      <c r="AI55" s="263">
        <f>AI48</f>
        <v>0</v>
      </c>
      <c r="AJ55" s="229" t="e">
        <f>AI55/AI48</f>
        <v>#DIV/0!</v>
      </c>
      <c r="AK55" s="231"/>
    </row>
    <row r="56" spans="1:37">
      <c r="B56" s="234"/>
      <c r="C56" s="162"/>
      <c r="D56" s="162"/>
      <c r="E56" s="162"/>
      <c r="F56" s="162"/>
      <c r="G56" s="59"/>
      <c r="I56" s="241"/>
      <c r="J56" s="242"/>
      <c r="K56" s="242"/>
      <c r="L56" s="242"/>
      <c r="M56" s="242"/>
      <c r="N56" s="242"/>
      <c r="O56" s="242"/>
      <c r="P56" s="242"/>
      <c r="Q56" s="242"/>
      <c r="R56" s="242"/>
      <c r="S56" s="242"/>
      <c r="T56" s="242"/>
      <c r="U56" s="242"/>
      <c r="Z56" s="13"/>
      <c r="AF56" s="242"/>
      <c r="AG56" s="13"/>
      <c r="AI56" s="263"/>
      <c r="AJ56" s="165"/>
      <c r="AK56" s="13"/>
    </row>
    <row r="57" spans="1:37">
      <c r="B57" s="234"/>
      <c r="C57" s="162"/>
      <c r="D57" s="162"/>
      <c r="E57" s="162"/>
      <c r="F57" s="162"/>
      <c r="G57" s="59"/>
      <c r="I57" s="243"/>
      <c r="J57" s="244"/>
      <c r="K57" s="244"/>
      <c r="L57" s="244"/>
      <c r="M57" s="244"/>
      <c r="N57" s="244"/>
      <c r="O57" s="244"/>
      <c r="P57" s="244"/>
      <c r="Q57" s="244"/>
      <c r="R57" s="244"/>
      <c r="S57" s="244"/>
      <c r="T57" s="244"/>
      <c r="U57" s="244"/>
      <c r="Z57" s="163" t="str">
        <f>$A$16</f>
        <v>EU Projects</v>
      </c>
      <c r="AC57" s="164"/>
      <c r="AF57" s="244"/>
      <c r="AG57" s="163"/>
      <c r="AI57" s="264">
        <f>AI32</f>
        <v>0</v>
      </c>
      <c r="AJ57" s="165" t="e">
        <f>AI57/AI55</f>
        <v>#DIV/0!</v>
      </c>
      <c r="AK57" s="13"/>
    </row>
    <row r="58" spans="1:37">
      <c r="B58" s="248" t="str">
        <f>C4</f>
        <v>&lt;input name in Jan tab only&gt;</v>
      </c>
      <c r="C58" s="57"/>
      <c r="D58" s="57"/>
      <c r="E58" s="57"/>
      <c r="F58" s="57"/>
      <c r="G58" s="59"/>
      <c r="I58" s="248" t="str">
        <f>'Jan25'!J58</f>
        <v>&lt;input approver's name here in Jan tab only&gt;</v>
      </c>
      <c r="J58" s="254"/>
      <c r="K58" s="254"/>
      <c r="L58" s="254"/>
      <c r="M58" s="254"/>
      <c r="N58" s="254"/>
      <c r="O58" s="254"/>
      <c r="P58" s="254"/>
      <c r="Q58" s="254"/>
      <c r="R58" s="254"/>
      <c r="S58" s="254"/>
      <c r="T58" s="254"/>
      <c r="U58" s="254"/>
      <c r="Z58" s="163" t="str">
        <f>$A$33</f>
        <v>Internal and National Projects</v>
      </c>
      <c r="AF58" s="254"/>
      <c r="AG58" s="163"/>
      <c r="AI58" s="265">
        <f>AI40</f>
        <v>0</v>
      </c>
      <c r="AJ58" s="230" t="e">
        <f>AI58/AI55</f>
        <v>#DIV/0!</v>
      </c>
      <c r="AK58" s="232"/>
    </row>
    <row r="59" spans="1:37">
      <c r="B59" s="236"/>
      <c r="C59" s="162"/>
      <c r="D59" s="162"/>
      <c r="E59" s="162"/>
      <c r="F59" s="162"/>
      <c r="G59" s="59"/>
      <c r="I59" s="236"/>
      <c r="J59" s="235"/>
      <c r="K59" s="235"/>
      <c r="L59" s="235"/>
      <c r="M59" s="235"/>
      <c r="N59" s="235"/>
      <c r="O59" s="235"/>
      <c r="P59" s="235"/>
      <c r="Q59" s="235"/>
      <c r="R59" s="235"/>
      <c r="S59" s="235"/>
      <c r="T59" s="235"/>
      <c r="U59" s="235"/>
      <c r="Z59" s="13"/>
      <c r="AF59" s="235"/>
      <c r="AG59" s="13"/>
      <c r="AI59" s="264">
        <f>AI57+AI58</f>
        <v>0</v>
      </c>
      <c r="AJ59" s="165" t="e">
        <f>AJ57+AJ58</f>
        <v>#DIV/0!</v>
      </c>
      <c r="AK59" s="13"/>
    </row>
    <row r="60" spans="1:37">
      <c r="B60" s="233" t="s">
        <v>64</v>
      </c>
      <c r="C60" s="237"/>
      <c r="D60" s="237"/>
      <c r="E60" s="237"/>
      <c r="F60" s="237"/>
      <c r="G60" s="239"/>
      <c r="I60" s="233" t="s">
        <v>64</v>
      </c>
      <c r="J60" s="237"/>
      <c r="K60" s="237"/>
      <c r="L60" s="237"/>
      <c r="M60" s="237"/>
      <c r="N60" s="237"/>
      <c r="O60" s="237"/>
      <c r="P60" s="237"/>
      <c r="Q60" s="237"/>
      <c r="R60" s="237"/>
      <c r="S60" s="162"/>
      <c r="T60" s="162"/>
      <c r="U60" s="162"/>
      <c r="Z60" s="21"/>
      <c r="AA60" s="15"/>
      <c r="AB60" s="15"/>
      <c r="AC60" s="15"/>
      <c r="AD60" s="15"/>
      <c r="AE60" s="15"/>
      <c r="AF60" s="162"/>
      <c r="AG60" s="21"/>
      <c r="AH60" s="15"/>
      <c r="AI60" s="15"/>
      <c r="AJ60" s="15"/>
      <c r="AK60" s="13"/>
    </row>
    <row r="61" spans="1:37">
      <c r="B61" s="240"/>
      <c r="C61" s="238"/>
      <c r="D61" s="237"/>
      <c r="E61" s="237"/>
      <c r="F61" s="237"/>
      <c r="G61" s="239"/>
      <c r="I61" s="240"/>
      <c r="J61" s="245"/>
      <c r="K61" s="245"/>
      <c r="L61" s="245"/>
      <c r="M61" s="245"/>
      <c r="N61" s="245"/>
      <c r="O61" s="245"/>
      <c r="P61" s="245"/>
      <c r="Q61" s="245"/>
      <c r="R61" s="245"/>
      <c r="S61" s="162"/>
      <c r="T61" s="162"/>
      <c r="U61" s="162"/>
      <c r="AF61" s="162"/>
    </row>
    <row r="62" spans="1:37">
      <c r="B62" s="61"/>
      <c r="C62" s="62"/>
      <c r="D62" s="60"/>
      <c r="E62" s="60"/>
      <c r="F62" s="60"/>
      <c r="G62" s="63"/>
      <c r="I62" s="61"/>
      <c r="J62" s="60"/>
      <c r="K62" s="60"/>
      <c r="L62" s="60"/>
      <c r="M62" s="60"/>
      <c r="N62" s="60"/>
      <c r="O62" s="60"/>
      <c r="P62" s="60"/>
      <c r="Q62" s="60"/>
      <c r="R62" s="60"/>
      <c r="S62" s="60"/>
      <c r="T62" s="60"/>
      <c r="U62" s="60"/>
      <c r="AF62" s="60"/>
    </row>
    <row r="63" spans="1:37">
      <c r="A63" s="25"/>
      <c r="B63" s="25"/>
      <c r="C63" s="25"/>
      <c r="I63" s="25"/>
    </row>
    <row r="64" spans="1:37">
      <c r="B64" s="166" t="s">
        <v>108</v>
      </c>
      <c r="C64" s="25"/>
      <c r="H64" s="550" t="s">
        <v>61</v>
      </c>
      <c r="I64" s="550"/>
      <c r="J64" s="157" t="s">
        <v>65</v>
      </c>
    </row>
    <row r="65" spans="2:10">
      <c r="B65" s="157" t="s">
        <v>145</v>
      </c>
      <c r="J65" s="157" t="s">
        <v>146</v>
      </c>
    </row>
    <row r="66" spans="2:10">
      <c r="B66" s="157"/>
    </row>
    <row r="67" spans="2:10">
      <c r="J67" s="157" t="s">
        <v>143</v>
      </c>
    </row>
    <row r="68" spans="2:10">
      <c r="J68" s="157" t="s">
        <v>144</v>
      </c>
    </row>
  </sheetData>
  <protectedRanges>
    <protectedRange sqref="Q18:Q31 Q35:Q39 Q43:Q45" name="Range9_1"/>
    <protectedRange sqref="O18:O31 O42:O45 O35:O39" name="Range3_2"/>
    <protectedRange sqref="C9" name="Range1_1"/>
    <protectedRange sqref="C4:C6" name="Range1_1_1"/>
    <protectedRange sqref="W53:X61" name="Range9_1_2"/>
    <protectedRange sqref="W53:X61" name="Range8_1_1"/>
    <protectedRange sqref="A53:A62" name="Range9_1_1_1"/>
    <protectedRange sqref="A53:A62" name="Range8_1_1_1"/>
    <protectedRange sqref="AK17:AK31" name="Range4"/>
    <protectedRange sqref="AK34:AK39" name="Range6"/>
    <protectedRange sqref="AK42:AK45" name="Range8"/>
  </protectedRanges>
  <mergeCells count="13">
    <mergeCell ref="A9:B9"/>
    <mergeCell ref="A4:B4"/>
    <mergeCell ref="A6:B6"/>
    <mergeCell ref="A7:B7"/>
    <mergeCell ref="C4:G4"/>
    <mergeCell ref="C5:G5"/>
    <mergeCell ref="C6:G6"/>
    <mergeCell ref="A32:C32"/>
    <mergeCell ref="A46:C46"/>
    <mergeCell ref="A48:C48"/>
    <mergeCell ref="A50:C50"/>
    <mergeCell ref="H64:I64"/>
    <mergeCell ref="A40:C40"/>
  </mergeCells>
  <phoneticPr fontId="14" type="noConversion"/>
  <dataValidations count="5">
    <dataValidation type="whole" errorStyle="warning" allowBlank="1" showInputMessage="1" showErrorMessage="1" errorTitle="Public Holiday/UCD Closure Day" error="This is a UCD closure day. Your standard daily hours should be recorded on row 36." sqref="Q43:Q45 Q18:Q31 Q35:Q39" xr:uid="{08617C41-8B97-4399-9C8A-8378E01406C3}">
      <formula1>0</formula1>
      <formula2>0</formula2>
    </dataValidation>
    <dataValidation type="whole" errorStyle="warning" allowBlank="1" showInputMessage="1" errorTitle="Happy St. Patrick's Day!" error="This is a bank holiday. Your standard daily hours should be recorded in the cell highlighted in purple on row 36 below." sqref="O18:O31 O42:O45 O35:O39" xr:uid="{625FB375-E7A1-47DD-B13A-D885DAE5C52D}">
      <formula1>0</formula1>
      <formula2>0</formula2>
    </dataValidation>
    <dataValidation allowBlank="1" showInputMessage="1" sqref="W35:W39 W18:W31 W42:W45" xr:uid="{E177FF55-73E4-4745-813F-E4DD4ABADD33}"/>
    <dataValidation allowBlank="1" showInputMessage="1" showErrorMessage="1" prompt="Please complete these cells on Jan13 sheet - please refer to Guidance for further detail" sqref="C17:C31" xr:uid="{1CA5CCB6-ECCE-4619-974B-3022C795AA35}"/>
    <dataValidation allowBlank="1" showErrorMessage="1" sqref="A17:B31" xr:uid="{47688A39-E837-49AC-BE27-E71B1130E8A2}"/>
  </dataValidations>
  <pageMargins left="0.19685039370078741" right="0.19685039370078741" top="0.19685039370078741" bottom="0.19685039370078741" header="0.51181102362204722" footer="0.51181102362204722"/>
  <pageSetup paperSize="9" scale="57" orientation="landscape" r:id="rId1"/>
  <extLst>
    <ext xmlns:x14="http://schemas.microsoft.com/office/spreadsheetml/2009/9/main" uri="{CCE6A557-97BC-4b89-ADB6-D9C93CAAB3DF}">
      <x14:dataValidations xmlns:xm="http://schemas.microsoft.com/office/excel/2006/main" count="1">
        <x14:dataValidation type="list" showErrorMessage="1" xr:uid="{87847086-0597-46F2-B366-BC37E557763B}">
          <x14:formula1>
            <xm:f>'Dropdown Options'!$B$2:$B$8</xm:f>
          </x14:formula1>
          <xm:sqref>C6:G6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68"/>
  <sheetViews>
    <sheetView zoomScale="90" zoomScaleNormal="90" workbookViewId="0">
      <pane xSplit="3" ySplit="16" topLeftCell="D35" activePane="bottomRight" state="frozen"/>
      <selection activeCell="A34" sqref="A34:A39"/>
      <selection pane="topRight" activeCell="A34" sqref="A34:A39"/>
      <selection pane="bottomLeft" activeCell="A34" sqref="A34:A39"/>
      <selection pane="bottomRight" activeCell="U50" sqref="U50"/>
    </sheetView>
  </sheetViews>
  <sheetFormatPr defaultColWidth="11.375" defaultRowHeight="12.85"/>
  <cols>
    <col min="1" max="2" width="29.75" customWidth="1"/>
    <col min="3" max="3" width="11.375" bestFit="1" customWidth="1"/>
    <col min="4" max="33" width="5" customWidth="1"/>
    <col min="34" max="34" width="8.375" customWidth="1"/>
    <col min="35" max="35" width="8.875" bestFit="1" customWidth="1"/>
    <col min="36" max="36" width="16.375" customWidth="1"/>
  </cols>
  <sheetData>
    <row r="1" spans="1:36" ht="11.95" customHeight="1"/>
    <row r="2" spans="1:36" ht="31.55" customHeight="1">
      <c r="A2" s="2" t="s">
        <v>0</v>
      </c>
      <c r="B2" s="68" t="s">
        <v>72</v>
      </c>
    </row>
    <row r="3" spans="1:36" ht="11.95" customHeight="1">
      <c r="I3" s="4"/>
      <c r="J3" s="4"/>
      <c r="L3" s="4"/>
    </row>
    <row r="4" spans="1:36" ht="17.850000000000001">
      <c r="A4" s="570" t="s">
        <v>2</v>
      </c>
      <c r="B4" s="571"/>
      <c r="C4" s="572" t="str">
        <f>'Jan25'!C4</f>
        <v>&lt;input name in Jan tab only&gt;</v>
      </c>
      <c r="D4" s="573"/>
      <c r="E4" s="573"/>
      <c r="F4" s="573"/>
      <c r="G4" s="574"/>
      <c r="I4" s="4"/>
      <c r="J4" s="4"/>
      <c r="L4" s="4"/>
    </row>
    <row r="5" spans="1:36" ht="17.850000000000001">
      <c r="A5" s="220" t="s">
        <v>112</v>
      </c>
      <c r="B5" s="226"/>
      <c r="C5" s="572" t="str">
        <f>'Jan25'!C5</f>
        <v>&lt;input personnel no. in Jan tab only&gt;</v>
      </c>
      <c r="D5" s="573"/>
      <c r="E5" s="573"/>
      <c r="F5" s="573"/>
      <c r="G5" s="574"/>
      <c r="I5" s="4"/>
      <c r="J5" s="4"/>
      <c r="L5" s="4"/>
    </row>
    <row r="6" spans="1:36" ht="17.850000000000001">
      <c r="A6" s="570" t="s">
        <v>59</v>
      </c>
      <c r="B6" s="571"/>
      <c r="C6" s="575" t="str">
        <f>'Jan25'!C6</f>
        <v>&lt;select from list in Jan tab only&gt;</v>
      </c>
      <c r="D6" s="576"/>
      <c r="E6" s="576"/>
      <c r="F6" s="576"/>
      <c r="G6" s="577"/>
      <c r="I6" s="4"/>
      <c r="J6" s="4"/>
      <c r="L6" s="4"/>
    </row>
    <row r="7" spans="1:36" ht="18" customHeight="1">
      <c r="A7" s="570" t="s">
        <v>3</v>
      </c>
      <c r="B7" s="571"/>
      <c r="C7" s="283" t="s">
        <v>27</v>
      </c>
    </row>
    <row r="8" spans="1:36" ht="20.350000000000001" customHeight="1">
      <c r="A8" s="219" t="s">
        <v>4</v>
      </c>
      <c r="B8" s="219"/>
      <c r="C8" s="227">
        <f>'Jan25'!C8</f>
        <v>2025</v>
      </c>
      <c r="E8" s="45"/>
      <c r="F8" s="45"/>
      <c r="J8" s="3"/>
    </row>
    <row r="9" spans="1:36" ht="36.75" customHeight="1">
      <c r="A9" s="551" t="s">
        <v>60</v>
      </c>
      <c r="B9" s="552"/>
      <c r="C9" s="285" t="str">
        <f>'Jan25'!C9</f>
        <v>&lt;enter no. in Jan tab&gt;</v>
      </c>
      <c r="D9" s="221"/>
      <c r="E9" s="221"/>
      <c r="F9" s="221"/>
      <c r="G9" s="221"/>
      <c r="H9" s="221"/>
      <c r="I9" s="221"/>
      <c r="J9" s="221"/>
      <c r="K9" s="221"/>
      <c r="L9" s="221"/>
      <c r="M9" s="221"/>
      <c r="N9" s="221"/>
      <c r="O9" s="221"/>
    </row>
    <row r="10" spans="1:36" ht="21.75" customHeight="1">
      <c r="D10" s="41"/>
      <c r="E10" s="223" t="s">
        <v>78</v>
      </c>
      <c r="I10" s="4"/>
      <c r="J10" s="4"/>
      <c r="L10" s="4"/>
    </row>
    <row r="11" spans="1:36" ht="12.85" customHeight="1">
      <c r="A11" s="224" t="str">
        <f>'Jan25'!A11</f>
        <v>Only the yellow cells are writeable. Input the time in hours.</v>
      </c>
      <c r="D11" s="4"/>
      <c r="I11" s="4"/>
      <c r="J11" s="4"/>
      <c r="L11" s="4"/>
    </row>
    <row r="12" spans="1:36" ht="18" customHeight="1">
      <c r="A12" s="225" t="str">
        <f>'Jan25'!A12</f>
        <v>Please ensure that all timesheets are signed by the employee and the Principal Investigator.</v>
      </c>
    </row>
    <row r="13" spans="1:36" ht="12.85" customHeight="1"/>
    <row r="14" spans="1:36" ht="12.85" customHeight="1">
      <c r="A14" s="5" t="s">
        <v>5</v>
      </c>
      <c r="B14" s="5"/>
      <c r="C14" s="5"/>
      <c r="D14" s="6">
        <v>1</v>
      </c>
      <c r="E14" s="6">
        <v>2</v>
      </c>
      <c r="F14" s="6">
        <v>3</v>
      </c>
      <c r="G14" s="6">
        <v>4</v>
      </c>
      <c r="H14" s="6">
        <v>5</v>
      </c>
      <c r="I14" s="6">
        <v>6</v>
      </c>
      <c r="J14" s="6">
        <v>7</v>
      </c>
      <c r="K14" s="6">
        <v>8</v>
      </c>
      <c r="L14" s="6">
        <v>9</v>
      </c>
      <c r="M14" s="6">
        <v>10</v>
      </c>
      <c r="N14" s="6">
        <v>11</v>
      </c>
      <c r="O14" s="6">
        <v>12</v>
      </c>
      <c r="P14" s="6">
        <v>13</v>
      </c>
      <c r="Q14" s="6">
        <v>14</v>
      </c>
      <c r="R14" s="6">
        <v>15</v>
      </c>
      <c r="S14" s="6">
        <v>16</v>
      </c>
      <c r="T14" s="6">
        <v>17</v>
      </c>
      <c r="U14" s="6">
        <v>18</v>
      </c>
      <c r="V14" s="6">
        <v>19</v>
      </c>
      <c r="W14" s="6">
        <v>20</v>
      </c>
      <c r="X14" s="6">
        <v>21</v>
      </c>
      <c r="Y14" s="6">
        <v>22</v>
      </c>
      <c r="Z14" s="6">
        <v>23</v>
      </c>
      <c r="AA14" s="6">
        <v>24</v>
      </c>
      <c r="AB14" s="6">
        <v>25</v>
      </c>
      <c r="AC14" s="6">
        <v>26</v>
      </c>
      <c r="AD14" s="6">
        <v>27</v>
      </c>
      <c r="AE14" s="6">
        <v>28</v>
      </c>
      <c r="AF14" s="6">
        <v>29</v>
      </c>
      <c r="AG14" s="6">
        <v>30</v>
      </c>
      <c r="AH14" s="6" t="s">
        <v>6</v>
      </c>
      <c r="AI14" s="70" t="s">
        <v>62</v>
      </c>
      <c r="AJ14" s="266" t="s">
        <v>7</v>
      </c>
    </row>
    <row r="15" spans="1:36" ht="12.85" customHeight="1">
      <c r="A15" s="5" t="s">
        <v>8</v>
      </c>
      <c r="B15" s="5"/>
      <c r="C15" s="5"/>
      <c r="D15" s="158" t="s">
        <v>11</v>
      </c>
      <c r="E15" s="158" t="s">
        <v>12</v>
      </c>
      <c r="F15" s="158" t="s">
        <v>13</v>
      </c>
      <c r="G15" s="158" t="s">
        <v>14</v>
      </c>
      <c r="H15" s="71" t="s">
        <v>15</v>
      </c>
      <c r="I15" s="71" t="s">
        <v>9</v>
      </c>
      <c r="J15" s="158" t="s">
        <v>10</v>
      </c>
      <c r="K15" s="158" t="s">
        <v>11</v>
      </c>
      <c r="L15" s="158" t="s">
        <v>12</v>
      </c>
      <c r="M15" s="158" t="s">
        <v>13</v>
      </c>
      <c r="N15" s="158" t="s">
        <v>14</v>
      </c>
      <c r="O15" s="71" t="s">
        <v>15</v>
      </c>
      <c r="P15" s="71" t="s">
        <v>9</v>
      </c>
      <c r="Q15" s="158" t="s">
        <v>10</v>
      </c>
      <c r="R15" s="158" t="s">
        <v>11</v>
      </c>
      <c r="S15" s="158" t="s">
        <v>12</v>
      </c>
      <c r="T15" s="158" t="s">
        <v>13</v>
      </c>
      <c r="U15" s="158" t="s">
        <v>14</v>
      </c>
      <c r="V15" s="71" t="s">
        <v>15</v>
      </c>
      <c r="W15" s="71" t="s">
        <v>9</v>
      </c>
      <c r="X15" s="9" t="s">
        <v>10</v>
      </c>
      <c r="Y15" s="158" t="s">
        <v>11</v>
      </c>
      <c r="Z15" s="158" t="s">
        <v>12</v>
      </c>
      <c r="AA15" s="158" t="s">
        <v>13</v>
      </c>
      <c r="AB15" s="158" t="s">
        <v>14</v>
      </c>
      <c r="AC15" s="71" t="s">
        <v>15</v>
      </c>
      <c r="AD15" s="71" t="s">
        <v>9</v>
      </c>
      <c r="AE15" s="158" t="s">
        <v>10</v>
      </c>
      <c r="AF15" s="158" t="s">
        <v>11</v>
      </c>
      <c r="AG15" s="158" t="s">
        <v>12</v>
      </c>
      <c r="AH15" s="6"/>
      <c r="AI15" s="70" t="s">
        <v>63</v>
      </c>
      <c r="AJ15" s="7"/>
    </row>
    <row r="16" spans="1:36" ht="12.85" customHeight="1">
      <c r="A16" s="35" t="s">
        <v>140</v>
      </c>
      <c r="B16" s="36" t="s">
        <v>52</v>
      </c>
      <c r="C16" s="36" t="s">
        <v>53</v>
      </c>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3"/>
      <c r="AI16" s="73"/>
      <c r="AJ16" s="74"/>
    </row>
    <row r="17" spans="1:36" ht="12.85" customHeight="1">
      <c r="A17" s="5" t="str">
        <f>'Jan25'!A17</f>
        <v>EC grant no, UCD a/c no. + Project Title</v>
      </c>
      <c r="B17" s="69" t="str">
        <f>'Jan25'!B17</f>
        <v>&lt;select from list in Jan tab only&gt;</v>
      </c>
      <c r="C17" s="69" t="str">
        <f>'Jan25'!C17</f>
        <v>WP &lt;insert&gt;</v>
      </c>
      <c r="D17" s="8"/>
      <c r="E17" s="8"/>
      <c r="F17" s="8"/>
      <c r="G17" s="8"/>
      <c r="H17" s="19"/>
      <c r="I17" s="19"/>
      <c r="J17" s="8"/>
      <c r="K17" s="8"/>
      <c r="L17" s="8"/>
      <c r="M17" s="8"/>
      <c r="N17" s="8"/>
      <c r="O17" s="19"/>
      <c r="P17" s="19"/>
      <c r="Q17" s="8"/>
      <c r="R17" s="8"/>
      <c r="S17" s="8"/>
      <c r="T17" s="8"/>
      <c r="U17" s="104"/>
      <c r="V17" s="19"/>
      <c r="W17" s="19"/>
      <c r="X17" s="104"/>
      <c r="Y17" s="8"/>
      <c r="Z17" s="8"/>
      <c r="AA17" s="8"/>
      <c r="AB17" s="8"/>
      <c r="AC17" s="19"/>
      <c r="AD17" s="19"/>
      <c r="AE17" s="8"/>
      <c r="AF17" s="8"/>
      <c r="AG17" s="8"/>
      <c r="AH17" s="6">
        <f t="shared" ref="AH17:AH39" si="0">SUM(D17:AG17)</f>
        <v>0</v>
      </c>
      <c r="AI17" s="42" t="e">
        <f t="shared" ref="AI17:AI32" si="1">AH17/$AH$48</f>
        <v>#DIV/0!</v>
      </c>
      <c r="AJ17" s="269"/>
    </row>
    <row r="18" spans="1:36" ht="12.85" customHeight="1">
      <c r="A18" s="5" t="str">
        <f>'Jan25'!A18</f>
        <v>EC grant no, UCD a/c no. + Project Title</v>
      </c>
      <c r="B18" s="69" t="str">
        <f>'Jan25'!B18</f>
        <v>&lt;select from list in Jan tab only&gt;</v>
      </c>
      <c r="C18" s="69" t="str">
        <f>'Jan25'!C18</f>
        <v>WP &lt;insert&gt;</v>
      </c>
      <c r="D18" s="8"/>
      <c r="E18" s="8"/>
      <c r="F18" s="8"/>
      <c r="G18" s="8"/>
      <c r="H18" s="19"/>
      <c r="I18" s="19"/>
      <c r="J18" s="8"/>
      <c r="K18" s="8"/>
      <c r="L18" s="8"/>
      <c r="M18" s="8"/>
      <c r="N18" s="8"/>
      <c r="O18" s="19"/>
      <c r="P18" s="19"/>
      <c r="Q18" s="8"/>
      <c r="R18" s="8"/>
      <c r="S18" s="8"/>
      <c r="T18" s="8"/>
      <c r="U18" s="104"/>
      <c r="V18" s="19"/>
      <c r="W18" s="19"/>
      <c r="X18" s="104"/>
      <c r="Y18" s="8"/>
      <c r="Z18" s="8"/>
      <c r="AA18" s="8"/>
      <c r="AB18" s="8"/>
      <c r="AC18" s="19"/>
      <c r="AD18" s="19"/>
      <c r="AE18" s="8"/>
      <c r="AF18" s="8"/>
      <c r="AG18" s="8"/>
      <c r="AH18" s="6">
        <f t="shared" si="0"/>
        <v>0</v>
      </c>
      <c r="AI18" s="42" t="e">
        <f t="shared" si="1"/>
        <v>#DIV/0!</v>
      </c>
      <c r="AJ18" s="269"/>
    </row>
    <row r="19" spans="1:36" ht="12.85" customHeight="1">
      <c r="A19" s="5" t="str">
        <f>'Jan25'!A19</f>
        <v>EC grant no, UCD a/c no. + Project Title</v>
      </c>
      <c r="B19" s="69" t="str">
        <f>'Jan25'!B19</f>
        <v>&lt;select from list in Jan tab only&gt;</v>
      </c>
      <c r="C19" s="69" t="str">
        <f>'Jan25'!C19</f>
        <v>WP &lt;insert&gt;</v>
      </c>
      <c r="D19" s="8"/>
      <c r="E19" s="8"/>
      <c r="F19" s="8"/>
      <c r="G19" s="8"/>
      <c r="H19" s="19"/>
      <c r="I19" s="19"/>
      <c r="J19" s="8"/>
      <c r="K19" s="8"/>
      <c r="L19" s="8"/>
      <c r="M19" s="8"/>
      <c r="N19" s="8"/>
      <c r="O19" s="19"/>
      <c r="P19" s="19"/>
      <c r="Q19" s="8"/>
      <c r="R19" s="8"/>
      <c r="S19" s="8"/>
      <c r="T19" s="8"/>
      <c r="U19" s="104"/>
      <c r="V19" s="19"/>
      <c r="W19" s="19"/>
      <c r="X19" s="104"/>
      <c r="Y19" s="8"/>
      <c r="Z19" s="8"/>
      <c r="AA19" s="8"/>
      <c r="AB19" s="8"/>
      <c r="AC19" s="19"/>
      <c r="AD19" s="19"/>
      <c r="AE19" s="8"/>
      <c r="AF19" s="8"/>
      <c r="AG19" s="8"/>
      <c r="AH19" s="6">
        <f t="shared" si="0"/>
        <v>0</v>
      </c>
      <c r="AI19" s="42" t="e">
        <f t="shared" si="1"/>
        <v>#DIV/0!</v>
      </c>
      <c r="AJ19" s="269"/>
    </row>
    <row r="20" spans="1:36" ht="12.85" customHeight="1">
      <c r="A20" s="5" t="str">
        <f>'Jan25'!A20</f>
        <v>EC grant no, UCD a/c no. + Project Title</v>
      </c>
      <c r="B20" s="69" t="str">
        <f>'Jan25'!B20</f>
        <v>&lt;select from list in Jan tab only&gt;</v>
      </c>
      <c r="C20" s="69" t="str">
        <f>'Jan25'!C20</f>
        <v>WP &lt;insert&gt;</v>
      </c>
      <c r="D20" s="8"/>
      <c r="E20" s="8"/>
      <c r="F20" s="8"/>
      <c r="G20" s="8"/>
      <c r="H20" s="19"/>
      <c r="I20" s="19"/>
      <c r="J20" s="8"/>
      <c r="K20" s="8"/>
      <c r="L20" s="8"/>
      <c r="M20" s="8"/>
      <c r="N20" s="8"/>
      <c r="O20" s="19"/>
      <c r="P20" s="19"/>
      <c r="Q20" s="8"/>
      <c r="R20" s="8"/>
      <c r="S20" s="8"/>
      <c r="T20" s="8"/>
      <c r="U20" s="104"/>
      <c r="V20" s="19"/>
      <c r="W20" s="19"/>
      <c r="X20" s="104"/>
      <c r="Y20" s="8"/>
      <c r="Z20" s="8"/>
      <c r="AA20" s="8"/>
      <c r="AB20" s="8"/>
      <c r="AC20" s="19"/>
      <c r="AD20" s="19"/>
      <c r="AE20" s="8"/>
      <c r="AF20" s="8"/>
      <c r="AG20" s="8"/>
      <c r="AH20" s="6">
        <f t="shared" si="0"/>
        <v>0</v>
      </c>
      <c r="AI20" s="42" t="e">
        <f t="shared" si="1"/>
        <v>#DIV/0!</v>
      </c>
      <c r="AJ20" s="269"/>
    </row>
    <row r="21" spans="1:36" ht="12.85" customHeight="1">
      <c r="A21" s="5" t="str">
        <f>'Jan25'!A21</f>
        <v>EC grant no, UCD a/c no. + Project Title</v>
      </c>
      <c r="B21" s="69" t="str">
        <f>'Jan25'!B21</f>
        <v>&lt;select from list in Jan tab only&gt;</v>
      </c>
      <c r="C21" s="69" t="str">
        <f>'Jan25'!C21</f>
        <v>WP &lt;insert&gt;</v>
      </c>
      <c r="D21" s="8"/>
      <c r="E21" s="8"/>
      <c r="F21" s="8"/>
      <c r="G21" s="8"/>
      <c r="H21" s="19"/>
      <c r="I21" s="19"/>
      <c r="J21" s="8"/>
      <c r="K21" s="8"/>
      <c r="L21" s="8"/>
      <c r="M21" s="8"/>
      <c r="N21" s="8"/>
      <c r="O21" s="19"/>
      <c r="P21" s="19"/>
      <c r="Q21" s="8"/>
      <c r="R21" s="8"/>
      <c r="S21" s="8"/>
      <c r="T21" s="8"/>
      <c r="U21" s="104"/>
      <c r="V21" s="19"/>
      <c r="W21" s="19"/>
      <c r="X21" s="104"/>
      <c r="Y21" s="8"/>
      <c r="Z21" s="8"/>
      <c r="AA21" s="8"/>
      <c r="AB21" s="8"/>
      <c r="AC21" s="19"/>
      <c r="AD21" s="19"/>
      <c r="AE21" s="8"/>
      <c r="AF21" s="8"/>
      <c r="AG21" s="8"/>
      <c r="AH21" s="6">
        <f t="shared" si="0"/>
        <v>0</v>
      </c>
      <c r="AI21" s="42" t="e">
        <f t="shared" si="1"/>
        <v>#DIV/0!</v>
      </c>
      <c r="AJ21" s="269"/>
    </row>
    <row r="22" spans="1:36" ht="12.85" customHeight="1">
      <c r="A22" s="5" t="str">
        <f>'Jan25'!A22</f>
        <v>EC grant no, UCD a/c no. + Project Title</v>
      </c>
      <c r="B22" s="69" t="str">
        <f>'Jan25'!B22</f>
        <v>&lt;select from list in Jan tab only&gt;</v>
      </c>
      <c r="C22" s="69" t="str">
        <f>'Jan25'!C22</f>
        <v>WP &lt;insert&gt;</v>
      </c>
      <c r="D22" s="8"/>
      <c r="E22" s="8"/>
      <c r="F22" s="8"/>
      <c r="G22" s="8"/>
      <c r="H22" s="19"/>
      <c r="I22" s="19"/>
      <c r="J22" s="8"/>
      <c r="K22" s="8"/>
      <c r="L22" s="8"/>
      <c r="M22" s="8"/>
      <c r="N22" s="8"/>
      <c r="O22" s="19"/>
      <c r="P22" s="19"/>
      <c r="Q22" s="8"/>
      <c r="R22" s="8"/>
      <c r="S22" s="8"/>
      <c r="T22" s="8"/>
      <c r="U22" s="104"/>
      <c r="V22" s="19"/>
      <c r="W22" s="19"/>
      <c r="X22" s="104"/>
      <c r="Y22" s="8"/>
      <c r="Z22" s="8"/>
      <c r="AA22" s="8"/>
      <c r="AB22" s="8"/>
      <c r="AC22" s="19"/>
      <c r="AD22" s="19"/>
      <c r="AE22" s="8"/>
      <c r="AF22" s="8"/>
      <c r="AG22" s="8"/>
      <c r="AH22" s="6">
        <f t="shared" si="0"/>
        <v>0</v>
      </c>
      <c r="AI22" s="42" t="e">
        <f t="shared" si="1"/>
        <v>#DIV/0!</v>
      </c>
      <c r="AJ22" s="269"/>
    </row>
    <row r="23" spans="1:36" ht="12.85" customHeight="1">
      <c r="A23" s="5" t="str">
        <f>'Jan25'!A23</f>
        <v>EC grant no, UCD a/c no. + Project Title</v>
      </c>
      <c r="B23" s="69" t="str">
        <f>'Jan25'!B23</f>
        <v>&lt;select from list in Jan tab only&gt;</v>
      </c>
      <c r="C23" s="69" t="str">
        <f>'Jan25'!C23</f>
        <v>WP &lt;insert&gt;</v>
      </c>
      <c r="D23" s="8"/>
      <c r="E23" s="8"/>
      <c r="F23" s="8"/>
      <c r="G23" s="8"/>
      <c r="H23" s="19"/>
      <c r="I23" s="19"/>
      <c r="J23" s="8"/>
      <c r="K23" s="8"/>
      <c r="L23" s="8"/>
      <c r="M23" s="8"/>
      <c r="N23" s="8"/>
      <c r="O23" s="19"/>
      <c r="P23" s="19"/>
      <c r="Q23" s="8"/>
      <c r="R23" s="8"/>
      <c r="S23" s="8"/>
      <c r="T23" s="8"/>
      <c r="U23" s="104"/>
      <c r="V23" s="19"/>
      <c r="W23" s="19"/>
      <c r="X23" s="104"/>
      <c r="Y23" s="8"/>
      <c r="Z23" s="8"/>
      <c r="AA23" s="8"/>
      <c r="AB23" s="8"/>
      <c r="AC23" s="19"/>
      <c r="AD23" s="19"/>
      <c r="AE23" s="8"/>
      <c r="AF23" s="8"/>
      <c r="AG23" s="8"/>
      <c r="AH23" s="6">
        <f t="shared" si="0"/>
        <v>0</v>
      </c>
      <c r="AI23" s="42" t="e">
        <f t="shared" si="1"/>
        <v>#DIV/0!</v>
      </c>
      <c r="AJ23" s="269"/>
    </row>
    <row r="24" spans="1:36" ht="12.85" customHeight="1">
      <c r="A24" s="5" t="str">
        <f>'Jan25'!A24</f>
        <v>EC grant no, UCD a/c no. + Project Title</v>
      </c>
      <c r="B24" s="69" t="str">
        <f>'Jan25'!B24</f>
        <v>&lt;select from list in Jan tab only&gt;</v>
      </c>
      <c r="C24" s="69" t="str">
        <f>'Jan25'!C24</f>
        <v>WP &lt;insert&gt;</v>
      </c>
      <c r="D24" s="8"/>
      <c r="E24" s="8"/>
      <c r="F24" s="8"/>
      <c r="G24" s="8"/>
      <c r="H24" s="19"/>
      <c r="I24" s="19"/>
      <c r="J24" s="8"/>
      <c r="K24" s="8"/>
      <c r="L24" s="8"/>
      <c r="M24" s="8"/>
      <c r="N24" s="8"/>
      <c r="O24" s="19"/>
      <c r="P24" s="19"/>
      <c r="Q24" s="8"/>
      <c r="R24" s="8"/>
      <c r="S24" s="8"/>
      <c r="T24" s="8"/>
      <c r="U24" s="104"/>
      <c r="V24" s="19"/>
      <c r="W24" s="19"/>
      <c r="X24" s="104"/>
      <c r="Y24" s="8"/>
      <c r="Z24" s="8"/>
      <c r="AA24" s="8"/>
      <c r="AB24" s="8"/>
      <c r="AC24" s="19"/>
      <c r="AD24" s="19"/>
      <c r="AE24" s="8"/>
      <c r="AF24" s="8"/>
      <c r="AG24" s="8"/>
      <c r="AH24" s="6">
        <f t="shared" si="0"/>
        <v>0</v>
      </c>
      <c r="AI24" s="42" t="e">
        <f t="shared" si="1"/>
        <v>#DIV/0!</v>
      </c>
      <c r="AJ24" s="269"/>
    </row>
    <row r="25" spans="1:36" ht="12.85" customHeight="1">
      <c r="A25" s="5" t="str">
        <f>'Jan25'!A25</f>
        <v>EC grant no, UCD a/c no. + Project Title</v>
      </c>
      <c r="B25" s="69" t="str">
        <f>'Jan25'!B25</f>
        <v>&lt;select from list in Jan tab only&gt;</v>
      </c>
      <c r="C25" s="69" t="str">
        <f>'Jan25'!C25</f>
        <v>WP &lt;insert&gt;</v>
      </c>
      <c r="D25" s="8"/>
      <c r="E25" s="8"/>
      <c r="F25" s="8"/>
      <c r="G25" s="8"/>
      <c r="H25" s="19"/>
      <c r="I25" s="19"/>
      <c r="J25" s="8"/>
      <c r="K25" s="8"/>
      <c r="L25" s="8"/>
      <c r="M25" s="8"/>
      <c r="N25" s="8"/>
      <c r="O25" s="19"/>
      <c r="P25" s="19"/>
      <c r="Q25" s="8"/>
      <c r="R25" s="8"/>
      <c r="S25" s="8"/>
      <c r="T25" s="8"/>
      <c r="U25" s="104"/>
      <c r="V25" s="19"/>
      <c r="W25" s="19"/>
      <c r="X25" s="104"/>
      <c r="Y25" s="8"/>
      <c r="Z25" s="8"/>
      <c r="AA25" s="8"/>
      <c r="AB25" s="8"/>
      <c r="AC25" s="19"/>
      <c r="AD25" s="19"/>
      <c r="AE25" s="8"/>
      <c r="AF25" s="8"/>
      <c r="AG25" s="8"/>
      <c r="AH25" s="6">
        <f t="shared" si="0"/>
        <v>0</v>
      </c>
      <c r="AI25" s="42" t="e">
        <f t="shared" si="1"/>
        <v>#DIV/0!</v>
      </c>
      <c r="AJ25" s="269"/>
    </row>
    <row r="26" spans="1:36" ht="12.85" customHeight="1">
      <c r="A26" s="5" t="str">
        <f>'Jan25'!A26</f>
        <v>EC grant no, UCD a/c no. + Project Title</v>
      </c>
      <c r="B26" s="69" t="str">
        <f>'Jan25'!B26</f>
        <v>&lt;select from list in Jan tab only&gt;</v>
      </c>
      <c r="C26" s="69" t="str">
        <f>'Jan25'!C26</f>
        <v>WP &lt;insert&gt;</v>
      </c>
      <c r="D26" s="8"/>
      <c r="E26" s="8"/>
      <c r="F26" s="8"/>
      <c r="G26" s="8"/>
      <c r="H26" s="19"/>
      <c r="I26" s="19"/>
      <c r="J26" s="8"/>
      <c r="K26" s="8"/>
      <c r="L26" s="8"/>
      <c r="M26" s="8"/>
      <c r="N26" s="8"/>
      <c r="O26" s="19"/>
      <c r="P26" s="19"/>
      <c r="Q26" s="8"/>
      <c r="R26" s="8"/>
      <c r="S26" s="8"/>
      <c r="T26" s="8"/>
      <c r="U26" s="104"/>
      <c r="V26" s="19"/>
      <c r="W26" s="19"/>
      <c r="X26" s="104"/>
      <c r="Y26" s="8"/>
      <c r="Z26" s="8"/>
      <c r="AA26" s="8"/>
      <c r="AB26" s="8"/>
      <c r="AC26" s="19"/>
      <c r="AD26" s="19"/>
      <c r="AE26" s="8"/>
      <c r="AF26" s="8"/>
      <c r="AG26" s="8"/>
      <c r="AH26" s="6">
        <f t="shared" si="0"/>
        <v>0</v>
      </c>
      <c r="AI26" s="42" t="e">
        <f t="shared" si="1"/>
        <v>#DIV/0!</v>
      </c>
      <c r="AJ26" s="269"/>
    </row>
    <row r="27" spans="1:36" ht="12.85" customHeight="1">
      <c r="A27" s="5" t="str">
        <f>'Jan25'!A27</f>
        <v>EC grant no, UCD a/c no. + Project Title</v>
      </c>
      <c r="B27" s="69" t="str">
        <f>'Jan25'!B27</f>
        <v>&lt;select from list in Jan tab only&gt;</v>
      </c>
      <c r="C27" s="69" t="str">
        <f>'Jan25'!C27</f>
        <v>WP &lt;insert&gt;</v>
      </c>
      <c r="D27" s="8"/>
      <c r="E27" s="8"/>
      <c r="F27" s="8"/>
      <c r="G27" s="8"/>
      <c r="H27" s="19"/>
      <c r="I27" s="19"/>
      <c r="J27" s="8"/>
      <c r="K27" s="8"/>
      <c r="L27" s="8"/>
      <c r="M27" s="8"/>
      <c r="N27" s="8"/>
      <c r="O27" s="19"/>
      <c r="P27" s="19"/>
      <c r="Q27" s="8"/>
      <c r="R27" s="8"/>
      <c r="S27" s="8"/>
      <c r="T27" s="8"/>
      <c r="U27" s="104"/>
      <c r="V27" s="19"/>
      <c r="W27" s="19"/>
      <c r="X27" s="104"/>
      <c r="Y27" s="8"/>
      <c r="Z27" s="8"/>
      <c r="AA27" s="8"/>
      <c r="AB27" s="8"/>
      <c r="AC27" s="19"/>
      <c r="AD27" s="19"/>
      <c r="AE27" s="8"/>
      <c r="AF27" s="8"/>
      <c r="AG27" s="8"/>
      <c r="AH27" s="6">
        <f t="shared" si="0"/>
        <v>0</v>
      </c>
      <c r="AI27" s="42" t="e">
        <f t="shared" si="1"/>
        <v>#DIV/0!</v>
      </c>
      <c r="AJ27" s="269"/>
    </row>
    <row r="28" spans="1:36" ht="12.85" customHeight="1">
      <c r="A28" s="5" t="str">
        <f>'Jan25'!A28</f>
        <v>EC grant no, UCD a/c no. + Project Title</v>
      </c>
      <c r="B28" s="69" t="str">
        <f>'Jan25'!B28</f>
        <v>&lt;select from list in Jan tab only&gt;</v>
      </c>
      <c r="C28" s="69" t="str">
        <f>'Jan25'!C28</f>
        <v>WP &lt;insert&gt;</v>
      </c>
      <c r="D28" s="8"/>
      <c r="E28" s="8"/>
      <c r="F28" s="8"/>
      <c r="G28" s="8"/>
      <c r="H28" s="19"/>
      <c r="I28" s="19"/>
      <c r="J28" s="8"/>
      <c r="K28" s="8"/>
      <c r="L28" s="8"/>
      <c r="M28" s="8"/>
      <c r="N28" s="8"/>
      <c r="O28" s="19"/>
      <c r="P28" s="19"/>
      <c r="Q28" s="8"/>
      <c r="R28" s="8"/>
      <c r="S28" s="8"/>
      <c r="T28" s="8"/>
      <c r="U28" s="104"/>
      <c r="V28" s="19"/>
      <c r="W28" s="19"/>
      <c r="X28" s="104"/>
      <c r="Y28" s="8"/>
      <c r="Z28" s="8"/>
      <c r="AA28" s="8"/>
      <c r="AB28" s="8"/>
      <c r="AC28" s="19"/>
      <c r="AD28" s="19"/>
      <c r="AE28" s="8"/>
      <c r="AF28" s="8"/>
      <c r="AG28" s="8"/>
      <c r="AH28" s="6">
        <f t="shared" si="0"/>
        <v>0</v>
      </c>
      <c r="AI28" s="42" t="e">
        <f t="shared" si="1"/>
        <v>#DIV/0!</v>
      </c>
      <c r="AJ28" s="269"/>
    </row>
    <row r="29" spans="1:36" ht="12.85" customHeight="1">
      <c r="A29" s="5" t="str">
        <f>'Jan25'!A29</f>
        <v>EC grant no, UCD a/c no. + Project Title</v>
      </c>
      <c r="B29" s="69" t="str">
        <f>'Jan25'!B29</f>
        <v>&lt;select from list in Jan tab only&gt;</v>
      </c>
      <c r="C29" s="69" t="str">
        <f>'Jan25'!C29</f>
        <v>WP &lt;insert&gt;</v>
      </c>
      <c r="D29" s="8"/>
      <c r="E29" s="8"/>
      <c r="F29" s="8"/>
      <c r="G29" s="8"/>
      <c r="H29" s="19"/>
      <c r="I29" s="19"/>
      <c r="J29" s="8"/>
      <c r="K29" s="8"/>
      <c r="L29" s="8"/>
      <c r="M29" s="8"/>
      <c r="N29" s="8"/>
      <c r="O29" s="19"/>
      <c r="P29" s="19"/>
      <c r="Q29" s="8"/>
      <c r="R29" s="8"/>
      <c r="S29" s="8"/>
      <c r="T29" s="8"/>
      <c r="U29" s="104"/>
      <c r="V29" s="19"/>
      <c r="W29" s="19"/>
      <c r="X29" s="104"/>
      <c r="Y29" s="8"/>
      <c r="Z29" s="8"/>
      <c r="AA29" s="8"/>
      <c r="AB29" s="8"/>
      <c r="AC29" s="19"/>
      <c r="AD29" s="19"/>
      <c r="AE29" s="8"/>
      <c r="AF29" s="8"/>
      <c r="AG29" s="8"/>
      <c r="AH29" s="6">
        <f t="shared" si="0"/>
        <v>0</v>
      </c>
      <c r="AI29" s="42" t="e">
        <f t="shared" si="1"/>
        <v>#DIV/0!</v>
      </c>
      <c r="AJ29" s="269"/>
    </row>
    <row r="30" spans="1:36" ht="12.85" customHeight="1">
      <c r="A30" s="5" t="str">
        <f>'Jan25'!A30</f>
        <v>EC grant no, UCD a/c no. + Project Title</v>
      </c>
      <c r="B30" s="69" t="str">
        <f>'Jan25'!B30</f>
        <v>&lt;select from list in Jan tab only&gt;</v>
      </c>
      <c r="C30" s="69" t="str">
        <f>'Jan25'!C30</f>
        <v>WP &lt;insert&gt;</v>
      </c>
      <c r="D30" s="8"/>
      <c r="E30" s="8"/>
      <c r="F30" s="8"/>
      <c r="G30" s="8"/>
      <c r="H30" s="19"/>
      <c r="I30" s="19"/>
      <c r="J30" s="8"/>
      <c r="K30" s="8"/>
      <c r="L30" s="8"/>
      <c r="M30" s="8"/>
      <c r="N30" s="8"/>
      <c r="O30" s="19"/>
      <c r="P30" s="19"/>
      <c r="Q30" s="8"/>
      <c r="R30" s="8"/>
      <c r="S30" s="8"/>
      <c r="T30" s="8"/>
      <c r="U30" s="104"/>
      <c r="V30" s="19"/>
      <c r="W30" s="19"/>
      <c r="X30" s="104"/>
      <c r="Y30" s="8"/>
      <c r="Z30" s="8"/>
      <c r="AA30" s="8"/>
      <c r="AB30" s="8"/>
      <c r="AC30" s="19"/>
      <c r="AD30" s="19"/>
      <c r="AE30" s="8"/>
      <c r="AF30" s="8"/>
      <c r="AG30" s="8"/>
      <c r="AH30" s="6">
        <f t="shared" si="0"/>
        <v>0</v>
      </c>
      <c r="AI30" s="42" t="e">
        <f t="shared" si="1"/>
        <v>#DIV/0!</v>
      </c>
      <c r="AJ30" s="269"/>
    </row>
    <row r="31" spans="1:36" ht="12.85" customHeight="1">
      <c r="A31" s="5" t="str">
        <f>'Jan25'!A31</f>
        <v>EC grant no, UCD a/c no. + Project Title</v>
      </c>
      <c r="B31" s="69" t="str">
        <f>'Jan25'!B31</f>
        <v>&lt;select from list in Jan tab only&gt;</v>
      </c>
      <c r="C31" s="69" t="str">
        <f>'Jan25'!C31</f>
        <v>WP &lt;insert&gt;</v>
      </c>
      <c r="D31" s="8"/>
      <c r="E31" s="8"/>
      <c r="F31" s="8"/>
      <c r="G31" s="8"/>
      <c r="H31" s="19"/>
      <c r="I31" s="19"/>
      <c r="J31" s="8"/>
      <c r="K31" s="8"/>
      <c r="L31" s="8"/>
      <c r="M31" s="8"/>
      <c r="N31" s="8"/>
      <c r="O31" s="19"/>
      <c r="P31" s="19"/>
      <c r="Q31" s="8"/>
      <c r="R31" s="8"/>
      <c r="S31" s="8"/>
      <c r="T31" s="8"/>
      <c r="U31" s="104"/>
      <c r="V31" s="19"/>
      <c r="W31" s="19"/>
      <c r="X31" s="104"/>
      <c r="Y31" s="8"/>
      <c r="Z31" s="8"/>
      <c r="AA31" s="8"/>
      <c r="AB31" s="8"/>
      <c r="AC31" s="19"/>
      <c r="AD31" s="19"/>
      <c r="AE31" s="8"/>
      <c r="AF31" s="8"/>
      <c r="AG31" s="8"/>
      <c r="AH31" s="6">
        <f t="shared" si="0"/>
        <v>0</v>
      </c>
      <c r="AI31" s="42" t="e">
        <f t="shared" si="1"/>
        <v>#DIV/0!</v>
      </c>
      <c r="AJ31" s="269"/>
    </row>
    <row r="32" spans="1:36" ht="12.85" customHeight="1">
      <c r="A32" s="553" t="s">
        <v>147</v>
      </c>
      <c r="B32" s="554"/>
      <c r="C32" s="555"/>
      <c r="D32" s="6">
        <f t="shared" ref="D32:E32" si="2">SUM(D17:D31)</f>
        <v>0</v>
      </c>
      <c r="E32" s="6">
        <f t="shared" si="2"/>
        <v>0</v>
      </c>
      <c r="F32" s="6">
        <f t="shared" ref="F32:AE32" si="3">SUM(F17:F31)</f>
        <v>0</v>
      </c>
      <c r="G32" s="6">
        <f t="shared" si="3"/>
        <v>0</v>
      </c>
      <c r="H32" s="18">
        <f t="shared" si="3"/>
        <v>0</v>
      </c>
      <c r="I32" s="18">
        <f t="shared" si="3"/>
        <v>0</v>
      </c>
      <c r="J32" s="6">
        <f t="shared" si="3"/>
        <v>0</v>
      </c>
      <c r="K32" s="6">
        <f t="shared" si="3"/>
        <v>0</v>
      </c>
      <c r="L32" s="6">
        <f t="shared" si="3"/>
        <v>0</v>
      </c>
      <c r="M32" s="6">
        <f t="shared" si="3"/>
        <v>0</v>
      </c>
      <c r="N32" s="6">
        <f t="shared" si="3"/>
        <v>0</v>
      </c>
      <c r="O32" s="18">
        <f t="shared" si="3"/>
        <v>0</v>
      </c>
      <c r="P32" s="18">
        <f t="shared" si="3"/>
        <v>0</v>
      </c>
      <c r="Q32" s="6">
        <f t="shared" si="3"/>
        <v>0</v>
      </c>
      <c r="R32" s="6">
        <f t="shared" si="3"/>
        <v>0</v>
      </c>
      <c r="S32" s="6">
        <f t="shared" si="3"/>
        <v>0</v>
      </c>
      <c r="T32" s="6">
        <f t="shared" si="3"/>
        <v>0</v>
      </c>
      <c r="U32" s="104">
        <f t="shared" si="3"/>
        <v>0</v>
      </c>
      <c r="V32" s="18">
        <f t="shared" si="3"/>
        <v>0</v>
      </c>
      <c r="W32" s="18">
        <f t="shared" si="3"/>
        <v>0</v>
      </c>
      <c r="X32" s="104">
        <f t="shared" si="3"/>
        <v>0</v>
      </c>
      <c r="Y32" s="6">
        <f t="shared" ref="Y32:Z32" si="4">SUM(Y17:Y31)</f>
        <v>0</v>
      </c>
      <c r="Z32" s="6">
        <f t="shared" si="4"/>
        <v>0</v>
      </c>
      <c r="AA32" s="6">
        <f t="shared" si="3"/>
        <v>0</v>
      </c>
      <c r="AB32" s="6">
        <f t="shared" si="3"/>
        <v>0</v>
      </c>
      <c r="AC32" s="18">
        <f t="shared" si="3"/>
        <v>0</v>
      </c>
      <c r="AD32" s="18">
        <f t="shared" si="3"/>
        <v>0</v>
      </c>
      <c r="AE32" s="6">
        <f t="shared" si="3"/>
        <v>0</v>
      </c>
      <c r="AF32" s="6">
        <f t="shared" ref="AF32:AG32" si="5">SUM(AF17:AF31)</f>
        <v>0</v>
      </c>
      <c r="AG32" s="6">
        <f t="shared" si="5"/>
        <v>0</v>
      </c>
      <c r="AH32" s="6">
        <f>SUM(D32:AG32)</f>
        <v>0</v>
      </c>
      <c r="AI32" s="42" t="e">
        <f t="shared" si="1"/>
        <v>#DIV/0!</v>
      </c>
      <c r="AJ32" s="266"/>
    </row>
    <row r="33" spans="1:36" ht="12.85" customHeight="1">
      <c r="A33" s="37" t="str">
        <f>'Jan25'!A33</f>
        <v>Internal and National Projects</v>
      </c>
      <c r="B33" s="38"/>
      <c r="C33" s="38"/>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40"/>
      <c r="AI33" s="40"/>
      <c r="AJ33" s="268"/>
    </row>
    <row r="34" spans="1:36" ht="12.85" customHeight="1">
      <c r="A34" s="160" t="str">
        <f>'Jan25'!A34</f>
        <v>Non EU/Other Activities</v>
      </c>
      <c r="B34" s="5" t="str">
        <f>'Jan25'!B34</f>
        <v>&lt;input in Jan tab only&gt;</v>
      </c>
      <c r="C34" s="160" t="str">
        <f>'Jan25'!C34</f>
        <v>WP &lt;insert&gt;</v>
      </c>
      <c r="D34" s="8"/>
      <c r="E34" s="8"/>
      <c r="F34" s="8"/>
      <c r="G34" s="8"/>
      <c r="H34" s="19"/>
      <c r="I34" s="19"/>
      <c r="J34" s="8"/>
      <c r="K34" s="8"/>
      <c r="L34" s="8"/>
      <c r="M34" s="8"/>
      <c r="N34" s="8"/>
      <c r="O34" s="19"/>
      <c r="P34" s="19"/>
      <c r="Q34" s="8"/>
      <c r="R34" s="8"/>
      <c r="S34" s="8"/>
      <c r="T34" s="8"/>
      <c r="U34" s="104"/>
      <c r="V34" s="19"/>
      <c r="W34" s="19"/>
      <c r="X34" s="104"/>
      <c r="Y34" s="8"/>
      <c r="Z34" s="8"/>
      <c r="AA34" s="8"/>
      <c r="AB34" s="8"/>
      <c r="AC34" s="19"/>
      <c r="AD34" s="19"/>
      <c r="AE34" s="8"/>
      <c r="AF34" s="8"/>
      <c r="AG34" s="8"/>
      <c r="AH34" s="6">
        <f t="shared" si="0"/>
        <v>0</v>
      </c>
      <c r="AI34" s="42" t="e">
        <f>AH34/$AH$48</f>
        <v>#DIV/0!</v>
      </c>
      <c r="AJ34" s="267"/>
    </row>
    <row r="35" spans="1:36" ht="12.85" customHeight="1">
      <c r="A35" s="160" t="str">
        <f>'Jan25'!A35</f>
        <v>Non EU/Other Activities</v>
      </c>
      <c r="B35" s="5" t="str">
        <f>'Jan25'!B35</f>
        <v>&lt;input in Jan tab only&gt;</v>
      </c>
      <c r="C35" s="160" t="str">
        <f>'Jan25'!C35</f>
        <v>WP &lt;insert&gt;</v>
      </c>
      <c r="D35" s="8"/>
      <c r="E35" s="8"/>
      <c r="F35" s="8"/>
      <c r="G35" s="8"/>
      <c r="H35" s="19"/>
      <c r="I35" s="19"/>
      <c r="J35" s="8"/>
      <c r="K35" s="8"/>
      <c r="L35" s="8"/>
      <c r="M35" s="8"/>
      <c r="N35" s="8"/>
      <c r="O35" s="19"/>
      <c r="P35" s="19"/>
      <c r="Q35" s="8"/>
      <c r="R35" s="8"/>
      <c r="S35" s="8"/>
      <c r="T35" s="8"/>
      <c r="U35" s="104"/>
      <c r="V35" s="19"/>
      <c r="W35" s="19"/>
      <c r="X35" s="104"/>
      <c r="Y35" s="8"/>
      <c r="Z35" s="8"/>
      <c r="AA35" s="8"/>
      <c r="AB35" s="8"/>
      <c r="AC35" s="19"/>
      <c r="AD35" s="19"/>
      <c r="AE35" s="8"/>
      <c r="AF35" s="8"/>
      <c r="AG35" s="8"/>
      <c r="AH35" s="6">
        <f t="shared" si="0"/>
        <v>0</v>
      </c>
      <c r="AI35" s="42" t="e">
        <f t="shared" ref="AI35:AI39" si="6">AH35/$AH$48</f>
        <v>#DIV/0!</v>
      </c>
      <c r="AJ35" s="267"/>
    </row>
    <row r="36" spans="1:36" ht="12.85" customHeight="1">
      <c r="A36" s="160" t="str">
        <f>'Jan25'!A36</f>
        <v>Non EU/Other Activities</v>
      </c>
      <c r="B36" s="5" t="str">
        <f>'Jan25'!B36</f>
        <v>&lt;input in Jan tab only&gt;</v>
      </c>
      <c r="C36" s="160" t="str">
        <f>'Jan25'!C36</f>
        <v>WP &lt;insert&gt;</v>
      </c>
      <c r="D36" s="8"/>
      <c r="E36" s="8"/>
      <c r="F36" s="8"/>
      <c r="G36" s="8"/>
      <c r="H36" s="19"/>
      <c r="I36" s="19"/>
      <c r="J36" s="8"/>
      <c r="K36" s="8"/>
      <c r="L36" s="8"/>
      <c r="M36" s="8"/>
      <c r="N36" s="8"/>
      <c r="O36" s="19"/>
      <c r="P36" s="19"/>
      <c r="Q36" s="8"/>
      <c r="R36" s="8"/>
      <c r="S36" s="8"/>
      <c r="T36" s="8"/>
      <c r="U36" s="104"/>
      <c r="V36" s="19"/>
      <c r="W36" s="19"/>
      <c r="X36" s="104"/>
      <c r="Y36" s="8"/>
      <c r="Z36" s="8"/>
      <c r="AA36" s="8"/>
      <c r="AB36" s="8"/>
      <c r="AC36" s="19"/>
      <c r="AD36" s="19"/>
      <c r="AE36" s="8"/>
      <c r="AF36" s="8"/>
      <c r="AG36" s="8"/>
      <c r="AH36" s="6">
        <f t="shared" si="0"/>
        <v>0</v>
      </c>
      <c r="AI36" s="42" t="e">
        <f t="shared" si="6"/>
        <v>#DIV/0!</v>
      </c>
      <c r="AJ36" s="267"/>
    </row>
    <row r="37" spans="1:36" ht="12.85" customHeight="1">
      <c r="A37" s="160" t="str">
        <f>'Jan25'!A37</f>
        <v>Non EU/Other Activities</v>
      </c>
      <c r="B37" s="5" t="str">
        <f>'Jan25'!B37</f>
        <v>&lt;input in Jan tab only&gt;</v>
      </c>
      <c r="C37" s="160" t="str">
        <f>'Jan25'!C37</f>
        <v>WP &lt;insert&gt;</v>
      </c>
      <c r="D37" s="8"/>
      <c r="E37" s="8"/>
      <c r="F37" s="8"/>
      <c r="G37" s="8"/>
      <c r="H37" s="19"/>
      <c r="I37" s="19"/>
      <c r="J37" s="8"/>
      <c r="K37" s="8"/>
      <c r="L37" s="8"/>
      <c r="M37" s="8"/>
      <c r="N37" s="8"/>
      <c r="O37" s="19"/>
      <c r="P37" s="19"/>
      <c r="Q37" s="8"/>
      <c r="R37" s="8"/>
      <c r="S37" s="8"/>
      <c r="T37" s="8"/>
      <c r="U37" s="104"/>
      <c r="V37" s="19"/>
      <c r="W37" s="19"/>
      <c r="X37" s="104"/>
      <c r="Y37" s="8"/>
      <c r="Z37" s="8"/>
      <c r="AA37" s="8"/>
      <c r="AB37" s="8"/>
      <c r="AC37" s="19"/>
      <c r="AD37" s="19"/>
      <c r="AE37" s="8"/>
      <c r="AF37" s="8"/>
      <c r="AG37" s="8"/>
      <c r="AH37" s="6">
        <f t="shared" si="0"/>
        <v>0</v>
      </c>
      <c r="AI37" s="42" t="e">
        <f t="shared" si="6"/>
        <v>#DIV/0!</v>
      </c>
      <c r="AJ37" s="267"/>
    </row>
    <row r="38" spans="1:36" ht="12.85" customHeight="1">
      <c r="A38" s="160" t="str">
        <f>'Jan25'!A38</f>
        <v>Non EU/Other Activities</v>
      </c>
      <c r="B38" s="5" t="str">
        <f>'Jan25'!B38</f>
        <v>&lt;input in Jan tab only&gt;</v>
      </c>
      <c r="C38" s="160" t="str">
        <f>'Jan25'!C38</f>
        <v>WP &lt;insert&gt;</v>
      </c>
      <c r="D38" s="8"/>
      <c r="E38" s="8"/>
      <c r="F38" s="8"/>
      <c r="G38" s="8"/>
      <c r="H38" s="19"/>
      <c r="I38" s="19"/>
      <c r="J38" s="8"/>
      <c r="K38" s="8"/>
      <c r="L38" s="8"/>
      <c r="M38" s="8"/>
      <c r="N38" s="8"/>
      <c r="O38" s="19"/>
      <c r="P38" s="19"/>
      <c r="Q38" s="8"/>
      <c r="R38" s="8"/>
      <c r="S38" s="8"/>
      <c r="T38" s="8"/>
      <c r="U38" s="104"/>
      <c r="V38" s="19"/>
      <c r="W38" s="19"/>
      <c r="X38" s="104"/>
      <c r="Y38" s="8"/>
      <c r="Z38" s="8"/>
      <c r="AA38" s="8"/>
      <c r="AB38" s="8"/>
      <c r="AC38" s="19"/>
      <c r="AD38" s="19"/>
      <c r="AE38" s="8"/>
      <c r="AF38" s="8"/>
      <c r="AG38" s="8"/>
      <c r="AH38" s="6">
        <f t="shared" si="0"/>
        <v>0</v>
      </c>
      <c r="AI38" s="42" t="e">
        <f t="shared" si="6"/>
        <v>#DIV/0!</v>
      </c>
      <c r="AJ38" s="267"/>
    </row>
    <row r="39" spans="1:36" ht="12.85" customHeight="1">
      <c r="A39" s="160" t="str">
        <f>'Jan25'!A39</f>
        <v>Non EU/Other Activities</v>
      </c>
      <c r="B39" s="5" t="str">
        <f>'Jan25'!B39</f>
        <v>&lt;input in Jan tab only&gt;</v>
      </c>
      <c r="C39" s="160" t="str">
        <f>'Jan25'!C39</f>
        <v>WP &lt;insert&gt;</v>
      </c>
      <c r="D39" s="8"/>
      <c r="E39" s="8"/>
      <c r="F39" s="8"/>
      <c r="G39" s="8"/>
      <c r="H39" s="19"/>
      <c r="I39" s="19"/>
      <c r="J39" s="8"/>
      <c r="K39" s="8"/>
      <c r="L39" s="8"/>
      <c r="M39" s="8"/>
      <c r="N39" s="8"/>
      <c r="O39" s="19"/>
      <c r="P39" s="19"/>
      <c r="Q39" s="8"/>
      <c r="R39" s="8"/>
      <c r="S39" s="8"/>
      <c r="T39" s="8"/>
      <c r="U39" s="104"/>
      <c r="V39" s="19"/>
      <c r="W39" s="19"/>
      <c r="X39" s="104"/>
      <c r="Y39" s="8"/>
      <c r="Z39" s="8"/>
      <c r="AA39" s="8"/>
      <c r="AB39" s="8"/>
      <c r="AC39" s="19"/>
      <c r="AD39" s="19"/>
      <c r="AE39" s="8"/>
      <c r="AF39" s="8"/>
      <c r="AG39" s="8"/>
      <c r="AH39" s="6">
        <f t="shared" si="0"/>
        <v>0</v>
      </c>
      <c r="AI39" s="42" t="e">
        <f t="shared" si="6"/>
        <v>#DIV/0!</v>
      </c>
      <c r="AJ39" s="267"/>
    </row>
    <row r="40" spans="1:36" ht="12.85" customHeight="1">
      <c r="A40" s="553" t="s">
        <v>148</v>
      </c>
      <c r="B40" s="554"/>
      <c r="C40" s="555"/>
      <c r="D40" s="6">
        <f t="shared" ref="D40:E40" si="7">SUM(D34:D39)</f>
        <v>0</v>
      </c>
      <c r="E40" s="6">
        <f t="shared" si="7"/>
        <v>0</v>
      </c>
      <c r="F40" s="6">
        <f t="shared" ref="F40:AE40" si="8">SUM(F34:F39)</f>
        <v>0</v>
      </c>
      <c r="G40" s="6">
        <f t="shared" si="8"/>
        <v>0</v>
      </c>
      <c r="H40" s="18">
        <f t="shared" si="8"/>
        <v>0</v>
      </c>
      <c r="I40" s="18">
        <f t="shared" si="8"/>
        <v>0</v>
      </c>
      <c r="J40" s="6">
        <f t="shared" si="8"/>
        <v>0</v>
      </c>
      <c r="K40" s="6">
        <f t="shared" si="8"/>
        <v>0</v>
      </c>
      <c r="L40" s="6">
        <f t="shared" si="8"/>
        <v>0</v>
      </c>
      <c r="M40" s="6">
        <f t="shared" si="8"/>
        <v>0</v>
      </c>
      <c r="N40" s="6">
        <f t="shared" si="8"/>
        <v>0</v>
      </c>
      <c r="O40" s="18">
        <f t="shared" si="8"/>
        <v>0</v>
      </c>
      <c r="P40" s="18">
        <f t="shared" si="8"/>
        <v>0</v>
      </c>
      <c r="Q40" s="6">
        <f t="shared" si="8"/>
        <v>0</v>
      </c>
      <c r="R40" s="6">
        <f t="shared" si="8"/>
        <v>0</v>
      </c>
      <c r="S40" s="6">
        <f t="shared" si="8"/>
        <v>0</v>
      </c>
      <c r="T40" s="6">
        <f t="shared" si="8"/>
        <v>0</v>
      </c>
      <c r="U40" s="104">
        <f t="shared" si="8"/>
        <v>0</v>
      </c>
      <c r="V40" s="18">
        <f t="shared" si="8"/>
        <v>0</v>
      </c>
      <c r="W40" s="18">
        <f t="shared" si="8"/>
        <v>0</v>
      </c>
      <c r="X40" s="104">
        <f t="shared" si="8"/>
        <v>0</v>
      </c>
      <c r="Y40" s="6">
        <f t="shared" ref="Y40:Z40" si="9">SUM(Y34:Y39)</f>
        <v>0</v>
      </c>
      <c r="Z40" s="6">
        <f t="shared" si="9"/>
        <v>0</v>
      </c>
      <c r="AA40" s="6">
        <f t="shared" si="8"/>
        <v>0</v>
      </c>
      <c r="AB40" s="6">
        <f t="shared" si="8"/>
        <v>0</v>
      </c>
      <c r="AC40" s="18">
        <f t="shared" si="8"/>
        <v>0</v>
      </c>
      <c r="AD40" s="18">
        <f t="shared" si="8"/>
        <v>0</v>
      </c>
      <c r="AE40" s="6">
        <f t="shared" si="8"/>
        <v>0</v>
      </c>
      <c r="AF40" s="6">
        <f t="shared" ref="AF40:AG40" si="10">SUM(AF34:AF39)</f>
        <v>0</v>
      </c>
      <c r="AG40" s="6">
        <f t="shared" si="10"/>
        <v>0</v>
      </c>
      <c r="AH40" s="6">
        <f>SUM(D40:AG40)</f>
        <v>0</v>
      </c>
      <c r="AI40" s="42" t="e">
        <f>AH40/$AH$48</f>
        <v>#DIV/0!</v>
      </c>
      <c r="AJ40" s="266"/>
    </row>
    <row r="41" spans="1:36" ht="12.85" customHeight="1">
      <c r="A41" s="37" t="s">
        <v>18</v>
      </c>
      <c r="B41" s="38"/>
      <c r="C41" s="38"/>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40"/>
      <c r="AI41" s="40"/>
      <c r="AJ41" s="268"/>
    </row>
    <row r="42" spans="1:36" ht="12.85" customHeight="1">
      <c r="A42" s="5" t="s">
        <v>19</v>
      </c>
      <c r="B42" s="5"/>
      <c r="C42" s="5"/>
      <c r="D42" s="8"/>
      <c r="E42" s="8"/>
      <c r="F42" s="8"/>
      <c r="G42" s="8"/>
      <c r="H42" s="19"/>
      <c r="I42" s="19"/>
      <c r="J42" s="8"/>
      <c r="K42" s="8"/>
      <c r="L42" s="8"/>
      <c r="M42" s="8"/>
      <c r="N42" s="8"/>
      <c r="O42" s="19"/>
      <c r="P42" s="19"/>
      <c r="Q42" s="8"/>
      <c r="R42" s="8"/>
      <c r="S42" s="8"/>
      <c r="T42" s="8"/>
      <c r="U42" s="104"/>
      <c r="V42" s="19"/>
      <c r="W42" s="19"/>
      <c r="X42" s="104"/>
      <c r="Y42" s="8"/>
      <c r="Z42" s="8"/>
      <c r="AA42" s="8"/>
      <c r="AB42" s="8"/>
      <c r="AC42" s="19"/>
      <c r="AD42" s="19"/>
      <c r="AE42" s="8"/>
      <c r="AF42" s="8"/>
      <c r="AG42" s="8"/>
      <c r="AH42" s="6">
        <f>SUM(D42:AG42)</f>
        <v>0</v>
      </c>
      <c r="AI42" s="6"/>
      <c r="AJ42" s="267"/>
    </row>
    <row r="43" spans="1:36">
      <c r="A43" s="5" t="s">
        <v>20</v>
      </c>
      <c r="B43" s="5"/>
      <c r="C43" s="5"/>
      <c r="D43" s="8"/>
      <c r="E43" s="8"/>
      <c r="F43" s="8"/>
      <c r="G43" s="8"/>
      <c r="H43" s="19"/>
      <c r="I43" s="19"/>
      <c r="J43" s="8"/>
      <c r="K43" s="8"/>
      <c r="L43" s="8"/>
      <c r="M43" s="8"/>
      <c r="N43" s="8"/>
      <c r="O43" s="19"/>
      <c r="P43" s="19"/>
      <c r="Q43" s="8"/>
      <c r="R43" s="8"/>
      <c r="S43" s="8"/>
      <c r="T43" s="8"/>
      <c r="U43" s="104"/>
      <c r="V43" s="19"/>
      <c r="W43" s="19"/>
      <c r="X43" s="104"/>
      <c r="Y43" s="8"/>
      <c r="Z43" s="8"/>
      <c r="AA43" s="8"/>
      <c r="AB43" s="8"/>
      <c r="AC43" s="19"/>
      <c r="AD43" s="19"/>
      <c r="AE43" s="8"/>
      <c r="AF43" s="8"/>
      <c r="AG43" s="8"/>
      <c r="AH43" s="6">
        <f>SUM(D43:AG43)</f>
        <v>0</v>
      </c>
      <c r="AI43" s="6"/>
      <c r="AJ43" s="267"/>
    </row>
    <row r="44" spans="1:36">
      <c r="A44" s="5" t="s">
        <v>36</v>
      </c>
      <c r="B44" s="5"/>
      <c r="C44" s="5"/>
      <c r="D44" s="8"/>
      <c r="E44" s="8"/>
      <c r="F44" s="8"/>
      <c r="G44" s="8"/>
      <c r="H44" s="19"/>
      <c r="I44" s="19"/>
      <c r="J44" s="8"/>
      <c r="K44" s="8"/>
      <c r="L44" s="8"/>
      <c r="M44" s="8"/>
      <c r="N44" s="8"/>
      <c r="O44" s="19"/>
      <c r="P44" s="19"/>
      <c r="Q44" s="8"/>
      <c r="R44" s="8"/>
      <c r="S44" s="8"/>
      <c r="T44" s="8"/>
      <c r="U44" s="104"/>
      <c r="V44" s="19"/>
      <c r="W44" s="19"/>
      <c r="X44" s="104"/>
      <c r="Y44" s="8"/>
      <c r="Z44" s="8"/>
      <c r="AA44" s="8"/>
      <c r="AB44" s="8"/>
      <c r="AC44" s="19"/>
      <c r="AD44" s="19"/>
      <c r="AE44" s="8"/>
      <c r="AF44" s="8"/>
      <c r="AG44" s="8"/>
      <c r="AH44" s="6">
        <f>SUM(D44:AG44)</f>
        <v>0</v>
      </c>
      <c r="AI44" s="6"/>
      <c r="AJ44" s="267"/>
    </row>
    <row r="45" spans="1:36">
      <c r="A45" s="5" t="s">
        <v>21</v>
      </c>
      <c r="B45" s="5"/>
      <c r="C45" s="5"/>
      <c r="D45" s="8"/>
      <c r="E45" s="8"/>
      <c r="F45" s="8"/>
      <c r="G45" s="8"/>
      <c r="H45" s="19"/>
      <c r="I45" s="19"/>
      <c r="J45" s="8"/>
      <c r="K45" s="8"/>
      <c r="L45" s="8"/>
      <c r="M45" s="8"/>
      <c r="N45" s="8"/>
      <c r="O45" s="19"/>
      <c r="P45" s="19"/>
      <c r="Q45" s="8"/>
      <c r="R45" s="8"/>
      <c r="S45" s="8"/>
      <c r="T45" s="8"/>
      <c r="U45" s="104"/>
      <c r="V45" s="19"/>
      <c r="W45" s="19"/>
      <c r="X45" s="104"/>
      <c r="Y45" s="8"/>
      <c r="Z45" s="8"/>
      <c r="AA45" s="8"/>
      <c r="AB45" s="8"/>
      <c r="AC45" s="19"/>
      <c r="AD45" s="19"/>
      <c r="AE45" s="8"/>
      <c r="AF45" s="8"/>
      <c r="AG45" s="8"/>
      <c r="AH45" s="6">
        <f>SUM(D45:AG45)</f>
        <v>0</v>
      </c>
      <c r="AI45" s="6"/>
      <c r="AJ45" s="267"/>
    </row>
    <row r="46" spans="1:36">
      <c r="A46" s="553" t="s">
        <v>149</v>
      </c>
      <c r="B46" s="556"/>
      <c r="C46" s="557"/>
      <c r="D46" s="6">
        <f t="shared" ref="D46:E46" si="11">SUM(D42:D45)</f>
        <v>0</v>
      </c>
      <c r="E46" s="6">
        <f t="shared" si="11"/>
        <v>0</v>
      </c>
      <c r="F46" s="6">
        <f t="shared" ref="F46:AE46" si="12">SUM(F42:F45)</f>
        <v>0</v>
      </c>
      <c r="G46" s="6">
        <f t="shared" si="12"/>
        <v>0</v>
      </c>
      <c r="H46" s="18">
        <f t="shared" si="12"/>
        <v>0</v>
      </c>
      <c r="I46" s="18">
        <f t="shared" si="12"/>
        <v>0</v>
      </c>
      <c r="J46" s="6">
        <f t="shared" si="12"/>
        <v>0</v>
      </c>
      <c r="K46" s="6">
        <f t="shared" si="12"/>
        <v>0</v>
      </c>
      <c r="L46" s="6">
        <f t="shared" si="12"/>
        <v>0</v>
      </c>
      <c r="M46" s="6">
        <f t="shared" si="12"/>
        <v>0</v>
      </c>
      <c r="N46" s="6">
        <f t="shared" si="12"/>
        <v>0</v>
      </c>
      <c r="O46" s="18">
        <f t="shared" si="12"/>
        <v>0</v>
      </c>
      <c r="P46" s="18">
        <f t="shared" si="12"/>
        <v>0</v>
      </c>
      <c r="Q46" s="6">
        <f t="shared" si="12"/>
        <v>0</v>
      </c>
      <c r="R46" s="6">
        <f t="shared" si="12"/>
        <v>0</v>
      </c>
      <c r="S46" s="6">
        <f t="shared" si="12"/>
        <v>0</v>
      </c>
      <c r="T46" s="6">
        <f t="shared" si="12"/>
        <v>0</v>
      </c>
      <c r="U46" s="104">
        <f t="shared" si="12"/>
        <v>0</v>
      </c>
      <c r="V46" s="18">
        <f t="shared" si="12"/>
        <v>0</v>
      </c>
      <c r="W46" s="18">
        <f t="shared" si="12"/>
        <v>0</v>
      </c>
      <c r="X46" s="104">
        <f t="shared" si="12"/>
        <v>0</v>
      </c>
      <c r="Y46" s="6">
        <f t="shared" ref="Y46:Z46" si="13">SUM(Y42:Y45)</f>
        <v>0</v>
      </c>
      <c r="Z46" s="6">
        <f t="shared" si="13"/>
        <v>0</v>
      </c>
      <c r="AA46" s="6">
        <f t="shared" si="12"/>
        <v>0</v>
      </c>
      <c r="AB46" s="6">
        <f t="shared" si="12"/>
        <v>0</v>
      </c>
      <c r="AC46" s="18">
        <f t="shared" si="12"/>
        <v>0</v>
      </c>
      <c r="AD46" s="18">
        <f t="shared" si="12"/>
        <v>0</v>
      </c>
      <c r="AE46" s="6">
        <f t="shared" si="12"/>
        <v>0</v>
      </c>
      <c r="AF46" s="6">
        <f t="shared" ref="AF46:AG46" si="14">SUM(AF42:AF45)</f>
        <v>0</v>
      </c>
      <c r="AG46" s="6">
        <f t="shared" si="14"/>
        <v>0</v>
      </c>
      <c r="AH46" s="6">
        <f>SUM(D46:AG46)</f>
        <v>0</v>
      </c>
      <c r="AI46" s="6"/>
      <c r="AJ46" s="7"/>
    </row>
    <row r="47" spans="1:36">
      <c r="A47" s="249"/>
      <c r="B47" s="250"/>
      <c r="C47" s="250"/>
      <c r="D47" s="11"/>
      <c r="E47" s="11"/>
      <c r="F47" s="11"/>
      <c r="G47" s="11"/>
      <c r="H47" s="11"/>
      <c r="I47" s="11"/>
      <c r="J47" s="11"/>
      <c r="K47" s="11"/>
      <c r="L47" s="11"/>
      <c r="M47" s="11"/>
      <c r="N47" s="11"/>
      <c r="O47" s="11"/>
      <c r="P47" s="11"/>
      <c r="Q47" s="11"/>
      <c r="R47" s="11"/>
      <c r="S47" s="11"/>
      <c r="T47" s="11"/>
      <c r="U47" s="11"/>
      <c r="V47" s="11"/>
      <c r="W47" s="11"/>
      <c r="X47" s="262"/>
      <c r="Y47" s="11"/>
      <c r="Z47" s="11"/>
      <c r="AA47" s="11"/>
      <c r="AB47" s="11"/>
      <c r="AC47" s="11"/>
      <c r="AD47" s="11"/>
      <c r="AE47" s="11"/>
      <c r="AF47" s="11"/>
      <c r="AG47" s="11"/>
      <c r="AH47" s="11"/>
      <c r="AI47" s="258"/>
      <c r="AJ47" s="259"/>
    </row>
    <row r="48" spans="1:36">
      <c r="A48" s="553" t="s">
        <v>150</v>
      </c>
      <c r="B48" s="556"/>
      <c r="C48" s="557"/>
      <c r="D48" s="6">
        <f t="shared" ref="D48:E48" si="15">D32+D40</f>
        <v>0</v>
      </c>
      <c r="E48" s="6">
        <f t="shared" si="15"/>
        <v>0</v>
      </c>
      <c r="F48" s="6">
        <f t="shared" ref="F48:AE48" si="16">F32+F40</f>
        <v>0</v>
      </c>
      <c r="G48" s="6">
        <f t="shared" si="16"/>
        <v>0</v>
      </c>
      <c r="H48" s="18">
        <f t="shared" si="16"/>
        <v>0</v>
      </c>
      <c r="I48" s="18">
        <f t="shared" si="16"/>
        <v>0</v>
      </c>
      <c r="J48" s="6">
        <f t="shared" si="16"/>
        <v>0</v>
      </c>
      <c r="K48" s="6">
        <f t="shared" si="16"/>
        <v>0</v>
      </c>
      <c r="L48" s="6">
        <f t="shared" si="16"/>
        <v>0</v>
      </c>
      <c r="M48" s="6">
        <f t="shared" si="16"/>
        <v>0</v>
      </c>
      <c r="N48" s="6">
        <f t="shared" si="16"/>
        <v>0</v>
      </c>
      <c r="O48" s="18">
        <f t="shared" si="16"/>
        <v>0</v>
      </c>
      <c r="P48" s="18">
        <f t="shared" si="16"/>
        <v>0</v>
      </c>
      <c r="Q48" s="6">
        <f t="shared" si="16"/>
        <v>0</v>
      </c>
      <c r="R48" s="6">
        <f t="shared" si="16"/>
        <v>0</v>
      </c>
      <c r="S48" s="6">
        <f t="shared" si="16"/>
        <v>0</v>
      </c>
      <c r="T48" s="6">
        <f t="shared" si="16"/>
        <v>0</v>
      </c>
      <c r="U48" s="104">
        <f t="shared" si="16"/>
        <v>0</v>
      </c>
      <c r="V48" s="18">
        <f t="shared" si="16"/>
        <v>0</v>
      </c>
      <c r="W48" s="18">
        <f t="shared" si="16"/>
        <v>0</v>
      </c>
      <c r="X48" s="104">
        <f t="shared" si="16"/>
        <v>0</v>
      </c>
      <c r="Y48" s="6">
        <f t="shared" ref="Y48:Z48" si="17">Y32+Y40</f>
        <v>0</v>
      </c>
      <c r="Z48" s="6">
        <f t="shared" si="17"/>
        <v>0</v>
      </c>
      <c r="AA48" s="6">
        <f t="shared" si="16"/>
        <v>0</v>
      </c>
      <c r="AB48" s="6">
        <f t="shared" si="16"/>
        <v>0</v>
      </c>
      <c r="AC48" s="18">
        <f t="shared" si="16"/>
        <v>0</v>
      </c>
      <c r="AD48" s="18">
        <f t="shared" si="16"/>
        <v>0</v>
      </c>
      <c r="AE48" s="6">
        <f t="shared" si="16"/>
        <v>0</v>
      </c>
      <c r="AF48" s="6">
        <f t="shared" ref="AF48:AG48" si="18">AF32+AF40</f>
        <v>0</v>
      </c>
      <c r="AG48" s="6">
        <f t="shared" si="18"/>
        <v>0</v>
      </c>
      <c r="AH48" s="9">
        <f>AH32+AH40</f>
        <v>0</v>
      </c>
      <c r="AI48" s="30"/>
      <c r="AJ48" s="260"/>
    </row>
    <row r="49" spans="1:36">
      <c r="A49" s="161"/>
      <c r="B49" s="252"/>
      <c r="C49" s="252"/>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257"/>
      <c r="AI49" s="29"/>
      <c r="AJ49" s="260"/>
    </row>
    <row r="50" spans="1:36">
      <c r="A50" s="553" t="s">
        <v>151</v>
      </c>
      <c r="B50" s="556"/>
      <c r="C50" s="557"/>
      <c r="D50" s="10">
        <f t="shared" ref="D50:E50" si="19">D32+D40+D46</f>
        <v>0</v>
      </c>
      <c r="E50" s="10">
        <f t="shared" si="19"/>
        <v>0</v>
      </c>
      <c r="F50" s="10">
        <f t="shared" ref="F50:AE50" si="20">F32+F40+F46</f>
        <v>0</v>
      </c>
      <c r="G50" s="10">
        <f t="shared" si="20"/>
        <v>0</v>
      </c>
      <c r="H50" s="18">
        <f t="shared" si="20"/>
        <v>0</v>
      </c>
      <c r="I50" s="18">
        <f t="shared" si="20"/>
        <v>0</v>
      </c>
      <c r="J50" s="10">
        <f t="shared" si="20"/>
        <v>0</v>
      </c>
      <c r="K50" s="10">
        <f t="shared" si="20"/>
        <v>0</v>
      </c>
      <c r="L50" s="10">
        <f t="shared" si="20"/>
        <v>0</v>
      </c>
      <c r="M50" s="10">
        <f t="shared" si="20"/>
        <v>0</v>
      </c>
      <c r="N50" s="10">
        <f t="shared" si="20"/>
        <v>0</v>
      </c>
      <c r="O50" s="18">
        <f t="shared" si="20"/>
        <v>0</v>
      </c>
      <c r="P50" s="18">
        <f t="shared" si="20"/>
        <v>0</v>
      </c>
      <c r="Q50" s="10">
        <f t="shared" si="20"/>
        <v>0</v>
      </c>
      <c r="R50" s="10">
        <f t="shared" si="20"/>
        <v>0</v>
      </c>
      <c r="S50" s="10">
        <f t="shared" si="20"/>
        <v>0</v>
      </c>
      <c r="T50" s="10">
        <f t="shared" si="20"/>
        <v>0</v>
      </c>
      <c r="U50" s="104">
        <f t="shared" si="20"/>
        <v>0</v>
      </c>
      <c r="V50" s="18">
        <f t="shared" si="20"/>
        <v>0</v>
      </c>
      <c r="W50" s="18">
        <f t="shared" si="20"/>
        <v>0</v>
      </c>
      <c r="X50" s="104">
        <f t="shared" si="20"/>
        <v>0</v>
      </c>
      <c r="Y50" s="10">
        <f t="shared" ref="Y50:Z50" si="21">Y32+Y40+Y46</f>
        <v>0</v>
      </c>
      <c r="Z50" s="10">
        <f t="shared" si="21"/>
        <v>0</v>
      </c>
      <c r="AA50" s="10">
        <f t="shared" si="20"/>
        <v>0</v>
      </c>
      <c r="AB50" s="10">
        <f t="shared" si="20"/>
        <v>0</v>
      </c>
      <c r="AC50" s="18">
        <f t="shared" si="20"/>
        <v>0</v>
      </c>
      <c r="AD50" s="18">
        <f t="shared" si="20"/>
        <v>0</v>
      </c>
      <c r="AE50" s="10">
        <f t="shared" si="20"/>
        <v>0</v>
      </c>
      <c r="AF50" s="10">
        <f t="shared" ref="AF50:AG50" si="22">AF32+AF40+AF46</f>
        <v>0</v>
      </c>
      <c r="AG50" s="10">
        <f t="shared" si="22"/>
        <v>0</v>
      </c>
      <c r="AH50" s="6">
        <f>AH46+AH48</f>
        <v>0</v>
      </c>
      <c r="AI50" s="261"/>
      <c r="AJ50" s="16"/>
    </row>
    <row r="53" spans="1:36">
      <c r="B53" s="55" t="s">
        <v>22</v>
      </c>
      <c r="C53" s="56"/>
      <c r="E53" s="57"/>
      <c r="F53" s="57"/>
      <c r="G53" s="58"/>
      <c r="H53" s="58"/>
      <c r="I53" s="55" t="s">
        <v>23</v>
      </c>
      <c r="J53" s="57"/>
      <c r="K53" s="58"/>
      <c r="L53" s="57"/>
      <c r="M53" s="57"/>
      <c r="N53" s="57"/>
      <c r="O53" s="57"/>
      <c r="P53" s="57"/>
      <c r="Q53" s="57"/>
      <c r="R53" s="57"/>
      <c r="S53" s="57"/>
      <c r="T53" s="57"/>
      <c r="U53" s="58"/>
      <c r="Y53" s="20" t="s">
        <v>71</v>
      </c>
      <c r="Z53" s="12"/>
      <c r="AA53" s="12"/>
      <c r="AB53" s="12"/>
      <c r="AC53" s="12"/>
      <c r="AD53" s="12"/>
      <c r="AE53" s="12"/>
      <c r="AF53" s="20"/>
      <c r="AG53" s="12"/>
      <c r="AH53" s="12"/>
      <c r="AI53" s="12"/>
      <c r="AJ53" s="13"/>
    </row>
    <row r="54" spans="1:36">
      <c r="B54" s="234"/>
      <c r="C54" s="162"/>
      <c r="E54" s="162"/>
      <c r="F54" s="162"/>
      <c r="G54" s="59"/>
      <c r="H54" s="59"/>
      <c r="I54" s="241"/>
      <c r="J54" s="242"/>
      <c r="K54" s="59"/>
      <c r="L54" s="242"/>
      <c r="M54" s="242"/>
      <c r="N54" s="242"/>
      <c r="O54" s="242"/>
      <c r="P54" s="242"/>
      <c r="Q54" s="242"/>
      <c r="R54" s="242"/>
      <c r="S54" s="242"/>
      <c r="T54" s="242"/>
      <c r="U54" s="59"/>
      <c r="Y54" s="13"/>
      <c r="AF54" s="13"/>
      <c r="AI54" s="29" t="s">
        <v>37</v>
      </c>
      <c r="AJ54" s="30"/>
    </row>
    <row r="55" spans="1:36">
      <c r="B55" s="234"/>
      <c r="C55" s="162"/>
      <c r="E55" s="162"/>
      <c r="F55" s="162"/>
      <c r="G55" s="59"/>
      <c r="H55" s="59"/>
      <c r="I55" s="241"/>
      <c r="J55" s="242"/>
      <c r="K55" s="59"/>
      <c r="L55" s="242"/>
      <c r="M55" s="242"/>
      <c r="N55" s="242"/>
      <c r="O55" s="242"/>
      <c r="P55" s="242"/>
      <c r="Q55" s="242"/>
      <c r="R55" s="242"/>
      <c r="S55" s="242"/>
      <c r="T55" s="242"/>
      <c r="U55" s="59"/>
      <c r="Y55" s="43" t="s">
        <v>38</v>
      </c>
      <c r="AF55" s="43"/>
      <c r="AH55" s="263">
        <f>AH48</f>
        <v>0</v>
      </c>
      <c r="AI55" s="229" t="e">
        <f>AH55/AH48</f>
        <v>#DIV/0!</v>
      </c>
      <c r="AJ55" s="231"/>
    </row>
    <row r="56" spans="1:36">
      <c r="B56" s="234"/>
      <c r="C56" s="162"/>
      <c r="E56" s="162"/>
      <c r="F56" s="162"/>
      <c r="G56" s="59"/>
      <c r="H56" s="59"/>
      <c r="I56" s="241"/>
      <c r="J56" s="242"/>
      <c r="K56" s="59"/>
      <c r="L56" s="242"/>
      <c r="M56" s="242"/>
      <c r="N56" s="242"/>
      <c r="O56" s="242"/>
      <c r="P56" s="242"/>
      <c r="Q56" s="242"/>
      <c r="R56" s="242"/>
      <c r="S56" s="242"/>
      <c r="T56" s="242"/>
      <c r="U56" s="59"/>
      <c r="Y56" s="13"/>
      <c r="AD56" s="3"/>
      <c r="AE56" s="3"/>
      <c r="AF56" s="13"/>
      <c r="AH56" s="263"/>
      <c r="AI56" s="165"/>
      <c r="AJ56" s="13"/>
    </row>
    <row r="57" spans="1:36">
      <c r="B57" s="234"/>
      <c r="C57" s="162"/>
      <c r="E57" s="162"/>
      <c r="F57" s="162"/>
      <c r="G57" s="59"/>
      <c r="H57" s="59"/>
      <c r="I57" s="243"/>
      <c r="J57" s="244"/>
      <c r="K57" s="59"/>
      <c r="L57" s="244"/>
      <c r="M57" s="244"/>
      <c r="N57" s="244"/>
      <c r="O57" s="244"/>
      <c r="P57" s="244"/>
      <c r="Q57" s="244"/>
      <c r="R57" s="244"/>
      <c r="S57" s="244"/>
      <c r="T57" s="244"/>
      <c r="U57" s="59"/>
      <c r="Y57" s="163" t="str">
        <f>$A$16</f>
        <v>EU Projects</v>
      </c>
      <c r="AF57" s="163"/>
      <c r="AH57" s="264">
        <f>AH32</f>
        <v>0</v>
      </c>
      <c r="AI57" s="165" t="e">
        <f>AH57/AH55</f>
        <v>#DIV/0!</v>
      </c>
      <c r="AJ57" s="13"/>
    </row>
    <row r="58" spans="1:36">
      <c r="B58" s="248" t="str">
        <f>C4</f>
        <v>&lt;input name in Jan tab only&gt;</v>
      </c>
      <c r="C58" s="57"/>
      <c r="E58" s="57"/>
      <c r="F58" s="57"/>
      <c r="G58" s="59"/>
      <c r="H58" s="59"/>
      <c r="I58" s="248" t="str">
        <f>'Jan25'!J58</f>
        <v>&lt;input approver's name here in Jan tab only&gt;</v>
      </c>
      <c r="J58" s="254"/>
      <c r="K58" s="59"/>
      <c r="L58" s="254"/>
      <c r="M58" s="254"/>
      <c r="N58" s="254"/>
      <c r="O58" s="254"/>
      <c r="P58" s="254"/>
      <c r="Q58" s="254"/>
      <c r="R58" s="254"/>
      <c r="S58" s="254"/>
      <c r="T58" s="254"/>
      <c r="U58" s="59"/>
      <c r="Y58" s="163" t="str">
        <f>$A$33</f>
        <v>Internal and National Projects</v>
      </c>
      <c r="AF58" s="163"/>
      <c r="AH58" s="265">
        <f>AH40</f>
        <v>0</v>
      </c>
      <c r="AI58" s="230" t="e">
        <f>AH58/AH55</f>
        <v>#DIV/0!</v>
      </c>
      <c r="AJ58" s="232"/>
    </row>
    <row r="59" spans="1:36">
      <c r="B59" s="236"/>
      <c r="C59" s="162"/>
      <c r="E59" s="162"/>
      <c r="F59" s="162"/>
      <c r="G59" s="59"/>
      <c r="H59" s="59"/>
      <c r="I59" s="236"/>
      <c r="J59" s="235"/>
      <c r="K59" s="59"/>
      <c r="L59" s="235"/>
      <c r="M59" s="235"/>
      <c r="N59" s="235"/>
      <c r="O59" s="235"/>
      <c r="P59" s="235"/>
      <c r="Q59" s="235"/>
      <c r="R59" s="235"/>
      <c r="S59" s="235"/>
      <c r="T59" s="235"/>
      <c r="U59" s="59"/>
      <c r="Y59" s="13"/>
      <c r="AF59" s="13"/>
      <c r="AH59" s="264">
        <f>AH57+AH58</f>
        <v>0</v>
      </c>
      <c r="AI59" s="165" t="e">
        <f>AI57+AI58</f>
        <v>#DIV/0!</v>
      </c>
      <c r="AJ59" s="13"/>
    </row>
    <row r="60" spans="1:36">
      <c r="B60" s="233" t="s">
        <v>64</v>
      </c>
      <c r="C60" s="237"/>
      <c r="E60" s="237"/>
      <c r="F60" s="237"/>
      <c r="G60" s="239"/>
      <c r="H60" s="239"/>
      <c r="I60" s="233" t="s">
        <v>64</v>
      </c>
      <c r="J60" s="237"/>
      <c r="K60" s="239"/>
      <c r="L60" s="237"/>
      <c r="M60" s="237"/>
      <c r="N60" s="237"/>
      <c r="O60" s="237"/>
      <c r="P60" s="237"/>
      <c r="Q60" s="237"/>
      <c r="R60" s="162"/>
      <c r="S60" s="162"/>
      <c r="T60" s="162"/>
      <c r="U60" s="59"/>
      <c r="Y60" s="21"/>
      <c r="Z60" s="15"/>
      <c r="AA60" s="15"/>
      <c r="AB60" s="15"/>
      <c r="AC60" s="15"/>
      <c r="AD60" s="15"/>
      <c r="AE60" s="15"/>
      <c r="AF60" s="21"/>
      <c r="AG60" s="15"/>
      <c r="AH60" s="15"/>
      <c r="AI60" s="15"/>
      <c r="AJ60" s="13"/>
    </row>
    <row r="61" spans="1:36">
      <c r="B61" s="240"/>
      <c r="C61" s="238"/>
      <c r="E61" s="237"/>
      <c r="F61" s="237"/>
      <c r="G61" s="239"/>
      <c r="H61" s="239"/>
      <c r="I61" s="240"/>
      <c r="J61" s="245"/>
      <c r="K61" s="239"/>
      <c r="L61" s="245"/>
      <c r="M61" s="245"/>
      <c r="N61" s="245"/>
      <c r="O61" s="245"/>
      <c r="P61" s="245"/>
      <c r="Q61" s="245"/>
      <c r="R61" s="162"/>
      <c r="S61" s="162"/>
      <c r="T61" s="162"/>
      <c r="U61" s="59"/>
    </row>
    <row r="62" spans="1:36">
      <c r="B62" s="61"/>
      <c r="C62" s="62"/>
      <c r="E62" s="60"/>
      <c r="F62" s="60"/>
      <c r="G62" s="63"/>
      <c r="H62" s="63"/>
      <c r="I62" s="61"/>
      <c r="J62" s="60"/>
      <c r="K62" s="63"/>
      <c r="L62" s="60"/>
      <c r="M62" s="60"/>
      <c r="N62" s="60"/>
      <c r="O62" s="60"/>
      <c r="P62" s="60"/>
      <c r="Q62" s="60"/>
      <c r="R62" s="60"/>
      <c r="S62" s="60"/>
      <c r="T62" s="60"/>
      <c r="U62" s="63"/>
    </row>
    <row r="63" spans="1:36">
      <c r="A63" s="25"/>
      <c r="B63" s="25"/>
      <c r="C63" s="25"/>
      <c r="I63" s="25"/>
    </row>
    <row r="64" spans="1:36">
      <c r="B64" s="166" t="s">
        <v>108</v>
      </c>
      <c r="C64" s="25"/>
      <c r="H64" s="550" t="s">
        <v>61</v>
      </c>
      <c r="I64" s="550"/>
      <c r="J64" s="157" t="s">
        <v>65</v>
      </c>
    </row>
    <row r="65" spans="2:10">
      <c r="B65" s="157" t="s">
        <v>145</v>
      </c>
      <c r="J65" s="157" t="s">
        <v>146</v>
      </c>
    </row>
    <row r="66" spans="2:10">
      <c r="B66" s="157"/>
    </row>
    <row r="67" spans="2:10">
      <c r="J67" s="157" t="s">
        <v>143</v>
      </c>
    </row>
    <row r="68" spans="2:10">
      <c r="J68" s="157" t="s">
        <v>144</v>
      </c>
    </row>
  </sheetData>
  <protectedRanges>
    <protectedRange sqref="C9" name="Range1_2"/>
    <protectedRange sqref="C4:C6" name="Range1_1_1"/>
    <protectedRange sqref="A53:A62" name="Range9_1_1_1"/>
    <protectedRange sqref="A53:A62" name="Range8_1_1_1"/>
    <protectedRange sqref="AJ17:AJ31" name="Range4"/>
    <protectedRange sqref="AJ34:AJ39" name="Range6"/>
    <protectedRange sqref="AJ42:AJ45" name="Range8"/>
  </protectedRanges>
  <mergeCells count="13">
    <mergeCell ref="A9:B9"/>
    <mergeCell ref="A4:B4"/>
    <mergeCell ref="A6:B6"/>
    <mergeCell ref="A7:B7"/>
    <mergeCell ref="C4:G4"/>
    <mergeCell ref="C5:G5"/>
    <mergeCell ref="C6:G6"/>
    <mergeCell ref="A32:C32"/>
    <mergeCell ref="A46:C46"/>
    <mergeCell ref="A48:C48"/>
    <mergeCell ref="A50:C50"/>
    <mergeCell ref="H64:I64"/>
    <mergeCell ref="A40:C40"/>
  </mergeCells>
  <phoneticPr fontId="0" type="noConversion"/>
  <dataValidations count="2">
    <dataValidation allowBlank="1" showInputMessage="1" showErrorMessage="1" prompt="Please complete these cells on Jan13 sheet - please refer to Guidance for further detail" sqref="C17:C31" xr:uid="{00000000-0002-0000-0400-000000000000}"/>
    <dataValidation allowBlank="1" showErrorMessage="1" sqref="A17:B31" xr:uid="{878C447B-79C5-4110-8987-13C02F83A134}"/>
  </dataValidations>
  <pageMargins left="0.19685039370078741" right="0.19685039370078741" top="0.19685039370078741" bottom="0.19685039370078741" header="0.51181102362204722" footer="0.51181102362204722"/>
  <pageSetup paperSize="9" scale="57"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8D5EABBA-3A3C-4F09-872A-C0302620C3AD}">
          <x14:formula1>
            <xm:f>'Dropdown Options'!$B$2:$B$8</xm:f>
          </x14:formula1>
          <xm:sqref>C6:G6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K68"/>
  <sheetViews>
    <sheetView zoomScale="70" zoomScaleNormal="70" workbookViewId="0">
      <pane xSplit="3" ySplit="16" topLeftCell="D17" activePane="bottomRight" state="frozen"/>
      <selection activeCell="A34" sqref="A34:A39"/>
      <selection pane="topRight" activeCell="A34" sqref="A34:A39"/>
      <selection pane="bottomLeft" activeCell="A34" sqref="A34:A39"/>
      <selection pane="bottomRight" activeCell="H15" sqref="H15:H50"/>
    </sheetView>
  </sheetViews>
  <sheetFormatPr defaultColWidth="11.375" defaultRowHeight="12.85"/>
  <cols>
    <col min="1" max="2" width="29.75" customWidth="1"/>
    <col min="3" max="3" width="11.375" bestFit="1" customWidth="1"/>
    <col min="4" max="34" width="5" customWidth="1"/>
    <col min="35" max="35" width="9.25" customWidth="1"/>
    <col min="36" max="36" width="8.875" bestFit="1" customWidth="1"/>
    <col min="37" max="37" width="16.375" customWidth="1"/>
  </cols>
  <sheetData>
    <row r="1" spans="1:37" ht="11.95" customHeight="1"/>
    <row r="2" spans="1:37" ht="31.55" customHeight="1">
      <c r="A2" s="2" t="s">
        <v>0</v>
      </c>
      <c r="B2" s="68" t="s">
        <v>72</v>
      </c>
    </row>
    <row r="3" spans="1:37" ht="11.95" customHeight="1">
      <c r="J3" s="4"/>
      <c r="K3" s="4"/>
      <c r="L3" s="4"/>
    </row>
    <row r="4" spans="1:37" ht="17.850000000000001">
      <c r="A4" s="570" t="s">
        <v>2</v>
      </c>
      <c r="B4" s="571"/>
      <c r="C4" s="572" t="str">
        <f>'Jan25'!C4</f>
        <v>&lt;input name in Jan tab only&gt;</v>
      </c>
      <c r="D4" s="573"/>
      <c r="E4" s="573"/>
      <c r="F4" s="573"/>
      <c r="G4" s="574"/>
      <c r="I4" s="4"/>
      <c r="J4" s="4"/>
      <c r="K4" s="4"/>
      <c r="L4" s="4"/>
    </row>
    <row r="5" spans="1:37" ht="17.850000000000001">
      <c r="A5" s="220" t="s">
        <v>112</v>
      </c>
      <c r="B5" s="226"/>
      <c r="C5" s="572" t="str">
        <f>'Jan25'!C5</f>
        <v>&lt;input personnel no. in Jan tab only&gt;</v>
      </c>
      <c r="D5" s="573"/>
      <c r="E5" s="573"/>
      <c r="F5" s="573"/>
      <c r="G5" s="574"/>
      <c r="I5" s="4"/>
      <c r="J5" s="4"/>
      <c r="K5" s="4"/>
      <c r="L5" s="4"/>
    </row>
    <row r="6" spans="1:37" ht="17.850000000000001">
      <c r="A6" s="570" t="s">
        <v>59</v>
      </c>
      <c r="B6" s="571"/>
      <c r="C6" s="575" t="str">
        <f>'Jan25'!C6</f>
        <v>&lt;select from list in Jan tab only&gt;</v>
      </c>
      <c r="D6" s="576"/>
      <c r="E6" s="576"/>
      <c r="F6" s="576"/>
      <c r="G6" s="577"/>
      <c r="I6" s="4"/>
      <c r="J6" s="4"/>
      <c r="K6" s="4"/>
      <c r="L6" s="4"/>
    </row>
    <row r="7" spans="1:37" ht="18" customHeight="1">
      <c r="A7" s="570" t="s">
        <v>3</v>
      </c>
      <c r="B7" s="571"/>
      <c r="C7" s="283" t="s">
        <v>28</v>
      </c>
    </row>
    <row r="8" spans="1:37" ht="20.350000000000001" customHeight="1">
      <c r="A8" s="219" t="s">
        <v>4</v>
      </c>
      <c r="B8" s="219"/>
      <c r="C8" s="227">
        <f>'Jan25'!C8</f>
        <v>2025</v>
      </c>
      <c r="D8" s="45"/>
      <c r="E8" s="45"/>
      <c r="F8" s="45"/>
      <c r="J8" s="3"/>
    </row>
    <row r="9" spans="1:37" ht="36.75" customHeight="1">
      <c r="A9" s="551" t="s">
        <v>60</v>
      </c>
      <c r="B9" s="552"/>
      <c r="C9" s="285" t="str">
        <f>'Jan25'!C9</f>
        <v>&lt;enter no. in Jan tab&gt;</v>
      </c>
      <c r="D9" s="221"/>
      <c r="E9" s="221"/>
      <c r="F9" s="221"/>
      <c r="G9" s="221"/>
      <c r="H9" s="221"/>
      <c r="I9" s="221"/>
      <c r="J9" s="221"/>
      <c r="K9" s="221"/>
      <c r="L9" s="221"/>
      <c r="M9" s="221"/>
      <c r="N9" s="221"/>
      <c r="O9" s="221"/>
    </row>
    <row r="10" spans="1:37" ht="21.75" customHeight="1">
      <c r="D10" s="41"/>
      <c r="E10" s="223" t="s">
        <v>78</v>
      </c>
      <c r="I10" s="4"/>
      <c r="J10" s="4"/>
      <c r="K10" s="4"/>
      <c r="L10" s="4"/>
    </row>
    <row r="11" spans="1:37" ht="12.85" customHeight="1">
      <c r="A11" s="224" t="str">
        <f>'Jan25'!A11</f>
        <v>Only the yellow cells are writeable. Input the time in hours.</v>
      </c>
      <c r="I11" s="4"/>
    </row>
    <row r="12" spans="1:37" ht="18" customHeight="1">
      <c r="A12" s="225" t="str">
        <f>'Jan25'!A12</f>
        <v>Please ensure that all timesheets are signed by the employee and the Principal Investigator.</v>
      </c>
    </row>
    <row r="13" spans="1:37" ht="12.85" customHeight="1"/>
    <row r="14" spans="1:37" ht="12.85" customHeight="1">
      <c r="A14" s="5" t="s">
        <v>5</v>
      </c>
      <c r="B14" s="5"/>
      <c r="C14" s="5"/>
      <c r="D14" s="6">
        <v>1</v>
      </c>
      <c r="E14" s="6">
        <v>2</v>
      </c>
      <c r="F14" s="6">
        <v>3</v>
      </c>
      <c r="G14" s="6">
        <v>4</v>
      </c>
      <c r="H14" s="6">
        <v>5</v>
      </c>
      <c r="I14" s="6">
        <v>6</v>
      </c>
      <c r="J14" s="6">
        <v>7</v>
      </c>
      <c r="K14" s="6">
        <v>8</v>
      </c>
      <c r="L14" s="6">
        <v>9</v>
      </c>
      <c r="M14" s="6">
        <v>10</v>
      </c>
      <c r="N14" s="6">
        <v>11</v>
      </c>
      <c r="O14" s="6">
        <v>12</v>
      </c>
      <c r="P14" s="6">
        <v>13</v>
      </c>
      <c r="Q14" s="6">
        <v>14</v>
      </c>
      <c r="R14" s="6">
        <v>15</v>
      </c>
      <c r="S14" s="6">
        <v>16</v>
      </c>
      <c r="T14" s="6">
        <v>17</v>
      </c>
      <c r="U14" s="6">
        <v>18</v>
      </c>
      <c r="V14" s="6">
        <v>19</v>
      </c>
      <c r="W14" s="6">
        <v>20</v>
      </c>
      <c r="X14" s="6">
        <v>21</v>
      </c>
      <c r="Y14" s="6">
        <v>22</v>
      </c>
      <c r="Z14" s="6">
        <v>23</v>
      </c>
      <c r="AA14" s="6">
        <v>24</v>
      </c>
      <c r="AB14" s="6">
        <v>25</v>
      </c>
      <c r="AC14" s="6">
        <v>26</v>
      </c>
      <c r="AD14" s="6">
        <v>27</v>
      </c>
      <c r="AE14" s="6">
        <v>28</v>
      </c>
      <c r="AF14" s="6">
        <v>29</v>
      </c>
      <c r="AG14" s="6">
        <v>30</v>
      </c>
      <c r="AH14" s="6">
        <v>31</v>
      </c>
      <c r="AI14" s="6" t="s">
        <v>6</v>
      </c>
      <c r="AJ14" s="70" t="s">
        <v>62</v>
      </c>
      <c r="AK14" s="266" t="s">
        <v>7</v>
      </c>
    </row>
    <row r="15" spans="1:37" ht="12.85" customHeight="1">
      <c r="A15" s="5" t="s">
        <v>8</v>
      </c>
      <c r="B15" s="5"/>
      <c r="C15" s="5"/>
      <c r="D15" s="158" t="s">
        <v>13</v>
      </c>
      <c r="E15" s="158" t="s">
        <v>14</v>
      </c>
      <c r="F15" s="71" t="s">
        <v>15</v>
      </c>
      <c r="G15" s="71" t="s">
        <v>9</v>
      </c>
      <c r="H15" s="9" t="s">
        <v>10</v>
      </c>
      <c r="I15" s="158" t="s">
        <v>11</v>
      </c>
      <c r="J15" s="158" t="s">
        <v>12</v>
      </c>
      <c r="K15" s="158" t="s">
        <v>13</v>
      </c>
      <c r="L15" s="158" t="s">
        <v>14</v>
      </c>
      <c r="M15" s="71" t="s">
        <v>15</v>
      </c>
      <c r="N15" s="71" t="s">
        <v>9</v>
      </c>
      <c r="O15" s="158" t="s">
        <v>10</v>
      </c>
      <c r="P15" s="158" t="s">
        <v>11</v>
      </c>
      <c r="Q15" s="158" t="s">
        <v>12</v>
      </c>
      <c r="R15" s="158" t="s">
        <v>13</v>
      </c>
      <c r="S15" s="158" t="s">
        <v>14</v>
      </c>
      <c r="T15" s="71" t="s">
        <v>15</v>
      </c>
      <c r="U15" s="71" t="s">
        <v>9</v>
      </c>
      <c r="V15" s="158" t="s">
        <v>10</v>
      </c>
      <c r="W15" s="158" t="s">
        <v>11</v>
      </c>
      <c r="X15" s="158" t="s">
        <v>12</v>
      </c>
      <c r="Y15" s="158" t="s">
        <v>13</v>
      </c>
      <c r="Z15" s="158" t="s">
        <v>14</v>
      </c>
      <c r="AA15" s="71" t="s">
        <v>15</v>
      </c>
      <c r="AB15" s="71" t="s">
        <v>9</v>
      </c>
      <c r="AC15" s="158" t="s">
        <v>10</v>
      </c>
      <c r="AD15" s="158" t="s">
        <v>11</v>
      </c>
      <c r="AE15" s="158" t="s">
        <v>12</v>
      </c>
      <c r="AF15" s="158" t="s">
        <v>13</v>
      </c>
      <c r="AG15" s="158" t="s">
        <v>14</v>
      </c>
      <c r="AH15" s="71" t="s">
        <v>15</v>
      </c>
      <c r="AI15" s="6"/>
      <c r="AJ15" s="70" t="s">
        <v>63</v>
      </c>
      <c r="AK15" s="7"/>
    </row>
    <row r="16" spans="1:37" ht="12.85" customHeight="1">
      <c r="A16" s="35" t="s">
        <v>140</v>
      </c>
      <c r="B16" s="36" t="s">
        <v>52</v>
      </c>
      <c r="C16" s="36" t="s">
        <v>53</v>
      </c>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3"/>
      <c r="AJ16" s="73"/>
      <c r="AK16" s="74"/>
    </row>
    <row r="17" spans="1:37" ht="12.85" customHeight="1">
      <c r="A17" s="5" t="str">
        <f>'Jan25'!A17</f>
        <v>EC grant no, UCD a/c no. + Project Title</v>
      </c>
      <c r="B17" s="69" t="str">
        <f>'Jan25'!B17</f>
        <v>&lt;select from list in Jan tab only&gt;</v>
      </c>
      <c r="C17" s="69" t="str">
        <f>'Jan25'!C17</f>
        <v>WP &lt;insert&gt;</v>
      </c>
      <c r="D17" s="8"/>
      <c r="E17" s="8"/>
      <c r="F17" s="19"/>
      <c r="G17" s="19"/>
      <c r="H17" s="104"/>
      <c r="I17" s="8"/>
      <c r="J17" s="8"/>
      <c r="K17" s="8"/>
      <c r="L17" s="8"/>
      <c r="M17" s="19"/>
      <c r="N17" s="19"/>
      <c r="O17" s="8"/>
      <c r="P17" s="8"/>
      <c r="Q17" s="8"/>
      <c r="R17" s="8"/>
      <c r="S17" s="8"/>
      <c r="T17" s="19"/>
      <c r="U17" s="19"/>
      <c r="V17" s="8"/>
      <c r="W17" s="8"/>
      <c r="X17" s="8"/>
      <c r="Y17" s="8"/>
      <c r="Z17" s="8"/>
      <c r="AA17" s="19"/>
      <c r="AB17" s="19"/>
      <c r="AC17" s="8"/>
      <c r="AD17" s="8"/>
      <c r="AE17" s="8"/>
      <c r="AF17" s="8"/>
      <c r="AG17" s="8"/>
      <c r="AH17" s="19"/>
      <c r="AI17" s="6">
        <f>SUM(D17:AH17)</f>
        <v>0</v>
      </c>
      <c r="AJ17" s="42" t="e">
        <f t="shared" ref="AJ17:AJ32" si="0">AI17/$AI$48</f>
        <v>#DIV/0!</v>
      </c>
      <c r="AK17" s="269"/>
    </row>
    <row r="18" spans="1:37" ht="12.85" customHeight="1">
      <c r="A18" s="5" t="str">
        <f>'Jan25'!A18</f>
        <v>EC grant no, UCD a/c no. + Project Title</v>
      </c>
      <c r="B18" s="69" t="str">
        <f>'Jan25'!B18</f>
        <v>&lt;select from list in Jan tab only&gt;</v>
      </c>
      <c r="C18" s="69" t="str">
        <f>'Jan25'!C18</f>
        <v>WP &lt;insert&gt;</v>
      </c>
      <c r="D18" s="8"/>
      <c r="E18" s="8"/>
      <c r="F18" s="19"/>
      <c r="G18" s="19"/>
      <c r="H18" s="104"/>
      <c r="I18" s="8"/>
      <c r="J18" s="8"/>
      <c r="K18" s="8"/>
      <c r="L18" s="8"/>
      <c r="M18" s="19"/>
      <c r="N18" s="19"/>
      <c r="O18" s="8"/>
      <c r="P18" s="8"/>
      <c r="Q18" s="8"/>
      <c r="R18" s="8"/>
      <c r="S18" s="8"/>
      <c r="T18" s="19"/>
      <c r="U18" s="19"/>
      <c r="V18" s="8"/>
      <c r="W18" s="8"/>
      <c r="X18" s="8"/>
      <c r="Y18" s="8"/>
      <c r="Z18" s="8"/>
      <c r="AA18" s="19"/>
      <c r="AB18" s="19"/>
      <c r="AC18" s="8"/>
      <c r="AD18" s="8"/>
      <c r="AE18" s="8"/>
      <c r="AF18" s="8"/>
      <c r="AG18" s="8"/>
      <c r="AH18" s="19"/>
      <c r="AI18" s="6">
        <f t="shared" ref="AI18:AI32" si="1">SUM(D18:AH18)</f>
        <v>0</v>
      </c>
      <c r="AJ18" s="42" t="e">
        <f t="shared" si="0"/>
        <v>#DIV/0!</v>
      </c>
      <c r="AK18" s="269"/>
    </row>
    <row r="19" spans="1:37" ht="12.85" customHeight="1">
      <c r="A19" s="5" t="str">
        <f>'Jan25'!A19</f>
        <v>EC grant no, UCD a/c no. + Project Title</v>
      </c>
      <c r="B19" s="69" t="str">
        <f>'Jan25'!B19</f>
        <v>&lt;select from list in Jan tab only&gt;</v>
      </c>
      <c r="C19" s="69" t="str">
        <f>'Jan25'!C19</f>
        <v>WP &lt;insert&gt;</v>
      </c>
      <c r="D19" s="8"/>
      <c r="E19" s="8"/>
      <c r="F19" s="19"/>
      <c r="G19" s="19"/>
      <c r="H19" s="104"/>
      <c r="I19" s="8"/>
      <c r="J19" s="8"/>
      <c r="K19" s="8"/>
      <c r="L19" s="8"/>
      <c r="M19" s="19"/>
      <c r="N19" s="19"/>
      <c r="O19" s="8"/>
      <c r="P19" s="8"/>
      <c r="Q19" s="8"/>
      <c r="R19" s="8"/>
      <c r="S19" s="8"/>
      <c r="T19" s="19"/>
      <c r="U19" s="19"/>
      <c r="V19" s="8"/>
      <c r="W19" s="8"/>
      <c r="X19" s="8"/>
      <c r="Y19" s="8"/>
      <c r="Z19" s="8"/>
      <c r="AA19" s="19"/>
      <c r="AB19" s="19"/>
      <c r="AC19" s="8"/>
      <c r="AD19" s="8"/>
      <c r="AE19" s="8"/>
      <c r="AF19" s="8"/>
      <c r="AG19" s="8"/>
      <c r="AH19" s="19"/>
      <c r="AI19" s="6">
        <f t="shared" si="1"/>
        <v>0</v>
      </c>
      <c r="AJ19" s="42" t="e">
        <f t="shared" si="0"/>
        <v>#DIV/0!</v>
      </c>
      <c r="AK19" s="269"/>
    </row>
    <row r="20" spans="1:37" ht="12.85" customHeight="1">
      <c r="A20" s="5" t="str">
        <f>'Jan25'!A20</f>
        <v>EC grant no, UCD a/c no. + Project Title</v>
      </c>
      <c r="B20" s="69" t="str">
        <f>'Jan25'!B20</f>
        <v>&lt;select from list in Jan tab only&gt;</v>
      </c>
      <c r="C20" s="69" t="str">
        <f>'Jan25'!C20</f>
        <v>WP &lt;insert&gt;</v>
      </c>
      <c r="D20" s="8"/>
      <c r="E20" s="8"/>
      <c r="F20" s="19"/>
      <c r="G20" s="19"/>
      <c r="H20" s="104"/>
      <c r="I20" s="8"/>
      <c r="J20" s="8"/>
      <c r="K20" s="8"/>
      <c r="L20" s="8"/>
      <c r="M20" s="19"/>
      <c r="N20" s="19"/>
      <c r="O20" s="8"/>
      <c r="P20" s="8"/>
      <c r="Q20" s="8"/>
      <c r="R20" s="8"/>
      <c r="S20" s="8"/>
      <c r="T20" s="19"/>
      <c r="U20" s="19"/>
      <c r="V20" s="8"/>
      <c r="W20" s="8"/>
      <c r="X20" s="8"/>
      <c r="Y20" s="8"/>
      <c r="Z20" s="8"/>
      <c r="AA20" s="19"/>
      <c r="AB20" s="19"/>
      <c r="AC20" s="8"/>
      <c r="AD20" s="8"/>
      <c r="AE20" s="8"/>
      <c r="AF20" s="8"/>
      <c r="AG20" s="8"/>
      <c r="AH20" s="19"/>
      <c r="AI20" s="6">
        <f t="shared" si="1"/>
        <v>0</v>
      </c>
      <c r="AJ20" s="42" t="e">
        <f t="shared" si="0"/>
        <v>#DIV/0!</v>
      </c>
      <c r="AK20" s="269"/>
    </row>
    <row r="21" spans="1:37" ht="12.85" customHeight="1">
      <c r="A21" s="5" t="str">
        <f>'Jan25'!A21</f>
        <v>EC grant no, UCD a/c no. + Project Title</v>
      </c>
      <c r="B21" s="69" t="str">
        <f>'Jan25'!B21</f>
        <v>&lt;select from list in Jan tab only&gt;</v>
      </c>
      <c r="C21" s="69" t="str">
        <f>'Jan25'!C21</f>
        <v>WP &lt;insert&gt;</v>
      </c>
      <c r="D21" s="8"/>
      <c r="E21" s="8"/>
      <c r="F21" s="19"/>
      <c r="G21" s="19"/>
      <c r="H21" s="104"/>
      <c r="I21" s="8"/>
      <c r="J21" s="8"/>
      <c r="K21" s="8"/>
      <c r="L21" s="8"/>
      <c r="M21" s="19"/>
      <c r="N21" s="19"/>
      <c r="O21" s="8"/>
      <c r="P21" s="8"/>
      <c r="Q21" s="8"/>
      <c r="R21" s="8"/>
      <c r="S21" s="8"/>
      <c r="T21" s="19"/>
      <c r="U21" s="19"/>
      <c r="V21" s="8"/>
      <c r="W21" s="8"/>
      <c r="X21" s="8"/>
      <c r="Y21" s="8"/>
      <c r="Z21" s="8"/>
      <c r="AA21" s="19"/>
      <c r="AB21" s="19"/>
      <c r="AC21" s="8"/>
      <c r="AD21" s="8"/>
      <c r="AE21" s="8"/>
      <c r="AF21" s="8"/>
      <c r="AG21" s="8"/>
      <c r="AH21" s="19"/>
      <c r="AI21" s="6">
        <f t="shared" si="1"/>
        <v>0</v>
      </c>
      <c r="AJ21" s="42" t="e">
        <f t="shared" si="0"/>
        <v>#DIV/0!</v>
      </c>
      <c r="AK21" s="269"/>
    </row>
    <row r="22" spans="1:37" ht="12.85" customHeight="1">
      <c r="A22" s="5" t="str">
        <f>'Jan25'!A22</f>
        <v>EC grant no, UCD a/c no. + Project Title</v>
      </c>
      <c r="B22" s="69" t="str">
        <f>'Jan25'!B22</f>
        <v>&lt;select from list in Jan tab only&gt;</v>
      </c>
      <c r="C22" s="69" t="str">
        <f>'Jan25'!C22</f>
        <v>WP &lt;insert&gt;</v>
      </c>
      <c r="D22" s="8"/>
      <c r="E22" s="8"/>
      <c r="F22" s="19"/>
      <c r="G22" s="19"/>
      <c r="H22" s="104"/>
      <c r="I22" s="8"/>
      <c r="J22" s="8"/>
      <c r="K22" s="8"/>
      <c r="L22" s="8"/>
      <c r="M22" s="19"/>
      <c r="N22" s="19"/>
      <c r="O22" s="8"/>
      <c r="P22" s="8"/>
      <c r="Q22" s="8"/>
      <c r="R22" s="8"/>
      <c r="S22" s="8"/>
      <c r="T22" s="19"/>
      <c r="U22" s="19"/>
      <c r="V22" s="8"/>
      <c r="W22" s="8"/>
      <c r="X22" s="8"/>
      <c r="Y22" s="8"/>
      <c r="Z22" s="8"/>
      <c r="AA22" s="19"/>
      <c r="AB22" s="19"/>
      <c r="AC22" s="8"/>
      <c r="AD22" s="8"/>
      <c r="AE22" s="8"/>
      <c r="AF22" s="8"/>
      <c r="AG22" s="8"/>
      <c r="AH22" s="19"/>
      <c r="AI22" s="6">
        <f t="shared" si="1"/>
        <v>0</v>
      </c>
      <c r="AJ22" s="42" t="e">
        <f t="shared" si="0"/>
        <v>#DIV/0!</v>
      </c>
      <c r="AK22" s="269"/>
    </row>
    <row r="23" spans="1:37" ht="12.85" customHeight="1">
      <c r="A23" s="5" t="str">
        <f>'Jan25'!A23</f>
        <v>EC grant no, UCD a/c no. + Project Title</v>
      </c>
      <c r="B23" s="69" t="str">
        <f>'Jan25'!B23</f>
        <v>&lt;select from list in Jan tab only&gt;</v>
      </c>
      <c r="C23" s="69" t="str">
        <f>'Jan25'!C23</f>
        <v>WP &lt;insert&gt;</v>
      </c>
      <c r="D23" s="8"/>
      <c r="E23" s="8"/>
      <c r="F23" s="19"/>
      <c r="G23" s="19"/>
      <c r="H23" s="104"/>
      <c r="I23" s="8"/>
      <c r="J23" s="8"/>
      <c r="K23" s="8"/>
      <c r="L23" s="8"/>
      <c r="M23" s="19"/>
      <c r="N23" s="19"/>
      <c r="O23" s="8"/>
      <c r="P23" s="8"/>
      <c r="Q23" s="8"/>
      <c r="R23" s="8"/>
      <c r="S23" s="8"/>
      <c r="T23" s="19"/>
      <c r="U23" s="19"/>
      <c r="V23" s="8"/>
      <c r="W23" s="8"/>
      <c r="X23" s="8"/>
      <c r="Y23" s="8"/>
      <c r="Z23" s="8"/>
      <c r="AA23" s="19"/>
      <c r="AB23" s="19"/>
      <c r="AC23" s="8"/>
      <c r="AD23" s="8"/>
      <c r="AE23" s="8"/>
      <c r="AF23" s="8"/>
      <c r="AG23" s="8"/>
      <c r="AH23" s="19"/>
      <c r="AI23" s="6">
        <f t="shared" si="1"/>
        <v>0</v>
      </c>
      <c r="AJ23" s="42" t="e">
        <f t="shared" si="0"/>
        <v>#DIV/0!</v>
      </c>
      <c r="AK23" s="269"/>
    </row>
    <row r="24" spans="1:37" ht="12.85" customHeight="1">
      <c r="A24" s="5" t="str">
        <f>'Jan25'!A24</f>
        <v>EC grant no, UCD a/c no. + Project Title</v>
      </c>
      <c r="B24" s="69" t="str">
        <f>'Jan25'!B24</f>
        <v>&lt;select from list in Jan tab only&gt;</v>
      </c>
      <c r="C24" s="69" t="str">
        <f>'Jan25'!C24</f>
        <v>WP &lt;insert&gt;</v>
      </c>
      <c r="D24" s="8"/>
      <c r="E24" s="8"/>
      <c r="F24" s="19"/>
      <c r="G24" s="19"/>
      <c r="H24" s="104"/>
      <c r="I24" s="8"/>
      <c r="J24" s="8"/>
      <c r="K24" s="8"/>
      <c r="L24" s="8"/>
      <c r="M24" s="19"/>
      <c r="N24" s="19"/>
      <c r="O24" s="8"/>
      <c r="P24" s="8"/>
      <c r="Q24" s="8"/>
      <c r="R24" s="8"/>
      <c r="S24" s="8"/>
      <c r="T24" s="19"/>
      <c r="U24" s="19"/>
      <c r="V24" s="8"/>
      <c r="W24" s="8"/>
      <c r="X24" s="8"/>
      <c r="Y24" s="8"/>
      <c r="Z24" s="8"/>
      <c r="AA24" s="19"/>
      <c r="AB24" s="19"/>
      <c r="AC24" s="8"/>
      <c r="AD24" s="8"/>
      <c r="AE24" s="8"/>
      <c r="AF24" s="8"/>
      <c r="AG24" s="8"/>
      <c r="AH24" s="19"/>
      <c r="AI24" s="6">
        <f t="shared" si="1"/>
        <v>0</v>
      </c>
      <c r="AJ24" s="42" t="e">
        <f t="shared" si="0"/>
        <v>#DIV/0!</v>
      </c>
      <c r="AK24" s="269"/>
    </row>
    <row r="25" spans="1:37" ht="12.85" customHeight="1">
      <c r="A25" s="5" t="str">
        <f>'Jan25'!A25</f>
        <v>EC grant no, UCD a/c no. + Project Title</v>
      </c>
      <c r="B25" s="69" t="str">
        <f>'Jan25'!B25</f>
        <v>&lt;select from list in Jan tab only&gt;</v>
      </c>
      <c r="C25" s="69" t="str">
        <f>'Jan25'!C25</f>
        <v>WP &lt;insert&gt;</v>
      </c>
      <c r="D25" s="8"/>
      <c r="E25" s="8"/>
      <c r="F25" s="19"/>
      <c r="G25" s="19"/>
      <c r="H25" s="104"/>
      <c r="I25" s="8"/>
      <c r="J25" s="8"/>
      <c r="K25" s="8"/>
      <c r="L25" s="8"/>
      <c r="M25" s="19"/>
      <c r="N25" s="19"/>
      <c r="O25" s="8"/>
      <c r="P25" s="8"/>
      <c r="Q25" s="8"/>
      <c r="R25" s="8"/>
      <c r="S25" s="8"/>
      <c r="T25" s="19"/>
      <c r="U25" s="19"/>
      <c r="V25" s="8"/>
      <c r="W25" s="8"/>
      <c r="X25" s="8"/>
      <c r="Y25" s="8"/>
      <c r="Z25" s="8"/>
      <c r="AA25" s="19"/>
      <c r="AB25" s="19"/>
      <c r="AC25" s="8"/>
      <c r="AD25" s="8"/>
      <c r="AE25" s="8"/>
      <c r="AF25" s="8"/>
      <c r="AG25" s="8"/>
      <c r="AH25" s="19"/>
      <c r="AI25" s="6">
        <f t="shared" si="1"/>
        <v>0</v>
      </c>
      <c r="AJ25" s="42" t="e">
        <f t="shared" si="0"/>
        <v>#DIV/0!</v>
      </c>
      <c r="AK25" s="269"/>
    </row>
    <row r="26" spans="1:37" ht="12.85" customHeight="1">
      <c r="A26" s="5" t="str">
        <f>'Jan25'!A26</f>
        <v>EC grant no, UCD a/c no. + Project Title</v>
      </c>
      <c r="B26" s="69" t="str">
        <f>'Jan25'!B26</f>
        <v>&lt;select from list in Jan tab only&gt;</v>
      </c>
      <c r="C26" s="69" t="str">
        <f>'Jan25'!C26</f>
        <v>WP &lt;insert&gt;</v>
      </c>
      <c r="D26" s="8"/>
      <c r="E26" s="8"/>
      <c r="F26" s="19"/>
      <c r="G26" s="19"/>
      <c r="H26" s="104"/>
      <c r="I26" s="8"/>
      <c r="J26" s="8"/>
      <c r="K26" s="8"/>
      <c r="L26" s="8"/>
      <c r="M26" s="19"/>
      <c r="N26" s="19"/>
      <c r="O26" s="8"/>
      <c r="P26" s="8"/>
      <c r="Q26" s="8"/>
      <c r="R26" s="8"/>
      <c r="S26" s="8"/>
      <c r="T26" s="19"/>
      <c r="U26" s="19"/>
      <c r="V26" s="8"/>
      <c r="W26" s="8"/>
      <c r="X26" s="8"/>
      <c r="Y26" s="8"/>
      <c r="Z26" s="8"/>
      <c r="AA26" s="19"/>
      <c r="AB26" s="19"/>
      <c r="AC26" s="8"/>
      <c r="AD26" s="8"/>
      <c r="AE26" s="8"/>
      <c r="AF26" s="8"/>
      <c r="AG26" s="8"/>
      <c r="AH26" s="19"/>
      <c r="AI26" s="6">
        <f t="shared" si="1"/>
        <v>0</v>
      </c>
      <c r="AJ26" s="42" t="e">
        <f t="shared" si="0"/>
        <v>#DIV/0!</v>
      </c>
      <c r="AK26" s="269"/>
    </row>
    <row r="27" spans="1:37" ht="12.85" customHeight="1">
      <c r="A27" s="5" t="str">
        <f>'Jan25'!A27</f>
        <v>EC grant no, UCD a/c no. + Project Title</v>
      </c>
      <c r="B27" s="69" t="str">
        <f>'Jan25'!B27</f>
        <v>&lt;select from list in Jan tab only&gt;</v>
      </c>
      <c r="C27" s="69" t="str">
        <f>'Jan25'!C27</f>
        <v>WP &lt;insert&gt;</v>
      </c>
      <c r="D27" s="8"/>
      <c r="E27" s="8"/>
      <c r="F27" s="19"/>
      <c r="G27" s="19"/>
      <c r="H27" s="104"/>
      <c r="I27" s="8"/>
      <c r="J27" s="8"/>
      <c r="K27" s="8"/>
      <c r="L27" s="8"/>
      <c r="M27" s="19"/>
      <c r="N27" s="19"/>
      <c r="O27" s="8"/>
      <c r="P27" s="8"/>
      <c r="Q27" s="8"/>
      <c r="R27" s="8"/>
      <c r="S27" s="8"/>
      <c r="T27" s="19"/>
      <c r="U27" s="19"/>
      <c r="V27" s="8"/>
      <c r="W27" s="8"/>
      <c r="X27" s="8"/>
      <c r="Y27" s="8"/>
      <c r="Z27" s="8"/>
      <c r="AA27" s="19"/>
      <c r="AB27" s="19"/>
      <c r="AC27" s="8"/>
      <c r="AD27" s="8"/>
      <c r="AE27" s="8"/>
      <c r="AF27" s="8"/>
      <c r="AG27" s="8"/>
      <c r="AH27" s="19"/>
      <c r="AI27" s="6">
        <f t="shared" si="1"/>
        <v>0</v>
      </c>
      <c r="AJ27" s="42" t="e">
        <f t="shared" si="0"/>
        <v>#DIV/0!</v>
      </c>
      <c r="AK27" s="269"/>
    </row>
    <row r="28" spans="1:37" ht="12.85" customHeight="1">
      <c r="A28" s="5" t="str">
        <f>'Jan25'!A28</f>
        <v>EC grant no, UCD a/c no. + Project Title</v>
      </c>
      <c r="B28" s="69" t="str">
        <f>'Jan25'!B28</f>
        <v>&lt;select from list in Jan tab only&gt;</v>
      </c>
      <c r="C28" s="69" t="str">
        <f>'Jan25'!C28</f>
        <v>WP &lt;insert&gt;</v>
      </c>
      <c r="D28" s="8"/>
      <c r="E28" s="8"/>
      <c r="F28" s="19"/>
      <c r="G28" s="19"/>
      <c r="H28" s="104"/>
      <c r="I28" s="8"/>
      <c r="J28" s="8"/>
      <c r="K28" s="8"/>
      <c r="L28" s="8"/>
      <c r="M28" s="19"/>
      <c r="N28" s="19"/>
      <c r="O28" s="8"/>
      <c r="P28" s="8"/>
      <c r="Q28" s="8"/>
      <c r="R28" s="8"/>
      <c r="S28" s="8"/>
      <c r="T28" s="19"/>
      <c r="U28" s="19"/>
      <c r="V28" s="8"/>
      <c r="W28" s="8"/>
      <c r="X28" s="8"/>
      <c r="Y28" s="8"/>
      <c r="Z28" s="8"/>
      <c r="AA28" s="19"/>
      <c r="AB28" s="19"/>
      <c r="AC28" s="8"/>
      <c r="AD28" s="8"/>
      <c r="AE28" s="8"/>
      <c r="AF28" s="8"/>
      <c r="AG28" s="8"/>
      <c r="AH28" s="19"/>
      <c r="AI28" s="6">
        <f t="shared" si="1"/>
        <v>0</v>
      </c>
      <c r="AJ28" s="42" t="e">
        <f t="shared" si="0"/>
        <v>#DIV/0!</v>
      </c>
      <c r="AK28" s="269"/>
    </row>
    <row r="29" spans="1:37" ht="12.85" customHeight="1">
      <c r="A29" s="5" t="str">
        <f>'Jan25'!A29</f>
        <v>EC grant no, UCD a/c no. + Project Title</v>
      </c>
      <c r="B29" s="69" t="str">
        <f>'Jan25'!B29</f>
        <v>&lt;select from list in Jan tab only&gt;</v>
      </c>
      <c r="C29" s="69" t="str">
        <f>'Jan25'!C29</f>
        <v>WP &lt;insert&gt;</v>
      </c>
      <c r="D29" s="8"/>
      <c r="E29" s="8"/>
      <c r="F29" s="19"/>
      <c r="G29" s="19"/>
      <c r="H29" s="104"/>
      <c r="I29" s="8"/>
      <c r="J29" s="8"/>
      <c r="K29" s="8"/>
      <c r="L29" s="8"/>
      <c r="M29" s="19"/>
      <c r="N29" s="19"/>
      <c r="O29" s="8"/>
      <c r="P29" s="8"/>
      <c r="Q29" s="8"/>
      <c r="R29" s="8"/>
      <c r="S29" s="8"/>
      <c r="T29" s="19"/>
      <c r="U29" s="19"/>
      <c r="V29" s="8"/>
      <c r="W29" s="8"/>
      <c r="X29" s="8"/>
      <c r="Y29" s="8"/>
      <c r="Z29" s="8"/>
      <c r="AA29" s="19"/>
      <c r="AB29" s="19"/>
      <c r="AC29" s="8"/>
      <c r="AD29" s="8"/>
      <c r="AE29" s="8"/>
      <c r="AF29" s="8"/>
      <c r="AG29" s="8"/>
      <c r="AH29" s="19"/>
      <c r="AI29" s="6">
        <f t="shared" si="1"/>
        <v>0</v>
      </c>
      <c r="AJ29" s="42" t="e">
        <f t="shared" si="0"/>
        <v>#DIV/0!</v>
      </c>
      <c r="AK29" s="269"/>
    </row>
    <row r="30" spans="1:37" ht="12.85" customHeight="1">
      <c r="A30" s="5" t="str">
        <f>'Jan25'!A30</f>
        <v>EC grant no, UCD a/c no. + Project Title</v>
      </c>
      <c r="B30" s="69" t="str">
        <f>'Jan25'!B30</f>
        <v>&lt;select from list in Jan tab only&gt;</v>
      </c>
      <c r="C30" s="69" t="str">
        <f>'Jan25'!C30</f>
        <v>WP &lt;insert&gt;</v>
      </c>
      <c r="D30" s="8"/>
      <c r="E30" s="8"/>
      <c r="F30" s="19"/>
      <c r="G30" s="19"/>
      <c r="H30" s="104"/>
      <c r="I30" s="8"/>
      <c r="J30" s="8"/>
      <c r="K30" s="8"/>
      <c r="L30" s="8"/>
      <c r="M30" s="19"/>
      <c r="N30" s="19"/>
      <c r="O30" s="8"/>
      <c r="P30" s="8"/>
      <c r="Q30" s="8"/>
      <c r="R30" s="8"/>
      <c r="S30" s="8"/>
      <c r="T30" s="19"/>
      <c r="U30" s="19"/>
      <c r="V30" s="8"/>
      <c r="W30" s="8"/>
      <c r="X30" s="8"/>
      <c r="Y30" s="8"/>
      <c r="Z30" s="8"/>
      <c r="AA30" s="19"/>
      <c r="AB30" s="19"/>
      <c r="AC30" s="8"/>
      <c r="AD30" s="8"/>
      <c r="AE30" s="8"/>
      <c r="AF30" s="8"/>
      <c r="AG30" s="8"/>
      <c r="AH30" s="19"/>
      <c r="AI30" s="6">
        <f t="shared" si="1"/>
        <v>0</v>
      </c>
      <c r="AJ30" s="42" t="e">
        <f t="shared" si="0"/>
        <v>#DIV/0!</v>
      </c>
      <c r="AK30" s="269"/>
    </row>
    <row r="31" spans="1:37" ht="12.85" customHeight="1">
      <c r="A31" s="5" t="str">
        <f>'Jan25'!A31</f>
        <v>EC grant no, UCD a/c no. + Project Title</v>
      </c>
      <c r="B31" s="69" t="str">
        <f>'Jan25'!B31</f>
        <v>&lt;select from list in Jan tab only&gt;</v>
      </c>
      <c r="C31" s="69" t="str">
        <f>'Jan25'!C31</f>
        <v>WP &lt;insert&gt;</v>
      </c>
      <c r="D31" s="8"/>
      <c r="E31" s="8"/>
      <c r="F31" s="19"/>
      <c r="G31" s="19"/>
      <c r="H31" s="104"/>
      <c r="I31" s="8"/>
      <c r="J31" s="8"/>
      <c r="K31" s="8"/>
      <c r="L31" s="8"/>
      <c r="M31" s="19"/>
      <c r="N31" s="19"/>
      <c r="O31" s="8"/>
      <c r="P31" s="8"/>
      <c r="Q31" s="8"/>
      <c r="R31" s="8"/>
      <c r="S31" s="8"/>
      <c r="T31" s="19"/>
      <c r="U31" s="19"/>
      <c r="V31" s="8"/>
      <c r="W31" s="8"/>
      <c r="X31" s="8"/>
      <c r="Y31" s="8"/>
      <c r="Z31" s="8"/>
      <c r="AA31" s="19"/>
      <c r="AB31" s="19"/>
      <c r="AC31" s="8"/>
      <c r="AD31" s="8"/>
      <c r="AE31" s="8"/>
      <c r="AF31" s="8"/>
      <c r="AG31" s="8"/>
      <c r="AH31" s="19"/>
      <c r="AI31" s="6">
        <f t="shared" si="1"/>
        <v>0</v>
      </c>
      <c r="AJ31" s="42" t="e">
        <f t="shared" si="0"/>
        <v>#DIV/0!</v>
      </c>
      <c r="AK31" s="269"/>
    </row>
    <row r="32" spans="1:37" ht="12.85" customHeight="1">
      <c r="A32" s="553" t="s">
        <v>147</v>
      </c>
      <c r="B32" s="554"/>
      <c r="C32" s="555"/>
      <c r="D32" s="6">
        <f t="shared" ref="D32:AH32" si="2">SUM(D17:D31)</f>
        <v>0</v>
      </c>
      <c r="E32" s="6">
        <f t="shared" si="2"/>
        <v>0</v>
      </c>
      <c r="F32" s="18">
        <f t="shared" si="2"/>
        <v>0</v>
      </c>
      <c r="G32" s="18">
        <f t="shared" si="2"/>
        <v>0</v>
      </c>
      <c r="H32" s="104">
        <f t="shared" si="2"/>
        <v>0</v>
      </c>
      <c r="I32" s="6">
        <f t="shared" si="2"/>
        <v>0</v>
      </c>
      <c r="J32" s="6">
        <f t="shared" si="2"/>
        <v>0</v>
      </c>
      <c r="K32" s="6">
        <f t="shared" si="2"/>
        <v>0</v>
      </c>
      <c r="L32" s="6">
        <f t="shared" si="2"/>
        <v>0</v>
      </c>
      <c r="M32" s="18">
        <f t="shared" si="2"/>
        <v>0</v>
      </c>
      <c r="N32" s="18">
        <f t="shared" si="2"/>
        <v>0</v>
      </c>
      <c r="O32" s="6">
        <f t="shared" si="2"/>
        <v>0</v>
      </c>
      <c r="P32" s="6">
        <f t="shared" si="2"/>
        <v>0</v>
      </c>
      <c r="Q32" s="6">
        <f t="shared" si="2"/>
        <v>0</v>
      </c>
      <c r="R32" s="6">
        <f t="shared" si="2"/>
        <v>0</v>
      </c>
      <c r="S32" s="6">
        <f t="shared" si="2"/>
        <v>0</v>
      </c>
      <c r="T32" s="18">
        <f t="shared" si="2"/>
        <v>0</v>
      </c>
      <c r="U32" s="18">
        <f t="shared" si="2"/>
        <v>0</v>
      </c>
      <c r="V32" s="6">
        <f t="shared" si="2"/>
        <v>0</v>
      </c>
      <c r="W32" s="6">
        <f t="shared" si="2"/>
        <v>0</v>
      </c>
      <c r="X32" s="6">
        <f t="shared" si="2"/>
        <v>0</v>
      </c>
      <c r="Y32" s="6">
        <f t="shared" si="2"/>
        <v>0</v>
      </c>
      <c r="Z32" s="6">
        <f t="shared" si="2"/>
        <v>0</v>
      </c>
      <c r="AA32" s="18">
        <f t="shared" si="2"/>
        <v>0</v>
      </c>
      <c r="AB32" s="18">
        <f t="shared" si="2"/>
        <v>0</v>
      </c>
      <c r="AC32" s="6">
        <f t="shared" si="2"/>
        <v>0</v>
      </c>
      <c r="AD32" s="6">
        <f t="shared" si="2"/>
        <v>0</v>
      </c>
      <c r="AE32" s="6">
        <f t="shared" si="2"/>
        <v>0</v>
      </c>
      <c r="AF32" s="6">
        <f t="shared" si="2"/>
        <v>0</v>
      </c>
      <c r="AG32" s="6">
        <f t="shared" si="2"/>
        <v>0</v>
      </c>
      <c r="AH32" s="18">
        <f t="shared" si="2"/>
        <v>0</v>
      </c>
      <c r="AI32" s="6">
        <f t="shared" si="1"/>
        <v>0</v>
      </c>
      <c r="AJ32" s="42" t="e">
        <f t="shared" si="0"/>
        <v>#DIV/0!</v>
      </c>
      <c r="AK32" s="266"/>
    </row>
    <row r="33" spans="1:37" ht="12.85" customHeight="1">
      <c r="A33" s="37" t="str">
        <f>'Jan25'!A33</f>
        <v>Internal and National Projects</v>
      </c>
      <c r="B33" s="38"/>
      <c r="C33" s="38"/>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40"/>
      <c r="AJ33" s="40"/>
      <c r="AK33" s="268"/>
    </row>
    <row r="34" spans="1:37" ht="12.85" customHeight="1">
      <c r="A34" s="160" t="str">
        <f>'Jan25'!A34</f>
        <v>Non EU/Other Activities</v>
      </c>
      <c r="B34" s="5" t="str">
        <f>'Jan25'!B34</f>
        <v>&lt;input in Jan tab only&gt;</v>
      </c>
      <c r="C34" s="160" t="str">
        <f>'Jan25'!C34</f>
        <v>WP &lt;insert&gt;</v>
      </c>
      <c r="D34" s="8"/>
      <c r="E34" s="8"/>
      <c r="F34" s="19"/>
      <c r="G34" s="19"/>
      <c r="H34" s="104"/>
      <c r="I34" s="8"/>
      <c r="J34" s="8"/>
      <c r="K34" s="8"/>
      <c r="L34" s="8"/>
      <c r="M34" s="19"/>
      <c r="N34" s="19"/>
      <c r="O34" s="8"/>
      <c r="P34" s="8"/>
      <c r="Q34" s="8"/>
      <c r="R34" s="8"/>
      <c r="S34" s="8"/>
      <c r="T34" s="19"/>
      <c r="U34" s="19"/>
      <c r="V34" s="8"/>
      <c r="W34" s="8"/>
      <c r="X34" s="8"/>
      <c r="Y34" s="8"/>
      <c r="Z34" s="8"/>
      <c r="AA34" s="19"/>
      <c r="AB34" s="19"/>
      <c r="AC34" s="8"/>
      <c r="AD34" s="8"/>
      <c r="AE34" s="8"/>
      <c r="AF34" s="8"/>
      <c r="AG34" s="8"/>
      <c r="AH34" s="19"/>
      <c r="AI34" s="6">
        <f t="shared" ref="AI34:AI40" si="3">SUM(D34:AH34)</f>
        <v>0</v>
      </c>
      <c r="AJ34" s="42" t="e">
        <f>AI34/$AI$48</f>
        <v>#DIV/0!</v>
      </c>
      <c r="AK34" s="267"/>
    </row>
    <row r="35" spans="1:37" ht="12.85" customHeight="1">
      <c r="A35" s="160" t="str">
        <f>'Jan25'!A35</f>
        <v>Non EU/Other Activities</v>
      </c>
      <c r="B35" s="5" t="str">
        <f>'Jan25'!B35</f>
        <v>&lt;input in Jan tab only&gt;</v>
      </c>
      <c r="C35" s="160" t="str">
        <f>'Jan25'!C35</f>
        <v>WP &lt;insert&gt;</v>
      </c>
      <c r="D35" s="8"/>
      <c r="E35" s="8"/>
      <c r="F35" s="19"/>
      <c r="G35" s="19"/>
      <c r="H35" s="104"/>
      <c r="I35" s="8"/>
      <c r="J35" s="8"/>
      <c r="K35" s="8"/>
      <c r="L35" s="8"/>
      <c r="M35" s="19"/>
      <c r="N35" s="19"/>
      <c r="O35" s="8"/>
      <c r="P35" s="8"/>
      <c r="Q35" s="8"/>
      <c r="R35" s="8"/>
      <c r="S35" s="8"/>
      <c r="T35" s="19"/>
      <c r="U35" s="19"/>
      <c r="V35" s="8"/>
      <c r="W35" s="8"/>
      <c r="X35" s="8"/>
      <c r="Y35" s="8"/>
      <c r="Z35" s="8"/>
      <c r="AA35" s="19"/>
      <c r="AB35" s="19"/>
      <c r="AC35" s="8"/>
      <c r="AD35" s="8"/>
      <c r="AE35" s="8"/>
      <c r="AF35" s="8"/>
      <c r="AG35" s="8"/>
      <c r="AH35" s="19"/>
      <c r="AI35" s="6">
        <f t="shared" si="3"/>
        <v>0</v>
      </c>
      <c r="AJ35" s="42" t="e">
        <f t="shared" ref="AJ35:AJ39" si="4">AI35/$AI$48</f>
        <v>#DIV/0!</v>
      </c>
      <c r="AK35" s="267"/>
    </row>
    <row r="36" spans="1:37" ht="12.85" customHeight="1">
      <c r="A36" s="160" t="str">
        <f>'Jan25'!A36</f>
        <v>Non EU/Other Activities</v>
      </c>
      <c r="B36" s="5" t="str">
        <f>'Jan25'!B36</f>
        <v>&lt;input in Jan tab only&gt;</v>
      </c>
      <c r="C36" s="160" t="str">
        <f>'Jan25'!C36</f>
        <v>WP &lt;insert&gt;</v>
      </c>
      <c r="D36" s="8"/>
      <c r="E36" s="8"/>
      <c r="F36" s="19"/>
      <c r="G36" s="19"/>
      <c r="H36" s="104"/>
      <c r="I36" s="8"/>
      <c r="J36" s="8"/>
      <c r="K36" s="8"/>
      <c r="L36" s="8"/>
      <c r="M36" s="19"/>
      <c r="N36" s="19"/>
      <c r="O36" s="8"/>
      <c r="P36" s="8"/>
      <c r="Q36" s="8"/>
      <c r="R36" s="8"/>
      <c r="S36" s="8"/>
      <c r="T36" s="19"/>
      <c r="U36" s="19"/>
      <c r="V36" s="8"/>
      <c r="W36" s="8"/>
      <c r="X36" s="8"/>
      <c r="Y36" s="8"/>
      <c r="Z36" s="8"/>
      <c r="AA36" s="19"/>
      <c r="AB36" s="19"/>
      <c r="AC36" s="8"/>
      <c r="AD36" s="8"/>
      <c r="AE36" s="8"/>
      <c r="AF36" s="8"/>
      <c r="AG36" s="8"/>
      <c r="AH36" s="19"/>
      <c r="AI36" s="6">
        <f t="shared" si="3"/>
        <v>0</v>
      </c>
      <c r="AJ36" s="42" t="e">
        <f t="shared" si="4"/>
        <v>#DIV/0!</v>
      </c>
      <c r="AK36" s="267"/>
    </row>
    <row r="37" spans="1:37" ht="12.85" customHeight="1">
      <c r="A37" s="160" t="str">
        <f>'Jan25'!A37</f>
        <v>Non EU/Other Activities</v>
      </c>
      <c r="B37" s="5" t="str">
        <f>'Jan25'!B37</f>
        <v>&lt;input in Jan tab only&gt;</v>
      </c>
      <c r="C37" s="160" t="str">
        <f>'Jan25'!C37</f>
        <v>WP &lt;insert&gt;</v>
      </c>
      <c r="D37" s="8"/>
      <c r="E37" s="8"/>
      <c r="F37" s="19"/>
      <c r="G37" s="19"/>
      <c r="H37" s="104"/>
      <c r="I37" s="8"/>
      <c r="J37" s="8"/>
      <c r="K37" s="8"/>
      <c r="L37" s="8"/>
      <c r="M37" s="19"/>
      <c r="N37" s="19"/>
      <c r="O37" s="8"/>
      <c r="P37" s="8"/>
      <c r="Q37" s="8"/>
      <c r="R37" s="8"/>
      <c r="S37" s="8"/>
      <c r="T37" s="19"/>
      <c r="U37" s="19"/>
      <c r="V37" s="8"/>
      <c r="W37" s="8"/>
      <c r="X37" s="8"/>
      <c r="Y37" s="8"/>
      <c r="Z37" s="8"/>
      <c r="AA37" s="19"/>
      <c r="AB37" s="19"/>
      <c r="AC37" s="8"/>
      <c r="AD37" s="8"/>
      <c r="AE37" s="8"/>
      <c r="AF37" s="8"/>
      <c r="AG37" s="8"/>
      <c r="AH37" s="19"/>
      <c r="AI37" s="6">
        <f t="shared" si="3"/>
        <v>0</v>
      </c>
      <c r="AJ37" s="42" t="e">
        <f t="shared" si="4"/>
        <v>#DIV/0!</v>
      </c>
      <c r="AK37" s="267"/>
    </row>
    <row r="38" spans="1:37" ht="12.85" customHeight="1">
      <c r="A38" s="160" t="str">
        <f>'Jan25'!A38</f>
        <v>Non EU/Other Activities</v>
      </c>
      <c r="B38" s="5" t="str">
        <f>'Jan25'!B38</f>
        <v>&lt;input in Jan tab only&gt;</v>
      </c>
      <c r="C38" s="160" t="str">
        <f>'Jan25'!C38</f>
        <v>WP &lt;insert&gt;</v>
      </c>
      <c r="D38" s="8"/>
      <c r="E38" s="8"/>
      <c r="F38" s="19"/>
      <c r="G38" s="19"/>
      <c r="H38" s="104"/>
      <c r="I38" s="8"/>
      <c r="J38" s="8"/>
      <c r="K38" s="8"/>
      <c r="L38" s="8"/>
      <c r="M38" s="19"/>
      <c r="N38" s="19"/>
      <c r="O38" s="8"/>
      <c r="P38" s="8"/>
      <c r="Q38" s="8"/>
      <c r="R38" s="8"/>
      <c r="S38" s="8"/>
      <c r="T38" s="19"/>
      <c r="U38" s="19"/>
      <c r="V38" s="8"/>
      <c r="W38" s="8"/>
      <c r="X38" s="8"/>
      <c r="Y38" s="8"/>
      <c r="Z38" s="8"/>
      <c r="AA38" s="19"/>
      <c r="AB38" s="19"/>
      <c r="AC38" s="8"/>
      <c r="AD38" s="8"/>
      <c r="AE38" s="8"/>
      <c r="AF38" s="8"/>
      <c r="AG38" s="8"/>
      <c r="AH38" s="19"/>
      <c r="AI38" s="6">
        <f t="shared" si="3"/>
        <v>0</v>
      </c>
      <c r="AJ38" s="42" t="e">
        <f t="shared" si="4"/>
        <v>#DIV/0!</v>
      </c>
      <c r="AK38" s="267"/>
    </row>
    <row r="39" spans="1:37" ht="12.85" customHeight="1">
      <c r="A39" s="160" t="str">
        <f>'Jan25'!A39</f>
        <v>Non EU/Other Activities</v>
      </c>
      <c r="B39" s="5" t="str">
        <f>'Jan25'!B39</f>
        <v>&lt;input in Jan tab only&gt;</v>
      </c>
      <c r="C39" s="160" t="str">
        <f>'Jan25'!C39</f>
        <v>WP &lt;insert&gt;</v>
      </c>
      <c r="D39" s="8"/>
      <c r="E39" s="8"/>
      <c r="F39" s="19"/>
      <c r="G39" s="19"/>
      <c r="H39" s="104"/>
      <c r="I39" s="8"/>
      <c r="J39" s="8"/>
      <c r="K39" s="8"/>
      <c r="L39" s="8"/>
      <c r="M39" s="19"/>
      <c r="N39" s="19"/>
      <c r="O39" s="8"/>
      <c r="P39" s="8"/>
      <c r="Q39" s="8"/>
      <c r="R39" s="8"/>
      <c r="S39" s="8"/>
      <c r="T39" s="19"/>
      <c r="U39" s="19"/>
      <c r="V39" s="8"/>
      <c r="W39" s="8"/>
      <c r="X39" s="8"/>
      <c r="Y39" s="8"/>
      <c r="Z39" s="8"/>
      <c r="AA39" s="19"/>
      <c r="AB39" s="19"/>
      <c r="AC39" s="8"/>
      <c r="AD39" s="8"/>
      <c r="AE39" s="8"/>
      <c r="AF39" s="8"/>
      <c r="AG39" s="8"/>
      <c r="AH39" s="19"/>
      <c r="AI39" s="6">
        <f t="shared" si="3"/>
        <v>0</v>
      </c>
      <c r="AJ39" s="42" t="e">
        <f t="shared" si="4"/>
        <v>#DIV/0!</v>
      </c>
      <c r="AK39" s="267"/>
    </row>
    <row r="40" spans="1:37" ht="12.85" customHeight="1">
      <c r="A40" s="553" t="s">
        <v>148</v>
      </c>
      <c r="B40" s="554"/>
      <c r="C40" s="555"/>
      <c r="D40" s="6">
        <f t="shared" ref="D40:AH40" si="5">SUM(D34:D39)</f>
        <v>0</v>
      </c>
      <c r="E40" s="6">
        <f t="shared" si="5"/>
        <v>0</v>
      </c>
      <c r="F40" s="18">
        <f t="shared" si="5"/>
        <v>0</v>
      </c>
      <c r="G40" s="18">
        <f t="shared" si="5"/>
        <v>0</v>
      </c>
      <c r="H40" s="104">
        <f t="shared" si="5"/>
        <v>0</v>
      </c>
      <c r="I40" s="6">
        <f t="shared" si="5"/>
        <v>0</v>
      </c>
      <c r="J40" s="6">
        <f t="shared" si="5"/>
        <v>0</v>
      </c>
      <c r="K40" s="6">
        <f t="shared" si="5"/>
        <v>0</v>
      </c>
      <c r="L40" s="6">
        <f t="shared" si="5"/>
        <v>0</v>
      </c>
      <c r="M40" s="18">
        <f t="shared" si="5"/>
        <v>0</v>
      </c>
      <c r="N40" s="18">
        <f t="shared" si="5"/>
        <v>0</v>
      </c>
      <c r="O40" s="6">
        <f t="shared" si="5"/>
        <v>0</v>
      </c>
      <c r="P40" s="6">
        <f t="shared" si="5"/>
        <v>0</v>
      </c>
      <c r="Q40" s="6">
        <f t="shared" si="5"/>
        <v>0</v>
      </c>
      <c r="R40" s="6">
        <f t="shared" si="5"/>
        <v>0</v>
      </c>
      <c r="S40" s="6">
        <f t="shared" si="5"/>
        <v>0</v>
      </c>
      <c r="T40" s="18">
        <f t="shared" si="5"/>
        <v>0</v>
      </c>
      <c r="U40" s="18">
        <f t="shared" si="5"/>
        <v>0</v>
      </c>
      <c r="V40" s="6">
        <f t="shared" si="5"/>
        <v>0</v>
      </c>
      <c r="W40" s="6">
        <f t="shared" si="5"/>
        <v>0</v>
      </c>
      <c r="X40" s="6">
        <f t="shared" si="5"/>
        <v>0</v>
      </c>
      <c r="Y40" s="6">
        <f t="shared" si="5"/>
        <v>0</v>
      </c>
      <c r="Z40" s="6">
        <f t="shared" si="5"/>
        <v>0</v>
      </c>
      <c r="AA40" s="18">
        <f t="shared" si="5"/>
        <v>0</v>
      </c>
      <c r="AB40" s="18">
        <f t="shared" si="5"/>
        <v>0</v>
      </c>
      <c r="AC40" s="6">
        <f t="shared" si="5"/>
        <v>0</v>
      </c>
      <c r="AD40" s="6">
        <f t="shared" si="5"/>
        <v>0</v>
      </c>
      <c r="AE40" s="6">
        <f t="shared" si="5"/>
        <v>0</v>
      </c>
      <c r="AF40" s="6">
        <f>SUM(AF34:AF39)</f>
        <v>0</v>
      </c>
      <c r="AG40" s="6">
        <f t="shared" si="5"/>
        <v>0</v>
      </c>
      <c r="AH40" s="18">
        <f t="shared" si="5"/>
        <v>0</v>
      </c>
      <c r="AI40" s="6">
        <f t="shared" si="3"/>
        <v>0</v>
      </c>
      <c r="AJ40" s="42" t="e">
        <f>AI40/$AI$48</f>
        <v>#DIV/0!</v>
      </c>
      <c r="AK40" s="266"/>
    </row>
    <row r="41" spans="1:37" ht="12.85" customHeight="1">
      <c r="A41" s="37" t="s">
        <v>18</v>
      </c>
      <c r="B41" s="38"/>
      <c r="C41" s="38"/>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40"/>
      <c r="AJ41" s="40"/>
      <c r="AK41" s="268"/>
    </row>
    <row r="42" spans="1:37" ht="12.85" customHeight="1">
      <c r="A42" s="5" t="s">
        <v>19</v>
      </c>
      <c r="B42" s="5"/>
      <c r="C42" s="5"/>
      <c r="D42" s="8"/>
      <c r="E42" s="8"/>
      <c r="F42" s="19"/>
      <c r="G42" s="19"/>
      <c r="H42" s="104"/>
      <c r="I42" s="8"/>
      <c r="J42" s="8"/>
      <c r="K42" s="8"/>
      <c r="L42" s="8"/>
      <c r="M42" s="19"/>
      <c r="N42" s="19"/>
      <c r="O42" s="8"/>
      <c r="P42" s="8"/>
      <c r="Q42" s="8"/>
      <c r="R42" s="8"/>
      <c r="S42" s="8"/>
      <c r="T42" s="19"/>
      <c r="U42" s="19"/>
      <c r="V42" s="8"/>
      <c r="W42" s="8"/>
      <c r="X42" s="8"/>
      <c r="Y42" s="8"/>
      <c r="Z42" s="8"/>
      <c r="AA42" s="19"/>
      <c r="AB42" s="19"/>
      <c r="AC42" s="8"/>
      <c r="AD42" s="8"/>
      <c r="AE42" s="8"/>
      <c r="AF42" s="8"/>
      <c r="AG42" s="8"/>
      <c r="AH42" s="19"/>
      <c r="AI42" s="6">
        <f>SUM(D42:AH42)</f>
        <v>0</v>
      </c>
      <c r="AJ42" s="6"/>
      <c r="AK42" s="267"/>
    </row>
    <row r="43" spans="1:37">
      <c r="A43" s="5" t="s">
        <v>20</v>
      </c>
      <c r="B43" s="5"/>
      <c r="C43" s="5"/>
      <c r="D43" s="8"/>
      <c r="E43" s="8"/>
      <c r="F43" s="19"/>
      <c r="G43" s="19"/>
      <c r="H43" s="104"/>
      <c r="I43" s="8"/>
      <c r="J43" s="8"/>
      <c r="K43" s="8"/>
      <c r="L43" s="8"/>
      <c r="M43" s="19"/>
      <c r="N43" s="19"/>
      <c r="O43" s="8"/>
      <c r="P43" s="8"/>
      <c r="Q43" s="8"/>
      <c r="R43" s="8"/>
      <c r="S43" s="8"/>
      <c r="T43" s="19"/>
      <c r="U43" s="19"/>
      <c r="V43" s="8"/>
      <c r="W43" s="8"/>
      <c r="X43" s="8"/>
      <c r="Y43" s="8"/>
      <c r="Z43" s="8"/>
      <c r="AA43" s="19"/>
      <c r="AB43" s="19"/>
      <c r="AC43" s="8"/>
      <c r="AD43" s="8"/>
      <c r="AE43" s="8"/>
      <c r="AF43" s="8"/>
      <c r="AG43" s="8"/>
      <c r="AH43" s="19"/>
      <c r="AI43" s="6">
        <f>SUM(D43:AH43)</f>
        <v>0</v>
      </c>
      <c r="AJ43" s="6"/>
      <c r="AK43" s="267"/>
    </row>
    <row r="44" spans="1:37">
      <c r="A44" s="5" t="s">
        <v>36</v>
      </c>
      <c r="B44" s="5"/>
      <c r="C44" s="5"/>
      <c r="D44" s="8"/>
      <c r="E44" s="8"/>
      <c r="F44" s="19"/>
      <c r="G44" s="19"/>
      <c r="H44" s="104"/>
      <c r="I44" s="8"/>
      <c r="J44" s="8"/>
      <c r="K44" s="8"/>
      <c r="L44" s="8"/>
      <c r="M44" s="19"/>
      <c r="N44" s="19"/>
      <c r="O44" s="8"/>
      <c r="P44" s="8"/>
      <c r="Q44" s="8"/>
      <c r="R44" s="8"/>
      <c r="S44" s="8"/>
      <c r="T44" s="19"/>
      <c r="U44" s="19"/>
      <c r="V44" s="8"/>
      <c r="W44" s="8"/>
      <c r="X44" s="8"/>
      <c r="Y44" s="8"/>
      <c r="Z44" s="8"/>
      <c r="AA44" s="19"/>
      <c r="AB44" s="19"/>
      <c r="AC44" s="8"/>
      <c r="AD44" s="8"/>
      <c r="AE44" s="8"/>
      <c r="AF44" s="8"/>
      <c r="AG44" s="8"/>
      <c r="AH44" s="19"/>
      <c r="AI44" s="6">
        <f>SUM(D44:AH44)</f>
        <v>0</v>
      </c>
      <c r="AJ44" s="6"/>
      <c r="AK44" s="267"/>
    </row>
    <row r="45" spans="1:37">
      <c r="A45" s="5" t="s">
        <v>21</v>
      </c>
      <c r="B45" s="5"/>
      <c r="C45" s="5"/>
      <c r="D45" s="8"/>
      <c r="E45" s="8"/>
      <c r="F45" s="19"/>
      <c r="G45" s="19"/>
      <c r="H45" s="104"/>
      <c r="I45" s="8"/>
      <c r="J45" s="8"/>
      <c r="K45" s="8"/>
      <c r="L45" s="8"/>
      <c r="M45" s="19"/>
      <c r="N45" s="19"/>
      <c r="O45" s="8"/>
      <c r="P45" s="8"/>
      <c r="Q45" s="8"/>
      <c r="R45" s="8"/>
      <c r="S45" s="8"/>
      <c r="T45" s="19"/>
      <c r="U45" s="19"/>
      <c r="V45" s="8"/>
      <c r="W45" s="8"/>
      <c r="X45" s="8"/>
      <c r="Y45" s="8"/>
      <c r="Z45" s="8"/>
      <c r="AA45" s="19"/>
      <c r="AB45" s="19"/>
      <c r="AC45" s="8"/>
      <c r="AD45" s="8"/>
      <c r="AE45" s="8"/>
      <c r="AF45" s="8"/>
      <c r="AG45" s="8"/>
      <c r="AH45" s="19"/>
      <c r="AI45" s="6">
        <f>SUM(D45:AH45)</f>
        <v>0</v>
      </c>
      <c r="AJ45" s="6"/>
      <c r="AK45" s="267"/>
    </row>
    <row r="46" spans="1:37">
      <c r="A46" s="553" t="s">
        <v>149</v>
      </c>
      <c r="B46" s="556"/>
      <c r="C46" s="557"/>
      <c r="D46" s="6">
        <f t="shared" ref="D46:AH46" si="6">SUM(D42:D45)</f>
        <v>0</v>
      </c>
      <c r="E46" s="6">
        <f t="shared" si="6"/>
        <v>0</v>
      </c>
      <c r="F46" s="18">
        <f t="shared" si="6"/>
        <v>0</v>
      </c>
      <c r="G46" s="18">
        <f t="shared" si="6"/>
        <v>0</v>
      </c>
      <c r="H46" s="104">
        <f t="shared" si="6"/>
        <v>0</v>
      </c>
      <c r="I46" s="6">
        <f t="shared" si="6"/>
        <v>0</v>
      </c>
      <c r="J46" s="6">
        <f t="shared" si="6"/>
        <v>0</v>
      </c>
      <c r="K46" s="6">
        <f t="shared" si="6"/>
        <v>0</v>
      </c>
      <c r="L46" s="6">
        <f t="shared" si="6"/>
        <v>0</v>
      </c>
      <c r="M46" s="18">
        <f t="shared" si="6"/>
        <v>0</v>
      </c>
      <c r="N46" s="18">
        <f t="shared" si="6"/>
        <v>0</v>
      </c>
      <c r="O46" s="6">
        <f t="shared" si="6"/>
        <v>0</v>
      </c>
      <c r="P46" s="6">
        <f t="shared" si="6"/>
        <v>0</v>
      </c>
      <c r="Q46" s="6">
        <f t="shared" si="6"/>
        <v>0</v>
      </c>
      <c r="R46" s="6">
        <f t="shared" si="6"/>
        <v>0</v>
      </c>
      <c r="S46" s="6">
        <f t="shared" si="6"/>
        <v>0</v>
      </c>
      <c r="T46" s="18">
        <f t="shared" si="6"/>
        <v>0</v>
      </c>
      <c r="U46" s="18">
        <f t="shared" si="6"/>
        <v>0</v>
      </c>
      <c r="V46" s="6">
        <f t="shared" si="6"/>
        <v>0</v>
      </c>
      <c r="W46" s="6">
        <f t="shared" si="6"/>
        <v>0</v>
      </c>
      <c r="X46" s="6">
        <f t="shared" si="6"/>
        <v>0</v>
      </c>
      <c r="Y46" s="6">
        <f t="shared" si="6"/>
        <v>0</v>
      </c>
      <c r="Z46" s="6">
        <f t="shared" si="6"/>
        <v>0</v>
      </c>
      <c r="AA46" s="18">
        <f t="shared" si="6"/>
        <v>0</v>
      </c>
      <c r="AB46" s="18">
        <f t="shared" si="6"/>
        <v>0</v>
      </c>
      <c r="AC46" s="6">
        <f t="shared" si="6"/>
        <v>0</v>
      </c>
      <c r="AD46" s="6">
        <f t="shared" ref="AD46:AE46" si="7">SUM(AD42:AD45)</f>
        <v>0</v>
      </c>
      <c r="AE46" s="6">
        <f t="shared" si="7"/>
        <v>0</v>
      </c>
      <c r="AF46" s="6">
        <f t="shared" si="6"/>
        <v>0</v>
      </c>
      <c r="AG46" s="6">
        <f t="shared" si="6"/>
        <v>0</v>
      </c>
      <c r="AH46" s="18">
        <f t="shared" si="6"/>
        <v>0</v>
      </c>
      <c r="AI46" s="6">
        <f>SUM(D46:AH46)</f>
        <v>0</v>
      </c>
      <c r="AJ46" s="6"/>
      <c r="AK46" s="7"/>
    </row>
    <row r="47" spans="1:37">
      <c r="A47" s="249"/>
      <c r="B47" s="250"/>
      <c r="C47" s="250"/>
      <c r="D47" s="11"/>
      <c r="E47" s="11"/>
      <c r="F47" s="11"/>
      <c r="G47" s="11"/>
      <c r="H47" s="262"/>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258"/>
      <c r="AK47" s="259"/>
    </row>
    <row r="48" spans="1:37">
      <c r="A48" s="553" t="s">
        <v>150</v>
      </c>
      <c r="B48" s="556"/>
      <c r="C48" s="557"/>
      <c r="D48" s="6">
        <f t="shared" ref="D48:AH48" si="8">D32+D40</f>
        <v>0</v>
      </c>
      <c r="E48" s="6">
        <f t="shared" si="8"/>
        <v>0</v>
      </c>
      <c r="F48" s="18">
        <f t="shared" si="8"/>
        <v>0</v>
      </c>
      <c r="G48" s="18">
        <f t="shared" si="8"/>
        <v>0</v>
      </c>
      <c r="H48" s="104">
        <f t="shared" si="8"/>
        <v>0</v>
      </c>
      <c r="I48" s="6">
        <f t="shared" si="8"/>
        <v>0</v>
      </c>
      <c r="J48" s="6">
        <f t="shared" si="8"/>
        <v>0</v>
      </c>
      <c r="K48" s="6">
        <f t="shared" si="8"/>
        <v>0</v>
      </c>
      <c r="L48" s="6">
        <f t="shared" si="8"/>
        <v>0</v>
      </c>
      <c r="M48" s="18">
        <f t="shared" si="8"/>
        <v>0</v>
      </c>
      <c r="N48" s="18">
        <f t="shared" si="8"/>
        <v>0</v>
      </c>
      <c r="O48" s="6">
        <f t="shared" si="8"/>
        <v>0</v>
      </c>
      <c r="P48" s="6">
        <f t="shared" si="8"/>
        <v>0</v>
      </c>
      <c r="Q48" s="6">
        <f t="shared" si="8"/>
        <v>0</v>
      </c>
      <c r="R48" s="6">
        <f t="shared" si="8"/>
        <v>0</v>
      </c>
      <c r="S48" s="6">
        <f t="shared" si="8"/>
        <v>0</v>
      </c>
      <c r="T48" s="18">
        <f t="shared" si="8"/>
        <v>0</v>
      </c>
      <c r="U48" s="18">
        <f t="shared" si="8"/>
        <v>0</v>
      </c>
      <c r="V48" s="6">
        <f t="shared" si="8"/>
        <v>0</v>
      </c>
      <c r="W48" s="6">
        <f t="shared" si="8"/>
        <v>0</v>
      </c>
      <c r="X48" s="6">
        <f t="shared" si="8"/>
        <v>0</v>
      </c>
      <c r="Y48" s="6">
        <f t="shared" si="8"/>
        <v>0</v>
      </c>
      <c r="Z48" s="6">
        <f t="shared" si="8"/>
        <v>0</v>
      </c>
      <c r="AA48" s="18">
        <f t="shared" si="8"/>
        <v>0</v>
      </c>
      <c r="AB48" s="18">
        <f t="shared" si="8"/>
        <v>0</v>
      </c>
      <c r="AC48" s="6">
        <f t="shared" si="8"/>
        <v>0</v>
      </c>
      <c r="AD48" s="6">
        <f t="shared" ref="AD48:AE48" si="9">AD32+AD40</f>
        <v>0</v>
      </c>
      <c r="AE48" s="6">
        <f t="shared" si="9"/>
        <v>0</v>
      </c>
      <c r="AF48" s="6">
        <f t="shared" si="8"/>
        <v>0</v>
      </c>
      <c r="AG48" s="6">
        <f t="shared" si="8"/>
        <v>0</v>
      </c>
      <c r="AH48" s="18">
        <f t="shared" si="8"/>
        <v>0</v>
      </c>
      <c r="AI48" s="9">
        <f>AI32+AI40</f>
        <v>0</v>
      </c>
      <c r="AJ48" s="30"/>
      <c r="AK48" s="260"/>
    </row>
    <row r="49" spans="1:37">
      <c r="A49" s="161"/>
      <c r="B49" s="252"/>
      <c r="C49" s="252"/>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257"/>
      <c r="AJ49" s="29"/>
      <c r="AK49" s="260"/>
    </row>
    <row r="50" spans="1:37">
      <c r="A50" s="553" t="s">
        <v>151</v>
      </c>
      <c r="B50" s="556"/>
      <c r="C50" s="557"/>
      <c r="D50" s="10">
        <f t="shared" ref="D50:AH50" si="10">D32+D40+D46</f>
        <v>0</v>
      </c>
      <c r="E50" s="10">
        <f t="shared" si="10"/>
        <v>0</v>
      </c>
      <c r="F50" s="18">
        <f t="shared" si="10"/>
        <v>0</v>
      </c>
      <c r="G50" s="18">
        <f t="shared" si="10"/>
        <v>0</v>
      </c>
      <c r="H50" s="104">
        <f t="shared" si="10"/>
        <v>0</v>
      </c>
      <c r="I50" s="10">
        <f t="shared" si="10"/>
        <v>0</v>
      </c>
      <c r="J50" s="10">
        <f t="shared" si="10"/>
        <v>0</v>
      </c>
      <c r="K50" s="10">
        <f t="shared" si="10"/>
        <v>0</v>
      </c>
      <c r="L50" s="10">
        <f t="shared" si="10"/>
        <v>0</v>
      </c>
      <c r="M50" s="18">
        <f t="shared" si="10"/>
        <v>0</v>
      </c>
      <c r="N50" s="18">
        <f t="shared" si="10"/>
        <v>0</v>
      </c>
      <c r="O50" s="10">
        <f t="shared" si="10"/>
        <v>0</v>
      </c>
      <c r="P50" s="10">
        <f t="shared" si="10"/>
        <v>0</v>
      </c>
      <c r="Q50" s="10">
        <f t="shared" si="10"/>
        <v>0</v>
      </c>
      <c r="R50" s="10">
        <f t="shared" si="10"/>
        <v>0</v>
      </c>
      <c r="S50" s="10">
        <f t="shared" si="10"/>
        <v>0</v>
      </c>
      <c r="T50" s="18">
        <f t="shared" si="10"/>
        <v>0</v>
      </c>
      <c r="U50" s="18">
        <f t="shared" si="10"/>
        <v>0</v>
      </c>
      <c r="V50" s="10">
        <f t="shared" si="10"/>
        <v>0</v>
      </c>
      <c r="W50" s="10">
        <f t="shared" si="10"/>
        <v>0</v>
      </c>
      <c r="X50" s="10">
        <f t="shared" si="10"/>
        <v>0</v>
      </c>
      <c r="Y50" s="10">
        <f t="shared" si="10"/>
        <v>0</v>
      </c>
      <c r="Z50" s="10">
        <f t="shared" si="10"/>
        <v>0</v>
      </c>
      <c r="AA50" s="18">
        <f t="shared" si="10"/>
        <v>0</v>
      </c>
      <c r="AB50" s="18">
        <f t="shared" si="10"/>
        <v>0</v>
      </c>
      <c r="AC50" s="10">
        <f t="shared" si="10"/>
        <v>0</v>
      </c>
      <c r="AD50" s="10">
        <f t="shared" ref="AD50:AE50" si="11">AD32+AD40+AD46</f>
        <v>0</v>
      </c>
      <c r="AE50" s="10">
        <f t="shared" si="11"/>
        <v>0</v>
      </c>
      <c r="AF50" s="10">
        <f t="shared" si="10"/>
        <v>0</v>
      </c>
      <c r="AG50" s="10">
        <f t="shared" si="10"/>
        <v>0</v>
      </c>
      <c r="AH50" s="18">
        <f t="shared" si="10"/>
        <v>0</v>
      </c>
      <c r="AI50" s="6">
        <f>AI46+AI48</f>
        <v>0</v>
      </c>
      <c r="AJ50" s="261"/>
      <c r="AK50" s="16"/>
    </row>
    <row r="53" spans="1:37">
      <c r="B53" s="55" t="s">
        <v>22</v>
      </c>
      <c r="C53" s="56"/>
      <c r="D53" s="57"/>
      <c r="E53" s="57"/>
      <c r="F53" s="57"/>
      <c r="G53" s="58"/>
      <c r="I53" t="s">
        <v>23</v>
      </c>
      <c r="J53" s="57"/>
      <c r="K53" s="57"/>
      <c r="L53" s="57"/>
      <c r="M53" s="57"/>
      <c r="N53" s="57"/>
      <c r="O53" s="57"/>
      <c r="P53" s="57"/>
      <c r="Q53" s="57"/>
      <c r="R53" s="57"/>
      <c r="S53" s="57"/>
      <c r="T53" s="57"/>
      <c r="U53" s="58"/>
      <c r="Z53" s="20" t="s">
        <v>71</v>
      </c>
      <c r="AA53" s="12"/>
      <c r="AB53" s="12"/>
      <c r="AC53" s="12"/>
      <c r="AF53" s="23"/>
      <c r="AG53" s="12"/>
      <c r="AH53" s="12"/>
      <c r="AI53" s="12"/>
      <c r="AJ53" s="12"/>
      <c r="AK53" s="13"/>
    </row>
    <row r="54" spans="1:37">
      <c r="B54" s="234"/>
      <c r="C54" s="162"/>
      <c r="D54" s="162"/>
      <c r="E54" s="162"/>
      <c r="F54" s="162"/>
      <c r="G54" s="59"/>
      <c r="J54" s="242"/>
      <c r="K54" s="242"/>
      <c r="L54" s="242"/>
      <c r="M54" s="242"/>
      <c r="N54" s="242"/>
      <c r="O54" s="242"/>
      <c r="P54" s="242"/>
      <c r="Q54" s="242"/>
      <c r="R54" s="242"/>
      <c r="S54" s="242"/>
      <c r="T54" s="242"/>
      <c r="U54" s="59"/>
      <c r="Z54" s="13"/>
      <c r="AJ54" s="29" t="s">
        <v>37</v>
      </c>
      <c r="AK54" s="30"/>
    </row>
    <row r="55" spans="1:37">
      <c r="B55" s="234"/>
      <c r="C55" s="162"/>
      <c r="D55" s="162"/>
      <c r="E55" s="162"/>
      <c r="F55" s="162"/>
      <c r="G55" s="59"/>
      <c r="J55" s="242"/>
      <c r="K55" s="242"/>
      <c r="L55" s="242"/>
      <c r="M55" s="242"/>
      <c r="N55" s="242"/>
      <c r="O55" s="242"/>
      <c r="P55" s="242"/>
      <c r="Q55" s="242"/>
      <c r="R55" s="242"/>
      <c r="S55" s="242"/>
      <c r="T55" s="242"/>
      <c r="U55" s="59"/>
      <c r="Z55" s="43" t="s">
        <v>38</v>
      </c>
      <c r="AI55" s="263">
        <f>AI48</f>
        <v>0</v>
      </c>
      <c r="AJ55" s="229" t="e">
        <f>AI55/AI48</f>
        <v>#DIV/0!</v>
      </c>
      <c r="AK55" s="231"/>
    </row>
    <row r="56" spans="1:37">
      <c r="B56" s="234"/>
      <c r="C56" s="162"/>
      <c r="D56" s="162"/>
      <c r="E56" s="162"/>
      <c r="F56" s="162"/>
      <c r="G56" s="59"/>
      <c r="J56" s="242"/>
      <c r="K56" s="242"/>
      <c r="L56" s="242"/>
      <c r="M56" s="242"/>
      <c r="N56" s="242"/>
      <c r="O56" s="242"/>
      <c r="P56" s="242"/>
      <c r="Q56" s="242"/>
      <c r="R56" s="242"/>
      <c r="S56" s="242"/>
      <c r="T56" s="242"/>
      <c r="U56" s="59"/>
      <c r="Z56" s="13"/>
      <c r="AG56" s="3"/>
      <c r="AH56" s="3"/>
      <c r="AI56" s="263"/>
      <c r="AJ56" s="165"/>
      <c r="AK56" s="13"/>
    </row>
    <row r="57" spans="1:37">
      <c r="B57" s="234"/>
      <c r="C57" s="162"/>
      <c r="D57" s="162"/>
      <c r="E57" s="162"/>
      <c r="F57" s="162"/>
      <c r="G57" s="59"/>
      <c r="J57" s="244"/>
      <c r="K57" s="244"/>
      <c r="L57" s="244"/>
      <c r="M57" s="244"/>
      <c r="N57" s="244"/>
      <c r="O57" s="244"/>
      <c r="P57" s="244"/>
      <c r="Q57" s="244"/>
      <c r="R57" s="244"/>
      <c r="S57" s="244"/>
      <c r="T57" s="244"/>
      <c r="U57" s="59"/>
      <c r="Z57" s="163" t="str">
        <f>$A$16</f>
        <v>EU Projects</v>
      </c>
      <c r="AC57" s="164"/>
      <c r="AI57" s="264">
        <f>AI32</f>
        <v>0</v>
      </c>
      <c r="AJ57" s="165" t="e">
        <f>AI57/AI55</f>
        <v>#DIV/0!</v>
      </c>
      <c r="AK57" s="13"/>
    </row>
    <row r="58" spans="1:37">
      <c r="B58" s="248" t="str">
        <f>C4</f>
        <v>&lt;input name in Jan tab only&gt;</v>
      </c>
      <c r="C58" s="57"/>
      <c r="D58" s="57"/>
      <c r="E58" s="57"/>
      <c r="F58" s="57"/>
      <c r="G58" s="59"/>
      <c r="I58" t="str">
        <f>'Jan25'!J58</f>
        <v>&lt;input approver's name here in Jan tab only&gt;</v>
      </c>
      <c r="J58" s="254"/>
      <c r="K58" s="254"/>
      <c r="L58" s="254"/>
      <c r="M58" s="254"/>
      <c r="N58" s="254"/>
      <c r="O58" s="254"/>
      <c r="P58" s="254"/>
      <c r="Q58" s="254"/>
      <c r="R58" s="254"/>
      <c r="S58" s="254"/>
      <c r="T58" s="254"/>
      <c r="U58" s="59"/>
      <c r="Z58" s="163" t="str">
        <f>$A$33</f>
        <v>Internal and National Projects</v>
      </c>
      <c r="AI58" s="265">
        <f>AI40</f>
        <v>0</v>
      </c>
      <c r="AJ58" s="230" t="e">
        <f>AI58/AI55</f>
        <v>#DIV/0!</v>
      </c>
      <c r="AK58" s="232"/>
    </row>
    <row r="59" spans="1:37">
      <c r="B59" s="236"/>
      <c r="C59" s="162"/>
      <c r="D59" s="162"/>
      <c r="E59" s="162"/>
      <c r="F59" s="162"/>
      <c r="G59" s="59"/>
      <c r="J59" s="235"/>
      <c r="K59" s="235"/>
      <c r="L59" s="235"/>
      <c r="M59" s="235"/>
      <c r="N59" s="235"/>
      <c r="O59" s="235"/>
      <c r="P59" s="235"/>
      <c r="Q59" s="235"/>
      <c r="R59" s="235"/>
      <c r="S59" s="235"/>
      <c r="T59" s="235"/>
      <c r="U59" s="59"/>
      <c r="Z59" s="13"/>
      <c r="AI59" s="264">
        <f>AI57+AI58</f>
        <v>0</v>
      </c>
      <c r="AJ59" s="165" t="e">
        <f>AJ57+AJ58</f>
        <v>#DIV/0!</v>
      </c>
      <c r="AK59" s="13"/>
    </row>
    <row r="60" spans="1:37">
      <c r="B60" s="233" t="s">
        <v>64</v>
      </c>
      <c r="C60" s="237"/>
      <c r="D60" s="237"/>
      <c r="E60" s="237"/>
      <c r="F60" s="237"/>
      <c r="G60" s="239"/>
      <c r="I60" t="s">
        <v>64</v>
      </c>
      <c r="J60" s="237"/>
      <c r="K60" s="237"/>
      <c r="L60" s="237"/>
      <c r="M60" s="237"/>
      <c r="N60" s="237"/>
      <c r="O60" s="237"/>
      <c r="P60" s="237"/>
      <c r="Q60" s="237"/>
      <c r="R60" s="162"/>
      <c r="S60" s="162"/>
      <c r="T60" s="162"/>
      <c r="U60" s="59"/>
      <c r="Z60" s="21"/>
      <c r="AA60" s="15"/>
      <c r="AB60" s="15"/>
      <c r="AC60" s="15"/>
      <c r="AF60" s="15"/>
      <c r="AG60" s="15"/>
      <c r="AH60" s="15"/>
      <c r="AI60" s="15"/>
      <c r="AJ60" s="15"/>
      <c r="AK60" s="13"/>
    </row>
    <row r="61" spans="1:37">
      <c r="B61" s="240"/>
      <c r="C61" s="238"/>
      <c r="D61" s="237"/>
      <c r="E61" s="237"/>
      <c r="F61" s="237"/>
      <c r="G61" s="239"/>
      <c r="J61" s="245"/>
      <c r="K61" s="245"/>
      <c r="L61" s="245"/>
      <c r="M61" s="245"/>
      <c r="N61" s="245"/>
      <c r="O61" s="245"/>
      <c r="P61" s="245"/>
      <c r="Q61" s="245"/>
      <c r="R61" s="162"/>
      <c r="S61" s="162"/>
      <c r="T61" s="162"/>
      <c r="U61" s="59"/>
      <c r="AJ61" s="12"/>
    </row>
    <row r="62" spans="1:37">
      <c r="B62" s="61"/>
      <c r="C62" s="62"/>
      <c r="D62" s="60"/>
      <c r="E62" s="60"/>
      <c r="F62" s="60"/>
      <c r="G62" s="63"/>
      <c r="J62" s="60"/>
      <c r="K62" s="60"/>
      <c r="L62" s="60"/>
      <c r="M62" s="60"/>
      <c r="N62" s="60"/>
      <c r="O62" s="60"/>
      <c r="P62" s="60"/>
      <c r="Q62" s="60"/>
      <c r="R62" s="60"/>
      <c r="S62" s="60"/>
      <c r="T62" s="60"/>
      <c r="U62" s="63"/>
    </row>
    <row r="63" spans="1:37">
      <c r="A63" s="25"/>
      <c r="B63" s="25"/>
      <c r="C63" s="25"/>
    </row>
    <row r="64" spans="1:37">
      <c r="B64" s="166" t="s">
        <v>108</v>
      </c>
      <c r="C64" s="25"/>
      <c r="H64" s="550" t="s">
        <v>61</v>
      </c>
      <c r="I64" s="550"/>
      <c r="J64" s="157" t="s">
        <v>65</v>
      </c>
    </row>
    <row r="65" spans="2:10">
      <c r="B65" s="157" t="s">
        <v>145</v>
      </c>
      <c r="J65" s="157" t="s">
        <v>146</v>
      </c>
    </row>
    <row r="66" spans="2:10">
      <c r="B66" s="157"/>
    </row>
    <row r="67" spans="2:10">
      <c r="J67" s="157" t="s">
        <v>143</v>
      </c>
    </row>
    <row r="68" spans="2:10">
      <c r="J68" s="157" t="s">
        <v>144</v>
      </c>
    </row>
  </sheetData>
  <protectedRanges>
    <protectedRange sqref="C9" name="Range1_2"/>
    <protectedRange sqref="C4:C6" name="Range1_1_1"/>
    <protectedRange sqref="A53:A62" name="Range9_1_1_3"/>
    <protectedRange sqref="A53:A62" name="Range8_1_1_3"/>
    <protectedRange sqref="AK17:AK31" name="Range4"/>
    <protectedRange sqref="AK34:AK39" name="Range6"/>
    <protectedRange sqref="AK42:AK45" name="Range8"/>
  </protectedRanges>
  <mergeCells count="13">
    <mergeCell ref="A9:B9"/>
    <mergeCell ref="A4:B4"/>
    <mergeCell ref="A6:B6"/>
    <mergeCell ref="A7:B7"/>
    <mergeCell ref="C4:G4"/>
    <mergeCell ref="C5:G5"/>
    <mergeCell ref="C6:G6"/>
    <mergeCell ref="A32:C32"/>
    <mergeCell ref="A46:C46"/>
    <mergeCell ref="A48:C48"/>
    <mergeCell ref="A50:C50"/>
    <mergeCell ref="H64:I64"/>
    <mergeCell ref="A40:C40"/>
  </mergeCells>
  <phoneticPr fontId="0" type="noConversion"/>
  <dataValidations count="2">
    <dataValidation allowBlank="1" showInputMessage="1" showErrorMessage="1" prompt="Please complete these cells on Jan13 sheet - please refer to Guidance for further detail" sqref="C17:C31" xr:uid="{00000000-0002-0000-0500-000000000000}"/>
    <dataValidation allowBlank="1" showErrorMessage="1" sqref="A17:B31" xr:uid="{C63DDA31-7259-4329-A5C6-DB94E24F9DC5}"/>
  </dataValidations>
  <pageMargins left="0.19685039370078741" right="0.19685039370078741" top="0.19685039370078741" bottom="0.19685039370078741" header="0.51181102362204722" footer="0.51181102362204722"/>
  <pageSetup paperSize="9" scale="56" orientation="landscape" r:id="rId1"/>
  <extLst>
    <ext xmlns:x14="http://schemas.microsoft.com/office/spreadsheetml/2009/9/main" uri="{CCE6A557-97BC-4b89-ADB6-D9C93CAAB3DF}">
      <x14:dataValidations xmlns:xm="http://schemas.microsoft.com/office/excel/2006/main" count="1">
        <x14:dataValidation type="list" showErrorMessage="1" xr:uid="{B212579D-4297-4E53-A23B-1DDE836C6351}">
          <x14:formula1>
            <xm:f>'Dropdown Options'!$B$2:$B$8</xm:f>
          </x14:formula1>
          <xm:sqref>C6:G6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J68"/>
  <sheetViews>
    <sheetView zoomScale="70" zoomScaleNormal="70" workbookViewId="0">
      <pane xSplit="3" ySplit="16" topLeftCell="D17" activePane="bottomRight" state="frozen"/>
      <selection activeCell="A34" sqref="A34:A39"/>
      <selection pane="topRight" activeCell="A34" sqref="A34:A39"/>
      <selection pane="bottomLeft" activeCell="A34" sqref="A34:A39"/>
      <selection pane="bottomRight" activeCell="J28" sqref="J28"/>
    </sheetView>
  </sheetViews>
  <sheetFormatPr defaultColWidth="11.375" defaultRowHeight="12.85"/>
  <cols>
    <col min="1" max="2" width="29.75" customWidth="1"/>
    <col min="3" max="3" width="11.375" bestFit="1" customWidth="1"/>
    <col min="4" max="33" width="5" customWidth="1"/>
    <col min="34" max="34" width="9.25" customWidth="1"/>
    <col min="35" max="35" width="8.875" bestFit="1" customWidth="1"/>
    <col min="36" max="36" width="16.375" customWidth="1"/>
  </cols>
  <sheetData>
    <row r="1" spans="1:36" ht="11.95" customHeight="1"/>
    <row r="2" spans="1:36" ht="31.55" customHeight="1">
      <c r="A2" s="2" t="s">
        <v>0</v>
      </c>
      <c r="B2" s="68" t="s">
        <v>72</v>
      </c>
    </row>
    <row r="3" spans="1:36" ht="11.95" customHeight="1">
      <c r="I3" s="4"/>
      <c r="J3" s="4"/>
      <c r="K3" s="4"/>
      <c r="L3" s="4"/>
    </row>
    <row r="4" spans="1:36" ht="17.850000000000001">
      <c r="A4" s="570" t="s">
        <v>2</v>
      </c>
      <c r="B4" s="571"/>
      <c r="C4" s="572" t="str">
        <f>'Jan25'!C4</f>
        <v>&lt;input name in Jan tab only&gt;</v>
      </c>
      <c r="D4" s="573"/>
      <c r="E4" s="573"/>
      <c r="F4" s="573"/>
      <c r="G4" s="574"/>
      <c r="I4" s="4"/>
      <c r="J4" s="4"/>
      <c r="K4" s="4"/>
      <c r="L4" s="4"/>
    </row>
    <row r="5" spans="1:36" ht="17.850000000000001">
      <c r="A5" s="220" t="s">
        <v>112</v>
      </c>
      <c r="B5" s="226"/>
      <c r="C5" s="572" t="str">
        <f>'Jan25'!C5</f>
        <v>&lt;input personnel no. in Jan tab only&gt;</v>
      </c>
      <c r="D5" s="573"/>
      <c r="E5" s="573"/>
      <c r="F5" s="573"/>
      <c r="G5" s="574"/>
      <c r="I5" s="4"/>
      <c r="J5" s="4"/>
      <c r="K5" s="4"/>
      <c r="L5" s="4"/>
    </row>
    <row r="6" spans="1:36" ht="17.850000000000001">
      <c r="A6" s="570" t="s">
        <v>59</v>
      </c>
      <c r="B6" s="571"/>
      <c r="C6" s="575" t="str">
        <f>'Jan25'!C6</f>
        <v>&lt;select from list in Jan tab only&gt;</v>
      </c>
      <c r="D6" s="576"/>
      <c r="E6" s="576"/>
      <c r="F6" s="576"/>
      <c r="G6" s="577"/>
      <c r="I6" s="4"/>
      <c r="J6" s="4"/>
      <c r="K6" s="4"/>
      <c r="L6" s="4"/>
    </row>
    <row r="7" spans="1:36" ht="18" customHeight="1">
      <c r="A7" s="570" t="s">
        <v>3</v>
      </c>
      <c r="B7" s="571"/>
      <c r="C7" s="283" t="s">
        <v>29</v>
      </c>
    </row>
    <row r="8" spans="1:36" ht="20.350000000000001" customHeight="1">
      <c r="A8" s="219" t="s">
        <v>4</v>
      </c>
      <c r="B8" s="219"/>
      <c r="C8" s="227">
        <f>'Jan25'!C8</f>
        <v>2025</v>
      </c>
      <c r="D8" s="45"/>
      <c r="E8" s="45"/>
      <c r="F8" s="45"/>
      <c r="J8" s="3"/>
    </row>
    <row r="9" spans="1:36" ht="36.75" customHeight="1">
      <c r="A9" s="551" t="s">
        <v>60</v>
      </c>
      <c r="B9" s="552"/>
      <c r="C9" s="285" t="str">
        <f>'Jan25'!C9</f>
        <v>&lt;enter no. in Jan tab&gt;</v>
      </c>
      <c r="D9" s="221"/>
      <c r="E9" s="221"/>
      <c r="F9" s="221"/>
      <c r="G9" s="221"/>
      <c r="H9" s="221"/>
      <c r="I9" s="221"/>
      <c r="J9" s="221"/>
      <c r="K9" s="221"/>
      <c r="L9" s="221"/>
      <c r="M9" s="221"/>
      <c r="N9" s="221"/>
      <c r="O9" s="221"/>
    </row>
    <row r="10" spans="1:36" ht="21.75" customHeight="1">
      <c r="D10" s="41"/>
      <c r="E10" s="223" t="s">
        <v>78</v>
      </c>
      <c r="I10" s="4"/>
      <c r="J10" s="4"/>
      <c r="K10" s="4"/>
      <c r="L10" s="4"/>
    </row>
    <row r="11" spans="1:36" ht="12.85" customHeight="1">
      <c r="A11" s="224" t="str">
        <f>'Jan25'!A11</f>
        <v>Only the yellow cells are writeable. Input the time in hours.</v>
      </c>
    </row>
    <row r="12" spans="1:36" ht="18" customHeight="1">
      <c r="A12" s="225" t="str">
        <f>'Jan25'!A12</f>
        <v>Please ensure that all timesheets are signed by the employee and the Principal Investigator.</v>
      </c>
    </row>
    <row r="13" spans="1:36" ht="12.85" customHeight="1"/>
    <row r="14" spans="1:36" ht="12.85" customHeight="1">
      <c r="A14" s="5" t="s">
        <v>5</v>
      </c>
      <c r="B14" s="5"/>
      <c r="C14" s="5"/>
      <c r="D14" s="6">
        <v>1</v>
      </c>
      <c r="E14" s="6">
        <v>2</v>
      </c>
      <c r="F14" s="6">
        <v>3</v>
      </c>
      <c r="G14" s="6">
        <v>4</v>
      </c>
      <c r="H14" s="6">
        <v>5</v>
      </c>
      <c r="I14" s="6">
        <v>6</v>
      </c>
      <c r="J14" s="6">
        <v>7</v>
      </c>
      <c r="K14" s="6">
        <v>8</v>
      </c>
      <c r="L14" s="6">
        <v>9</v>
      </c>
      <c r="M14" s="6">
        <v>10</v>
      </c>
      <c r="N14" s="6">
        <v>11</v>
      </c>
      <c r="O14" s="6">
        <v>12</v>
      </c>
      <c r="P14" s="6">
        <v>13</v>
      </c>
      <c r="Q14" s="6">
        <v>14</v>
      </c>
      <c r="R14" s="6">
        <v>15</v>
      </c>
      <c r="S14" s="6">
        <v>16</v>
      </c>
      <c r="T14" s="6">
        <v>17</v>
      </c>
      <c r="U14" s="6">
        <v>18</v>
      </c>
      <c r="V14" s="6">
        <v>19</v>
      </c>
      <c r="W14" s="6">
        <v>20</v>
      </c>
      <c r="X14" s="6">
        <v>21</v>
      </c>
      <c r="Y14" s="6">
        <v>22</v>
      </c>
      <c r="Z14" s="6">
        <v>23</v>
      </c>
      <c r="AA14" s="6">
        <v>24</v>
      </c>
      <c r="AB14" s="6">
        <v>25</v>
      </c>
      <c r="AC14" s="6">
        <v>26</v>
      </c>
      <c r="AD14" s="6">
        <v>27</v>
      </c>
      <c r="AE14" s="6">
        <v>28</v>
      </c>
      <c r="AF14" s="6">
        <v>29</v>
      </c>
      <c r="AG14" s="6">
        <v>30</v>
      </c>
      <c r="AH14" s="6" t="s">
        <v>6</v>
      </c>
      <c r="AI14" s="70" t="s">
        <v>62</v>
      </c>
      <c r="AJ14" s="266" t="s">
        <v>7</v>
      </c>
    </row>
    <row r="15" spans="1:36" ht="12.85" customHeight="1">
      <c r="A15" s="5" t="s">
        <v>8</v>
      </c>
      <c r="B15" s="5"/>
      <c r="C15" s="5"/>
      <c r="D15" s="71" t="s">
        <v>9</v>
      </c>
      <c r="E15" s="9" t="s">
        <v>10</v>
      </c>
      <c r="F15" s="158" t="s">
        <v>11</v>
      </c>
      <c r="G15" s="158" t="s">
        <v>12</v>
      </c>
      <c r="H15" s="158" t="s">
        <v>13</v>
      </c>
      <c r="I15" s="158" t="s">
        <v>14</v>
      </c>
      <c r="J15" s="71" t="s">
        <v>15</v>
      </c>
      <c r="K15" s="71" t="s">
        <v>9</v>
      </c>
      <c r="L15" s="158" t="s">
        <v>10</v>
      </c>
      <c r="M15" s="158" t="s">
        <v>11</v>
      </c>
      <c r="N15" s="158" t="s">
        <v>12</v>
      </c>
      <c r="O15" s="158" t="s">
        <v>13</v>
      </c>
      <c r="P15" s="158" t="s">
        <v>14</v>
      </c>
      <c r="Q15" s="71" t="s">
        <v>15</v>
      </c>
      <c r="R15" s="71" t="s">
        <v>9</v>
      </c>
      <c r="S15" s="158" t="s">
        <v>10</v>
      </c>
      <c r="T15" s="158" t="s">
        <v>11</v>
      </c>
      <c r="U15" s="158" t="s">
        <v>12</v>
      </c>
      <c r="V15" s="158" t="s">
        <v>13</v>
      </c>
      <c r="W15" s="158" t="s">
        <v>14</v>
      </c>
      <c r="X15" s="71" t="s">
        <v>15</v>
      </c>
      <c r="Y15" s="71" t="s">
        <v>9</v>
      </c>
      <c r="Z15" s="158" t="s">
        <v>10</v>
      </c>
      <c r="AA15" s="158" t="s">
        <v>11</v>
      </c>
      <c r="AB15" s="158" t="s">
        <v>12</v>
      </c>
      <c r="AC15" s="158" t="s">
        <v>13</v>
      </c>
      <c r="AD15" s="158" t="s">
        <v>14</v>
      </c>
      <c r="AE15" s="71" t="s">
        <v>15</v>
      </c>
      <c r="AF15" s="71" t="s">
        <v>9</v>
      </c>
      <c r="AG15" s="158" t="s">
        <v>10</v>
      </c>
      <c r="AH15" s="6"/>
      <c r="AI15" s="70" t="s">
        <v>63</v>
      </c>
      <c r="AJ15" s="7"/>
    </row>
    <row r="16" spans="1:36" ht="12.85" customHeight="1">
      <c r="A16" s="35" t="s">
        <v>140</v>
      </c>
      <c r="B16" s="36" t="s">
        <v>52</v>
      </c>
      <c r="C16" s="36" t="s">
        <v>53</v>
      </c>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3"/>
      <c r="AI16" s="73"/>
      <c r="AJ16" s="74"/>
    </row>
    <row r="17" spans="1:36" ht="12.85" customHeight="1">
      <c r="A17" s="5" t="str">
        <f>'Jan25'!A17</f>
        <v>EC grant no, UCD a/c no. + Project Title</v>
      </c>
      <c r="B17" s="69" t="str">
        <f>'Jan25'!B17</f>
        <v>&lt;select from list in Jan tab only&gt;</v>
      </c>
      <c r="C17" s="69" t="str">
        <f>'Jan25'!C17</f>
        <v>WP &lt;insert&gt;</v>
      </c>
      <c r="D17" s="19"/>
      <c r="E17" s="104"/>
      <c r="F17" s="8"/>
      <c r="G17" s="8"/>
      <c r="H17" s="8"/>
      <c r="I17" s="8"/>
      <c r="J17" s="19"/>
      <c r="K17" s="19"/>
      <c r="L17" s="8"/>
      <c r="M17" s="8"/>
      <c r="N17" s="8"/>
      <c r="O17" s="8"/>
      <c r="P17" s="8"/>
      <c r="Q17" s="19"/>
      <c r="R17" s="19"/>
      <c r="S17" s="8"/>
      <c r="T17" s="8"/>
      <c r="U17" s="8"/>
      <c r="V17" s="8"/>
      <c r="W17" s="8"/>
      <c r="X17" s="19"/>
      <c r="Y17" s="19"/>
      <c r="Z17" s="8"/>
      <c r="AA17" s="8"/>
      <c r="AB17" s="8"/>
      <c r="AC17" s="8"/>
      <c r="AD17" s="8"/>
      <c r="AE17" s="19"/>
      <c r="AF17" s="19"/>
      <c r="AG17" s="8"/>
      <c r="AH17" s="6">
        <f>SUM(D17:AG17)</f>
        <v>0</v>
      </c>
      <c r="AI17" s="42" t="e">
        <f t="shared" ref="AI17:AI32" si="0">AH17/$AH$48</f>
        <v>#DIV/0!</v>
      </c>
      <c r="AJ17" s="269"/>
    </row>
    <row r="18" spans="1:36" ht="12.85" customHeight="1">
      <c r="A18" s="5" t="str">
        <f>'Jan25'!A18</f>
        <v>EC grant no, UCD a/c no. + Project Title</v>
      </c>
      <c r="B18" s="69" t="str">
        <f>'Jan25'!B18</f>
        <v>&lt;select from list in Jan tab only&gt;</v>
      </c>
      <c r="C18" s="69" t="str">
        <f>'Jan25'!C18</f>
        <v>WP &lt;insert&gt;</v>
      </c>
      <c r="D18" s="19"/>
      <c r="E18" s="104"/>
      <c r="F18" s="8"/>
      <c r="G18" s="8"/>
      <c r="H18" s="8"/>
      <c r="I18" s="8"/>
      <c r="J18" s="19"/>
      <c r="K18" s="19"/>
      <c r="L18" s="8"/>
      <c r="M18" s="8"/>
      <c r="N18" s="8"/>
      <c r="O18" s="8"/>
      <c r="P18" s="8"/>
      <c r="Q18" s="19"/>
      <c r="R18" s="19"/>
      <c r="S18" s="8"/>
      <c r="T18" s="8"/>
      <c r="U18" s="8"/>
      <c r="V18" s="8"/>
      <c r="W18" s="8"/>
      <c r="X18" s="19"/>
      <c r="Y18" s="19"/>
      <c r="Z18" s="8"/>
      <c r="AA18" s="8"/>
      <c r="AB18" s="8"/>
      <c r="AC18" s="8"/>
      <c r="AD18" s="8"/>
      <c r="AE18" s="19"/>
      <c r="AF18" s="19"/>
      <c r="AG18" s="8"/>
      <c r="AH18" s="6">
        <f t="shared" ref="AH18:AH31" si="1">SUM(D18:AG18)</f>
        <v>0</v>
      </c>
      <c r="AI18" s="42" t="e">
        <f t="shared" si="0"/>
        <v>#DIV/0!</v>
      </c>
      <c r="AJ18" s="269"/>
    </row>
    <row r="19" spans="1:36" ht="12.85" customHeight="1">
      <c r="A19" s="5" t="str">
        <f>'Jan25'!A19</f>
        <v>EC grant no, UCD a/c no. + Project Title</v>
      </c>
      <c r="B19" s="69" t="str">
        <f>'Jan25'!B19</f>
        <v>&lt;select from list in Jan tab only&gt;</v>
      </c>
      <c r="C19" s="69" t="str">
        <f>'Jan25'!C19</f>
        <v>WP &lt;insert&gt;</v>
      </c>
      <c r="D19" s="19"/>
      <c r="E19" s="104"/>
      <c r="F19" s="8"/>
      <c r="G19" s="8"/>
      <c r="H19" s="8"/>
      <c r="I19" s="8"/>
      <c r="J19" s="19"/>
      <c r="K19" s="19"/>
      <c r="L19" s="8"/>
      <c r="M19" s="8"/>
      <c r="N19" s="8"/>
      <c r="O19" s="8"/>
      <c r="P19" s="8"/>
      <c r="Q19" s="19"/>
      <c r="R19" s="19"/>
      <c r="S19" s="8"/>
      <c r="T19" s="8"/>
      <c r="U19" s="8"/>
      <c r="V19" s="8"/>
      <c r="W19" s="8"/>
      <c r="X19" s="19"/>
      <c r="Y19" s="19"/>
      <c r="Z19" s="8"/>
      <c r="AA19" s="8"/>
      <c r="AB19" s="8"/>
      <c r="AC19" s="8"/>
      <c r="AD19" s="8"/>
      <c r="AE19" s="19"/>
      <c r="AF19" s="19"/>
      <c r="AG19" s="8"/>
      <c r="AH19" s="6">
        <f t="shared" si="1"/>
        <v>0</v>
      </c>
      <c r="AI19" s="42" t="e">
        <f t="shared" si="0"/>
        <v>#DIV/0!</v>
      </c>
      <c r="AJ19" s="269"/>
    </row>
    <row r="20" spans="1:36" ht="12.85" customHeight="1">
      <c r="A20" s="5" t="str">
        <f>'Jan25'!A20</f>
        <v>EC grant no, UCD a/c no. + Project Title</v>
      </c>
      <c r="B20" s="69" t="str">
        <f>'Jan25'!B20</f>
        <v>&lt;select from list in Jan tab only&gt;</v>
      </c>
      <c r="C20" s="69" t="str">
        <f>'Jan25'!C20</f>
        <v>WP &lt;insert&gt;</v>
      </c>
      <c r="D20" s="19"/>
      <c r="E20" s="104"/>
      <c r="F20" s="8"/>
      <c r="G20" s="8"/>
      <c r="H20" s="8"/>
      <c r="I20" s="8"/>
      <c r="J20" s="19"/>
      <c r="K20" s="19"/>
      <c r="L20" s="8"/>
      <c r="M20" s="8"/>
      <c r="N20" s="8"/>
      <c r="O20" s="8"/>
      <c r="P20" s="8"/>
      <c r="Q20" s="19"/>
      <c r="R20" s="19"/>
      <c r="S20" s="8"/>
      <c r="T20" s="8"/>
      <c r="U20" s="8"/>
      <c r="V20" s="8"/>
      <c r="W20" s="8"/>
      <c r="X20" s="19"/>
      <c r="Y20" s="19"/>
      <c r="Z20" s="8"/>
      <c r="AA20" s="8"/>
      <c r="AB20" s="8"/>
      <c r="AC20" s="8"/>
      <c r="AD20" s="8"/>
      <c r="AE20" s="19"/>
      <c r="AF20" s="19"/>
      <c r="AG20" s="8"/>
      <c r="AH20" s="6">
        <f t="shared" si="1"/>
        <v>0</v>
      </c>
      <c r="AI20" s="42" t="e">
        <f t="shared" si="0"/>
        <v>#DIV/0!</v>
      </c>
      <c r="AJ20" s="269"/>
    </row>
    <row r="21" spans="1:36" ht="12.85" customHeight="1">
      <c r="A21" s="5" t="str">
        <f>'Jan25'!A21</f>
        <v>EC grant no, UCD a/c no. + Project Title</v>
      </c>
      <c r="B21" s="69" t="str">
        <f>'Jan25'!B21</f>
        <v>&lt;select from list in Jan tab only&gt;</v>
      </c>
      <c r="C21" s="69" t="str">
        <f>'Jan25'!C21</f>
        <v>WP &lt;insert&gt;</v>
      </c>
      <c r="D21" s="19"/>
      <c r="E21" s="104"/>
      <c r="F21" s="8"/>
      <c r="G21" s="8"/>
      <c r="H21" s="8"/>
      <c r="I21" s="8"/>
      <c r="J21" s="19"/>
      <c r="K21" s="19"/>
      <c r="L21" s="8"/>
      <c r="M21" s="8"/>
      <c r="N21" s="8"/>
      <c r="O21" s="8"/>
      <c r="P21" s="8"/>
      <c r="Q21" s="19"/>
      <c r="R21" s="19"/>
      <c r="S21" s="8"/>
      <c r="T21" s="8"/>
      <c r="U21" s="8"/>
      <c r="V21" s="8"/>
      <c r="W21" s="8"/>
      <c r="X21" s="19"/>
      <c r="Y21" s="19"/>
      <c r="Z21" s="8"/>
      <c r="AA21" s="8"/>
      <c r="AB21" s="8"/>
      <c r="AC21" s="8"/>
      <c r="AD21" s="8"/>
      <c r="AE21" s="19"/>
      <c r="AF21" s="19"/>
      <c r="AG21" s="8"/>
      <c r="AH21" s="6">
        <f t="shared" si="1"/>
        <v>0</v>
      </c>
      <c r="AI21" s="42" t="e">
        <f t="shared" si="0"/>
        <v>#DIV/0!</v>
      </c>
      <c r="AJ21" s="269"/>
    </row>
    <row r="22" spans="1:36" ht="12.85" customHeight="1">
      <c r="A22" s="5" t="str">
        <f>'Jan25'!A22</f>
        <v>EC grant no, UCD a/c no. + Project Title</v>
      </c>
      <c r="B22" s="69" t="str">
        <f>'Jan25'!B22</f>
        <v>&lt;select from list in Jan tab only&gt;</v>
      </c>
      <c r="C22" s="69" t="str">
        <f>'Jan25'!C22</f>
        <v>WP &lt;insert&gt;</v>
      </c>
      <c r="D22" s="19"/>
      <c r="E22" s="104"/>
      <c r="F22" s="8"/>
      <c r="G22" s="8"/>
      <c r="H22" s="8"/>
      <c r="I22" s="8"/>
      <c r="J22" s="19"/>
      <c r="K22" s="19"/>
      <c r="L22" s="8"/>
      <c r="M22" s="8"/>
      <c r="N22" s="8"/>
      <c r="O22" s="8"/>
      <c r="P22" s="8"/>
      <c r="Q22" s="19"/>
      <c r="R22" s="19"/>
      <c r="S22" s="8"/>
      <c r="T22" s="8"/>
      <c r="U22" s="8"/>
      <c r="V22" s="8"/>
      <c r="W22" s="8"/>
      <c r="X22" s="19"/>
      <c r="Y22" s="19"/>
      <c r="Z22" s="8"/>
      <c r="AA22" s="8"/>
      <c r="AB22" s="8"/>
      <c r="AC22" s="8"/>
      <c r="AD22" s="8"/>
      <c r="AE22" s="19"/>
      <c r="AF22" s="19"/>
      <c r="AG22" s="8"/>
      <c r="AH22" s="6">
        <f t="shared" si="1"/>
        <v>0</v>
      </c>
      <c r="AI22" s="42" t="e">
        <f t="shared" si="0"/>
        <v>#DIV/0!</v>
      </c>
      <c r="AJ22" s="269"/>
    </row>
    <row r="23" spans="1:36" ht="12.85" customHeight="1">
      <c r="A23" s="5" t="str">
        <f>'Jan25'!A23</f>
        <v>EC grant no, UCD a/c no. + Project Title</v>
      </c>
      <c r="B23" s="69" t="str">
        <f>'Jan25'!B23</f>
        <v>&lt;select from list in Jan tab only&gt;</v>
      </c>
      <c r="C23" s="69" t="str">
        <f>'Jan25'!C23</f>
        <v>WP &lt;insert&gt;</v>
      </c>
      <c r="D23" s="19"/>
      <c r="E23" s="104"/>
      <c r="F23" s="8"/>
      <c r="G23" s="8"/>
      <c r="H23" s="8"/>
      <c r="I23" s="8"/>
      <c r="J23" s="19"/>
      <c r="K23" s="19"/>
      <c r="L23" s="8"/>
      <c r="M23" s="8"/>
      <c r="N23" s="8"/>
      <c r="O23" s="8"/>
      <c r="P23" s="8"/>
      <c r="Q23" s="19"/>
      <c r="R23" s="19"/>
      <c r="S23" s="8"/>
      <c r="T23" s="8"/>
      <c r="U23" s="8"/>
      <c r="V23" s="8"/>
      <c r="W23" s="8"/>
      <c r="X23" s="19"/>
      <c r="Y23" s="19"/>
      <c r="Z23" s="8"/>
      <c r="AA23" s="8"/>
      <c r="AB23" s="8"/>
      <c r="AC23" s="8"/>
      <c r="AD23" s="8"/>
      <c r="AE23" s="19"/>
      <c r="AF23" s="19"/>
      <c r="AG23" s="8"/>
      <c r="AH23" s="6">
        <f t="shared" si="1"/>
        <v>0</v>
      </c>
      <c r="AI23" s="42" t="e">
        <f t="shared" si="0"/>
        <v>#DIV/0!</v>
      </c>
      <c r="AJ23" s="269"/>
    </row>
    <row r="24" spans="1:36" ht="12.85" customHeight="1">
      <c r="A24" s="5" t="str">
        <f>'Jan25'!A24</f>
        <v>EC grant no, UCD a/c no. + Project Title</v>
      </c>
      <c r="B24" s="69" t="str">
        <f>'Jan25'!B24</f>
        <v>&lt;select from list in Jan tab only&gt;</v>
      </c>
      <c r="C24" s="69" t="str">
        <f>'Jan25'!C24</f>
        <v>WP &lt;insert&gt;</v>
      </c>
      <c r="D24" s="19"/>
      <c r="E24" s="104"/>
      <c r="F24" s="8"/>
      <c r="G24" s="8"/>
      <c r="H24" s="8"/>
      <c r="I24" s="8"/>
      <c r="J24" s="19"/>
      <c r="K24" s="19"/>
      <c r="L24" s="8"/>
      <c r="M24" s="8"/>
      <c r="N24" s="8"/>
      <c r="O24" s="8"/>
      <c r="P24" s="8"/>
      <c r="Q24" s="19"/>
      <c r="R24" s="19"/>
      <c r="S24" s="8"/>
      <c r="T24" s="8"/>
      <c r="U24" s="8"/>
      <c r="V24" s="8"/>
      <c r="W24" s="8"/>
      <c r="X24" s="19"/>
      <c r="Y24" s="19"/>
      <c r="Z24" s="8"/>
      <c r="AA24" s="8"/>
      <c r="AB24" s="8"/>
      <c r="AC24" s="8"/>
      <c r="AD24" s="8"/>
      <c r="AE24" s="19"/>
      <c r="AF24" s="19"/>
      <c r="AG24" s="8"/>
      <c r="AH24" s="6">
        <f t="shared" si="1"/>
        <v>0</v>
      </c>
      <c r="AI24" s="42" t="e">
        <f t="shared" si="0"/>
        <v>#DIV/0!</v>
      </c>
      <c r="AJ24" s="269"/>
    </row>
    <row r="25" spans="1:36" ht="12.85" customHeight="1">
      <c r="A25" s="5" t="str">
        <f>'Jan25'!A25</f>
        <v>EC grant no, UCD a/c no. + Project Title</v>
      </c>
      <c r="B25" s="69" t="str">
        <f>'Jan25'!B25</f>
        <v>&lt;select from list in Jan tab only&gt;</v>
      </c>
      <c r="C25" s="69" t="str">
        <f>'Jan25'!C25</f>
        <v>WP &lt;insert&gt;</v>
      </c>
      <c r="D25" s="19"/>
      <c r="E25" s="104"/>
      <c r="F25" s="8"/>
      <c r="G25" s="8"/>
      <c r="H25" s="8"/>
      <c r="I25" s="8"/>
      <c r="J25" s="19"/>
      <c r="K25" s="19"/>
      <c r="L25" s="8"/>
      <c r="M25" s="8"/>
      <c r="N25" s="8"/>
      <c r="O25" s="8"/>
      <c r="P25" s="8"/>
      <c r="Q25" s="19"/>
      <c r="R25" s="19"/>
      <c r="S25" s="8"/>
      <c r="T25" s="8"/>
      <c r="U25" s="8"/>
      <c r="V25" s="8"/>
      <c r="W25" s="8"/>
      <c r="X25" s="19"/>
      <c r="Y25" s="19"/>
      <c r="Z25" s="8"/>
      <c r="AA25" s="8"/>
      <c r="AB25" s="8"/>
      <c r="AC25" s="8"/>
      <c r="AD25" s="8"/>
      <c r="AE25" s="19"/>
      <c r="AF25" s="19"/>
      <c r="AG25" s="8"/>
      <c r="AH25" s="6">
        <f t="shared" si="1"/>
        <v>0</v>
      </c>
      <c r="AI25" s="42" t="e">
        <f t="shared" si="0"/>
        <v>#DIV/0!</v>
      </c>
      <c r="AJ25" s="269"/>
    </row>
    <row r="26" spans="1:36" ht="12.85" customHeight="1">
      <c r="A26" s="5" t="str">
        <f>'Jan25'!A26</f>
        <v>EC grant no, UCD a/c no. + Project Title</v>
      </c>
      <c r="B26" s="69" t="str">
        <f>'Jan25'!B26</f>
        <v>&lt;select from list in Jan tab only&gt;</v>
      </c>
      <c r="C26" s="69" t="str">
        <f>'Jan25'!C26</f>
        <v>WP &lt;insert&gt;</v>
      </c>
      <c r="D26" s="19"/>
      <c r="E26" s="104"/>
      <c r="F26" s="8"/>
      <c r="G26" s="8"/>
      <c r="H26" s="8"/>
      <c r="I26" s="8"/>
      <c r="J26" s="19"/>
      <c r="K26" s="19"/>
      <c r="L26" s="8"/>
      <c r="M26" s="8"/>
      <c r="N26" s="8"/>
      <c r="O26" s="8"/>
      <c r="P26" s="8"/>
      <c r="Q26" s="19"/>
      <c r="R26" s="19"/>
      <c r="S26" s="8"/>
      <c r="T26" s="8"/>
      <c r="U26" s="8"/>
      <c r="V26" s="8"/>
      <c r="W26" s="8"/>
      <c r="X26" s="19"/>
      <c r="Y26" s="19"/>
      <c r="Z26" s="8"/>
      <c r="AA26" s="8"/>
      <c r="AB26" s="8"/>
      <c r="AC26" s="8"/>
      <c r="AD26" s="8"/>
      <c r="AE26" s="19"/>
      <c r="AF26" s="19"/>
      <c r="AG26" s="8"/>
      <c r="AH26" s="6">
        <f t="shared" si="1"/>
        <v>0</v>
      </c>
      <c r="AI26" s="42" t="e">
        <f t="shared" si="0"/>
        <v>#DIV/0!</v>
      </c>
      <c r="AJ26" s="269"/>
    </row>
    <row r="27" spans="1:36" ht="12.85" customHeight="1">
      <c r="A27" s="5" t="str">
        <f>'Jan25'!A27</f>
        <v>EC grant no, UCD a/c no. + Project Title</v>
      </c>
      <c r="B27" s="69" t="str">
        <f>'Jan25'!B27</f>
        <v>&lt;select from list in Jan tab only&gt;</v>
      </c>
      <c r="C27" s="69" t="str">
        <f>'Jan25'!C27</f>
        <v>WP &lt;insert&gt;</v>
      </c>
      <c r="D27" s="19"/>
      <c r="E27" s="104"/>
      <c r="F27" s="8"/>
      <c r="G27" s="8"/>
      <c r="H27" s="8"/>
      <c r="I27" s="8"/>
      <c r="J27" s="19"/>
      <c r="K27" s="19"/>
      <c r="L27" s="8"/>
      <c r="M27" s="8"/>
      <c r="N27" s="8"/>
      <c r="O27" s="8"/>
      <c r="P27" s="8"/>
      <c r="Q27" s="19"/>
      <c r="R27" s="19"/>
      <c r="S27" s="8"/>
      <c r="T27" s="8"/>
      <c r="U27" s="8"/>
      <c r="V27" s="8"/>
      <c r="W27" s="8"/>
      <c r="X27" s="19"/>
      <c r="Y27" s="19"/>
      <c r="Z27" s="8"/>
      <c r="AA27" s="8"/>
      <c r="AB27" s="8"/>
      <c r="AC27" s="8"/>
      <c r="AD27" s="8"/>
      <c r="AE27" s="19"/>
      <c r="AF27" s="19"/>
      <c r="AG27" s="8"/>
      <c r="AH27" s="6">
        <f t="shared" si="1"/>
        <v>0</v>
      </c>
      <c r="AI27" s="42" t="e">
        <f t="shared" si="0"/>
        <v>#DIV/0!</v>
      </c>
      <c r="AJ27" s="269"/>
    </row>
    <row r="28" spans="1:36" ht="12.85" customHeight="1">
      <c r="A28" s="5" t="str">
        <f>'Jan25'!A28</f>
        <v>EC grant no, UCD a/c no. + Project Title</v>
      </c>
      <c r="B28" s="69" t="str">
        <f>'Jan25'!B28</f>
        <v>&lt;select from list in Jan tab only&gt;</v>
      </c>
      <c r="C28" s="69" t="str">
        <f>'Jan25'!C28</f>
        <v>WP &lt;insert&gt;</v>
      </c>
      <c r="D28" s="19"/>
      <c r="E28" s="104"/>
      <c r="F28" s="8"/>
      <c r="G28" s="8"/>
      <c r="H28" s="8"/>
      <c r="I28" s="8"/>
      <c r="J28" s="19"/>
      <c r="K28" s="19"/>
      <c r="L28" s="8"/>
      <c r="M28" s="8"/>
      <c r="N28" s="8"/>
      <c r="O28" s="8"/>
      <c r="P28" s="8"/>
      <c r="Q28" s="19"/>
      <c r="R28" s="19"/>
      <c r="S28" s="8"/>
      <c r="T28" s="8"/>
      <c r="U28" s="8"/>
      <c r="V28" s="8"/>
      <c r="W28" s="8"/>
      <c r="X28" s="19"/>
      <c r="Y28" s="19"/>
      <c r="Z28" s="8"/>
      <c r="AA28" s="8"/>
      <c r="AB28" s="8"/>
      <c r="AC28" s="8"/>
      <c r="AD28" s="8"/>
      <c r="AE28" s="19"/>
      <c r="AF28" s="19"/>
      <c r="AG28" s="8"/>
      <c r="AH28" s="6">
        <f t="shared" si="1"/>
        <v>0</v>
      </c>
      <c r="AI28" s="42" t="e">
        <f t="shared" si="0"/>
        <v>#DIV/0!</v>
      </c>
      <c r="AJ28" s="269"/>
    </row>
    <row r="29" spans="1:36" ht="12.85" customHeight="1">
      <c r="A29" s="5" t="str">
        <f>'Jan25'!A29</f>
        <v>EC grant no, UCD a/c no. + Project Title</v>
      </c>
      <c r="B29" s="69" t="str">
        <f>'Jan25'!B29</f>
        <v>&lt;select from list in Jan tab only&gt;</v>
      </c>
      <c r="C29" s="69" t="str">
        <f>'Jan25'!C29</f>
        <v>WP &lt;insert&gt;</v>
      </c>
      <c r="D29" s="19"/>
      <c r="E29" s="104"/>
      <c r="F29" s="8"/>
      <c r="G29" s="8"/>
      <c r="H29" s="8"/>
      <c r="I29" s="8"/>
      <c r="J29" s="19"/>
      <c r="K29" s="19"/>
      <c r="L29" s="8"/>
      <c r="M29" s="8"/>
      <c r="N29" s="8"/>
      <c r="O29" s="8"/>
      <c r="P29" s="8"/>
      <c r="Q29" s="19"/>
      <c r="R29" s="19"/>
      <c r="S29" s="8"/>
      <c r="T29" s="8"/>
      <c r="U29" s="8"/>
      <c r="V29" s="8"/>
      <c r="W29" s="8"/>
      <c r="X29" s="19"/>
      <c r="Y29" s="19"/>
      <c r="Z29" s="8"/>
      <c r="AA29" s="8"/>
      <c r="AB29" s="8"/>
      <c r="AC29" s="8"/>
      <c r="AD29" s="8"/>
      <c r="AE29" s="19"/>
      <c r="AF29" s="19"/>
      <c r="AG29" s="8"/>
      <c r="AH29" s="6">
        <f t="shared" si="1"/>
        <v>0</v>
      </c>
      <c r="AI29" s="42" t="e">
        <f t="shared" si="0"/>
        <v>#DIV/0!</v>
      </c>
      <c r="AJ29" s="269"/>
    </row>
    <row r="30" spans="1:36" ht="12.85" customHeight="1">
      <c r="A30" s="5" t="str">
        <f>'Jan25'!A30</f>
        <v>EC grant no, UCD a/c no. + Project Title</v>
      </c>
      <c r="B30" s="69" t="str">
        <f>'Jan25'!B30</f>
        <v>&lt;select from list in Jan tab only&gt;</v>
      </c>
      <c r="C30" s="69" t="str">
        <f>'Jan25'!C30</f>
        <v>WP &lt;insert&gt;</v>
      </c>
      <c r="D30" s="19"/>
      <c r="E30" s="104"/>
      <c r="F30" s="8"/>
      <c r="G30" s="8"/>
      <c r="H30" s="8"/>
      <c r="I30" s="8"/>
      <c r="J30" s="19"/>
      <c r="K30" s="19"/>
      <c r="L30" s="8"/>
      <c r="M30" s="8"/>
      <c r="N30" s="8"/>
      <c r="O30" s="8"/>
      <c r="P30" s="8"/>
      <c r="Q30" s="19"/>
      <c r="R30" s="19"/>
      <c r="S30" s="8"/>
      <c r="T30" s="8"/>
      <c r="U30" s="8"/>
      <c r="V30" s="8"/>
      <c r="W30" s="8"/>
      <c r="X30" s="19"/>
      <c r="Y30" s="19"/>
      <c r="Z30" s="8"/>
      <c r="AA30" s="8"/>
      <c r="AB30" s="8"/>
      <c r="AC30" s="8"/>
      <c r="AD30" s="8"/>
      <c r="AE30" s="19"/>
      <c r="AF30" s="19"/>
      <c r="AG30" s="8"/>
      <c r="AH30" s="6">
        <f t="shared" si="1"/>
        <v>0</v>
      </c>
      <c r="AI30" s="42" t="e">
        <f t="shared" si="0"/>
        <v>#DIV/0!</v>
      </c>
      <c r="AJ30" s="269"/>
    </row>
    <row r="31" spans="1:36" ht="12.85" customHeight="1">
      <c r="A31" s="5" t="str">
        <f>'Jan25'!A31</f>
        <v>EC grant no, UCD a/c no. + Project Title</v>
      </c>
      <c r="B31" s="69" t="str">
        <f>'Jan25'!B31</f>
        <v>&lt;select from list in Jan tab only&gt;</v>
      </c>
      <c r="C31" s="69" t="str">
        <f>'Jan25'!C31</f>
        <v>WP &lt;insert&gt;</v>
      </c>
      <c r="D31" s="19"/>
      <c r="E31" s="104"/>
      <c r="F31" s="8"/>
      <c r="G31" s="8"/>
      <c r="H31" s="8"/>
      <c r="I31" s="8"/>
      <c r="J31" s="19"/>
      <c r="K31" s="19"/>
      <c r="L31" s="8"/>
      <c r="M31" s="8"/>
      <c r="N31" s="8"/>
      <c r="O31" s="8"/>
      <c r="P31" s="8"/>
      <c r="Q31" s="19"/>
      <c r="R31" s="19"/>
      <c r="S31" s="8"/>
      <c r="T31" s="8"/>
      <c r="U31" s="8"/>
      <c r="V31" s="8"/>
      <c r="W31" s="8"/>
      <c r="X31" s="19"/>
      <c r="Y31" s="19"/>
      <c r="Z31" s="8"/>
      <c r="AA31" s="8"/>
      <c r="AB31" s="8"/>
      <c r="AC31" s="8"/>
      <c r="AD31" s="8"/>
      <c r="AE31" s="19"/>
      <c r="AF31" s="19"/>
      <c r="AG31" s="8"/>
      <c r="AH31" s="6">
        <f t="shared" si="1"/>
        <v>0</v>
      </c>
      <c r="AI31" s="42" t="e">
        <f t="shared" si="0"/>
        <v>#DIV/0!</v>
      </c>
      <c r="AJ31" s="269"/>
    </row>
    <row r="32" spans="1:36" ht="12.85" customHeight="1">
      <c r="A32" s="553" t="s">
        <v>147</v>
      </c>
      <c r="B32" s="554"/>
      <c r="C32" s="555"/>
      <c r="D32" s="18">
        <f t="shared" ref="D32:AG32" si="2">SUM(D17:D31)</f>
        <v>0</v>
      </c>
      <c r="E32" s="104">
        <f t="shared" si="2"/>
        <v>0</v>
      </c>
      <c r="F32" s="6">
        <f t="shared" si="2"/>
        <v>0</v>
      </c>
      <c r="G32" s="6">
        <f t="shared" si="2"/>
        <v>0</v>
      </c>
      <c r="H32" s="6">
        <f t="shared" si="2"/>
        <v>0</v>
      </c>
      <c r="I32" s="6">
        <f t="shared" si="2"/>
        <v>0</v>
      </c>
      <c r="J32" s="18">
        <f t="shared" si="2"/>
        <v>0</v>
      </c>
      <c r="K32" s="18">
        <f t="shared" si="2"/>
        <v>0</v>
      </c>
      <c r="L32" s="6">
        <f t="shared" si="2"/>
        <v>0</v>
      </c>
      <c r="M32" s="6">
        <f t="shared" si="2"/>
        <v>0</v>
      </c>
      <c r="N32" s="6">
        <f t="shared" si="2"/>
        <v>0</v>
      </c>
      <c r="O32" s="6">
        <f t="shared" si="2"/>
        <v>0</v>
      </c>
      <c r="P32" s="6">
        <f t="shared" si="2"/>
        <v>0</v>
      </c>
      <c r="Q32" s="18">
        <f t="shared" si="2"/>
        <v>0</v>
      </c>
      <c r="R32" s="18">
        <f t="shared" si="2"/>
        <v>0</v>
      </c>
      <c r="S32" s="6">
        <f t="shared" si="2"/>
        <v>0</v>
      </c>
      <c r="T32" s="6">
        <f t="shared" si="2"/>
        <v>0</v>
      </c>
      <c r="U32" s="6">
        <f t="shared" si="2"/>
        <v>0</v>
      </c>
      <c r="V32" s="6">
        <f t="shared" si="2"/>
        <v>0</v>
      </c>
      <c r="W32" s="6">
        <f t="shared" si="2"/>
        <v>0</v>
      </c>
      <c r="X32" s="18">
        <f t="shared" si="2"/>
        <v>0</v>
      </c>
      <c r="Y32" s="18">
        <f t="shared" si="2"/>
        <v>0</v>
      </c>
      <c r="Z32" s="6">
        <f t="shared" si="2"/>
        <v>0</v>
      </c>
      <c r="AA32" s="6">
        <f t="shared" si="2"/>
        <v>0</v>
      </c>
      <c r="AB32" s="6">
        <f t="shared" si="2"/>
        <v>0</v>
      </c>
      <c r="AC32" s="6">
        <f t="shared" si="2"/>
        <v>0</v>
      </c>
      <c r="AD32" s="6">
        <f t="shared" si="2"/>
        <v>0</v>
      </c>
      <c r="AE32" s="18">
        <f t="shared" si="2"/>
        <v>0</v>
      </c>
      <c r="AF32" s="18">
        <f t="shared" si="2"/>
        <v>0</v>
      </c>
      <c r="AG32" s="6">
        <f t="shared" si="2"/>
        <v>0</v>
      </c>
      <c r="AH32" s="6">
        <f>SUM(D32:AG32)</f>
        <v>0</v>
      </c>
      <c r="AI32" s="42" t="e">
        <f t="shared" si="0"/>
        <v>#DIV/0!</v>
      </c>
      <c r="AJ32" s="266"/>
    </row>
    <row r="33" spans="1:36" ht="12.85" customHeight="1">
      <c r="A33" s="37" t="str">
        <f>'Jan25'!A33</f>
        <v>Internal and National Projects</v>
      </c>
      <c r="B33" s="38"/>
      <c r="C33" s="38"/>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40"/>
      <c r="AI33" s="40"/>
      <c r="AJ33" s="268"/>
    </row>
    <row r="34" spans="1:36" ht="12.85" customHeight="1">
      <c r="A34" s="160" t="str">
        <f>'Jan25'!A34</f>
        <v>Non EU/Other Activities</v>
      </c>
      <c r="B34" s="5" t="str">
        <f>'Jan25'!B34</f>
        <v>&lt;input in Jan tab only&gt;</v>
      </c>
      <c r="C34" s="160" t="str">
        <f>'Jan25'!C34</f>
        <v>WP &lt;insert&gt;</v>
      </c>
      <c r="D34" s="19"/>
      <c r="E34" s="104"/>
      <c r="F34" s="8"/>
      <c r="G34" s="8"/>
      <c r="H34" s="8"/>
      <c r="I34" s="8"/>
      <c r="J34" s="19"/>
      <c r="K34" s="19"/>
      <c r="L34" s="8"/>
      <c r="M34" s="8"/>
      <c r="N34" s="8"/>
      <c r="O34" s="8"/>
      <c r="P34" s="8"/>
      <c r="Q34" s="19"/>
      <c r="R34" s="19"/>
      <c r="S34" s="8"/>
      <c r="T34" s="8"/>
      <c r="U34" s="8"/>
      <c r="V34" s="8"/>
      <c r="W34" s="8"/>
      <c r="X34" s="19"/>
      <c r="Y34" s="19"/>
      <c r="Z34" s="8"/>
      <c r="AA34" s="8"/>
      <c r="AB34" s="8"/>
      <c r="AC34" s="8"/>
      <c r="AD34" s="8"/>
      <c r="AE34" s="19"/>
      <c r="AF34" s="19"/>
      <c r="AG34" s="8"/>
      <c r="AH34" s="6">
        <f t="shared" ref="AH34:AH39" si="3">SUM(D34:AG34)</f>
        <v>0</v>
      </c>
      <c r="AI34" s="42" t="e">
        <f>AH34/$AH$48</f>
        <v>#DIV/0!</v>
      </c>
      <c r="AJ34" s="267"/>
    </row>
    <row r="35" spans="1:36" ht="12.85" customHeight="1">
      <c r="A35" s="160" t="str">
        <f>'Jan25'!A35</f>
        <v>Non EU/Other Activities</v>
      </c>
      <c r="B35" s="5" t="str">
        <f>'Jan25'!B35</f>
        <v>&lt;input in Jan tab only&gt;</v>
      </c>
      <c r="C35" s="160" t="str">
        <f>'Jan25'!C35</f>
        <v>WP &lt;insert&gt;</v>
      </c>
      <c r="D35" s="19"/>
      <c r="E35" s="104"/>
      <c r="F35" s="8"/>
      <c r="G35" s="8"/>
      <c r="H35" s="8"/>
      <c r="I35" s="8"/>
      <c r="J35" s="19"/>
      <c r="K35" s="19"/>
      <c r="L35" s="8"/>
      <c r="M35" s="8"/>
      <c r="N35" s="8"/>
      <c r="O35" s="8"/>
      <c r="P35" s="8"/>
      <c r="Q35" s="19"/>
      <c r="R35" s="19"/>
      <c r="S35" s="8"/>
      <c r="T35" s="8"/>
      <c r="U35" s="8"/>
      <c r="V35" s="8"/>
      <c r="W35" s="8"/>
      <c r="X35" s="19"/>
      <c r="Y35" s="19"/>
      <c r="Z35" s="8"/>
      <c r="AA35" s="8"/>
      <c r="AB35" s="8"/>
      <c r="AC35" s="8"/>
      <c r="AD35" s="8"/>
      <c r="AE35" s="19"/>
      <c r="AF35" s="19"/>
      <c r="AG35" s="8"/>
      <c r="AH35" s="6">
        <f t="shared" si="3"/>
        <v>0</v>
      </c>
      <c r="AI35" s="42" t="e">
        <f t="shared" ref="AI35:AI39" si="4">AH35/$AH$48</f>
        <v>#DIV/0!</v>
      </c>
      <c r="AJ35" s="267"/>
    </row>
    <row r="36" spans="1:36" ht="12.85" customHeight="1">
      <c r="A36" s="160" t="str">
        <f>'Jan25'!A36</f>
        <v>Non EU/Other Activities</v>
      </c>
      <c r="B36" s="5" t="str">
        <f>'Jan25'!B36</f>
        <v>&lt;input in Jan tab only&gt;</v>
      </c>
      <c r="C36" s="160" t="str">
        <f>'Jan25'!C36</f>
        <v>WP &lt;insert&gt;</v>
      </c>
      <c r="D36" s="19"/>
      <c r="E36" s="104"/>
      <c r="F36" s="8"/>
      <c r="G36" s="8"/>
      <c r="H36" s="8"/>
      <c r="I36" s="8"/>
      <c r="J36" s="19"/>
      <c r="K36" s="19"/>
      <c r="L36" s="8"/>
      <c r="M36" s="8"/>
      <c r="N36" s="8"/>
      <c r="O36" s="8"/>
      <c r="P36" s="8"/>
      <c r="Q36" s="19"/>
      <c r="R36" s="19"/>
      <c r="S36" s="8"/>
      <c r="T36" s="8"/>
      <c r="U36" s="8"/>
      <c r="V36" s="8"/>
      <c r="W36" s="8"/>
      <c r="X36" s="19"/>
      <c r="Y36" s="19"/>
      <c r="Z36" s="8"/>
      <c r="AA36" s="8"/>
      <c r="AB36" s="8"/>
      <c r="AC36" s="8"/>
      <c r="AD36" s="8"/>
      <c r="AE36" s="19"/>
      <c r="AF36" s="19"/>
      <c r="AG36" s="8"/>
      <c r="AH36" s="6">
        <f t="shared" si="3"/>
        <v>0</v>
      </c>
      <c r="AI36" s="42" t="e">
        <f t="shared" si="4"/>
        <v>#DIV/0!</v>
      </c>
      <c r="AJ36" s="267"/>
    </row>
    <row r="37" spans="1:36" ht="12.85" customHeight="1">
      <c r="A37" s="160" t="str">
        <f>'Jan25'!A37</f>
        <v>Non EU/Other Activities</v>
      </c>
      <c r="B37" s="5" t="str">
        <f>'Jan25'!B37</f>
        <v>&lt;input in Jan tab only&gt;</v>
      </c>
      <c r="C37" s="160" t="str">
        <f>'Jan25'!C37</f>
        <v>WP &lt;insert&gt;</v>
      </c>
      <c r="D37" s="19"/>
      <c r="E37" s="104"/>
      <c r="F37" s="8"/>
      <c r="G37" s="8"/>
      <c r="H37" s="8"/>
      <c r="I37" s="8"/>
      <c r="J37" s="19"/>
      <c r="K37" s="19"/>
      <c r="L37" s="8"/>
      <c r="M37" s="8"/>
      <c r="N37" s="8"/>
      <c r="O37" s="8"/>
      <c r="P37" s="8"/>
      <c r="Q37" s="19"/>
      <c r="R37" s="19"/>
      <c r="S37" s="8"/>
      <c r="T37" s="8"/>
      <c r="U37" s="8"/>
      <c r="V37" s="8"/>
      <c r="W37" s="8"/>
      <c r="X37" s="19"/>
      <c r="Y37" s="19"/>
      <c r="Z37" s="8"/>
      <c r="AA37" s="8"/>
      <c r="AB37" s="8"/>
      <c r="AC37" s="8"/>
      <c r="AD37" s="8"/>
      <c r="AE37" s="19"/>
      <c r="AF37" s="19"/>
      <c r="AG37" s="8"/>
      <c r="AH37" s="6">
        <f t="shared" si="3"/>
        <v>0</v>
      </c>
      <c r="AI37" s="42" t="e">
        <f t="shared" si="4"/>
        <v>#DIV/0!</v>
      </c>
      <c r="AJ37" s="267"/>
    </row>
    <row r="38" spans="1:36" ht="12.85" customHeight="1">
      <c r="A38" s="160" t="str">
        <f>'Jan25'!A38</f>
        <v>Non EU/Other Activities</v>
      </c>
      <c r="B38" s="5" t="str">
        <f>'Jan25'!B38</f>
        <v>&lt;input in Jan tab only&gt;</v>
      </c>
      <c r="C38" s="160" t="str">
        <f>'Jan25'!C38</f>
        <v>WP &lt;insert&gt;</v>
      </c>
      <c r="D38" s="19"/>
      <c r="E38" s="104"/>
      <c r="F38" s="8"/>
      <c r="G38" s="8"/>
      <c r="H38" s="8"/>
      <c r="I38" s="8"/>
      <c r="J38" s="19"/>
      <c r="K38" s="19"/>
      <c r="L38" s="8"/>
      <c r="M38" s="8"/>
      <c r="N38" s="8"/>
      <c r="O38" s="8"/>
      <c r="P38" s="8"/>
      <c r="Q38" s="19"/>
      <c r="R38" s="19"/>
      <c r="S38" s="8"/>
      <c r="T38" s="8"/>
      <c r="U38" s="8"/>
      <c r="V38" s="8"/>
      <c r="W38" s="8"/>
      <c r="X38" s="19"/>
      <c r="Y38" s="19"/>
      <c r="Z38" s="8"/>
      <c r="AA38" s="8"/>
      <c r="AB38" s="8"/>
      <c r="AC38" s="8"/>
      <c r="AD38" s="8"/>
      <c r="AE38" s="19"/>
      <c r="AF38" s="19"/>
      <c r="AG38" s="8"/>
      <c r="AH38" s="6">
        <f t="shared" si="3"/>
        <v>0</v>
      </c>
      <c r="AI38" s="42" t="e">
        <f t="shared" si="4"/>
        <v>#DIV/0!</v>
      </c>
      <c r="AJ38" s="267"/>
    </row>
    <row r="39" spans="1:36" ht="12.85" customHeight="1">
      <c r="A39" s="160" t="str">
        <f>'Jan25'!A39</f>
        <v>Non EU/Other Activities</v>
      </c>
      <c r="B39" s="5" t="str">
        <f>'Jan25'!B39</f>
        <v>&lt;input in Jan tab only&gt;</v>
      </c>
      <c r="C39" s="160" t="str">
        <f>'Jan25'!C39</f>
        <v>WP &lt;insert&gt;</v>
      </c>
      <c r="D39" s="19"/>
      <c r="E39" s="104"/>
      <c r="F39" s="8"/>
      <c r="G39" s="8"/>
      <c r="H39" s="8"/>
      <c r="I39" s="8"/>
      <c r="J39" s="19"/>
      <c r="K39" s="19"/>
      <c r="L39" s="8"/>
      <c r="M39" s="8"/>
      <c r="N39" s="8"/>
      <c r="O39" s="8"/>
      <c r="P39" s="8"/>
      <c r="Q39" s="19"/>
      <c r="R39" s="19"/>
      <c r="S39" s="8"/>
      <c r="T39" s="8"/>
      <c r="U39" s="8"/>
      <c r="V39" s="8"/>
      <c r="W39" s="8"/>
      <c r="X39" s="19"/>
      <c r="Y39" s="19"/>
      <c r="Z39" s="8"/>
      <c r="AA39" s="8"/>
      <c r="AB39" s="8"/>
      <c r="AC39" s="8"/>
      <c r="AD39" s="8"/>
      <c r="AE39" s="19"/>
      <c r="AF39" s="19"/>
      <c r="AG39" s="8"/>
      <c r="AH39" s="6">
        <f t="shared" si="3"/>
        <v>0</v>
      </c>
      <c r="AI39" s="42" t="e">
        <f t="shared" si="4"/>
        <v>#DIV/0!</v>
      </c>
      <c r="AJ39" s="267"/>
    </row>
    <row r="40" spans="1:36" ht="12.85" customHeight="1">
      <c r="A40" s="553" t="s">
        <v>148</v>
      </c>
      <c r="B40" s="554"/>
      <c r="C40" s="555"/>
      <c r="D40" s="18">
        <f t="shared" ref="D40:AG40" si="5">SUM(D34:D39)</f>
        <v>0</v>
      </c>
      <c r="E40" s="104">
        <f t="shared" si="5"/>
        <v>0</v>
      </c>
      <c r="F40" s="6">
        <f t="shared" si="5"/>
        <v>0</v>
      </c>
      <c r="G40" s="6">
        <f t="shared" si="5"/>
        <v>0</v>
      </c>
      <c r="H40" s="6">
        <f t="shared" si="5"/>
        <v>0</v>
      </c>
      <c r="I40" s="6">
        <f t="shared" si="5"/>
        <v>0</v>
      </c>
      <c r="J40" s="18">
        <f t="shared" si="5"/>
        <v>0</v>
      </c>
      <c r="K40" s="18">
        <f t="shared" si="5"/>
        <v>0</v>
      </c>
      <c r="L40" s="6">
        <f t="shared" si="5"/>
        <v>0</v>
      </c>
      <c r="M40" s="6">
        <f t="shared" si="5"/>
        <v>0</v>
      </c>
      <c r="N40" s="6">
        <f t="shared" si="5"/>
        <v>0</v>
      </c>
      <c r="O40" s="6">
        <f t="shared" si="5"/>
        <v>0</v>
      </c>
      <c r="P40" s="6">
        <f t="shared" si="5"/>
        <v>0</v>
      </c>
      <c r="Q40" s="18">
        <f t="shared" si="5"/>
        <v>0</v>
      </c>
      <c r="R40" s="18">
        <f t="shared" si="5"/>
        <v>0</v>
      </c>
      <c r="S40" s="6">
        <f t="shared" si="5"/>
        <v>0</v>
      </c>
      <c r="T40" s="6">
        <f t="shared" si="5"/>
        <v>0</v>
      </c>
      <c r="U40" s="6">
        <f t="shared" si="5"/>
        <v>0</v>
      </c>
      <c r="V40" s="6">
        <f t="shared" si="5"/>
        <v>0</v>
      </c>
      <c r="W40" s="6">
        <f t="shared" si="5"/>
        <v>0</v>
      </c>
      <c r="X40" s="18">
        <f t="shared" si="5"/>
        <v>0</v>
      </c>
      <c r="Y40" s="18">
        <f t="shared" si="5"/>
        <v>0</v>
      </c>
      <c r="Z40" s="6">
        <f t="shared" si="5"/>
        <v>0</v>
      </c>
      <c r="AA40" s="6">
        <f t="shared" si="5"/>
        <v>0</v>
      </c>
      <c r="AB40" s="6">
        <f t="shared" si="5"/>
        <v>0</v>
      </c>
      <c r="AC40" s="6">
        <f t="shared" si="5"/>
        <v>0</v>
      </c>
      <c r="AD40" s="6">
        <f t="shared" si="5"/>
        <v>0</v>
      </c>
      <c r="AE40" s="18">
        <f t="shared" si="5"/>
        <v>0</v>
      </c>
      <c r="AF40" s="18">
        <f t="shared" si="5"/>
        <v>0</v>
      </c>
      <c r="AG40" s="6">
        <f t="shared" si="5"/>
        <v>0</v>
      </c>
      <c r="AH40" s="6">
        <f>SUM(D40:AG40)</f>
        <v>0</v>
      </c>
      <c r="AI40" s="42" t="e">
        <f>AH40/$AH$48</f>
        <v>#DIV/0!</v>
      </c>
      <c r="AJ40" s="266"/>
    </row>
    <row r="41" spans="1:36" ht="12.85" customHeight="1">
      <c r="A41" s="37" t="s">
        <v>18</v>
      </c>
      <c r="B41" s="38"/>
      <c r="C41" s="38"/>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40"/>
      <c r="AI41" s="40"/>
      <c r="AJ41" s="268"/>
    </row>
    <row r="42" spans="1:36" ht="12.85" customHeight="1">
      <c r="A42" s="5" t="s">
        <v>19</v>
      </c>
      <c r="B42" s="5"/>
      <c r="C42" s="5"/>
      <c r="D42" s="19"/>
      <c r="E42" s="104"/>
      <c r="F42" s="8"/>
      <c r="G42" s="8"/>
      <c r="H42" s="8"/>
      <c r="I42" s="8"/>
      <c r="J42" s="19"/>
      <c r="K42" s="19"/>
      <c r="L42" s="8"/>
      <c r="M42" s="8"/>
      <c r="N42" s="8"/>
      <c r="O42" s="8"/>
      <c r="P42" s="8"/>
      <c r="Q42" s="19"/>
      <c r="R42" s="19"/>
      <c r="S42" s="8"/>
      <c r="T42" s="8"/>
      <c r="U42" s="8"/>
      <c r="V42" s="8"/>
      <c r="W42" s="8"/>
      <c r="X42" s="19"/>
      <c r="Y42" s="19"/>
      <c r="Z42" s="8"/>
      <c r="AA42" s="8"/>
      <c r="AB42" s="8"/>
      <c r="AC42" s="8"/>
      <c r="AD42" s="8"/>
      <c r="AE42" s="19"/>
      <c r="AF42" s="19"/>
      <c r="AG42" s="8"/>
      <c r="AH42" s="6">
        <f>SUM(D42:AG42)</f>
        <v>0</v>
      </c>
      <c r="AI42" s="6"/>
      <c r="AJ42" s="267"/>
    </row>
    <row r="43" spans="1:36">
      <c r="A43" s="5" t="s">
        <v>20</v>
      </c>
      <c r="B43" s="5"/>
      <c r="C43" s="5"/>
      <c r="D43" s="19"/>
      <c r="E43" s="104"/>
      <c r="F43" s="8"/>
      <c r="G43" s="8"/>
      <c r="H43" s="8"/>
      <c r="I43" s="8"/>
      <c r="J43" s="19"/>
      <c r="K43" s="19"/>
      <c r="L43" s="8"/>
      <c r="M43" s="8"/>
      <c r="N43" s="8"/>
      <c r="O43" s="8"/>
      <c r="P43" s="8"/>
      <c r="Q43" s="19"/>
      <c r="R43" s="19"/>
      <c r="S43" s="8"/>
      <c r="T43" s="8"/>
      <c r="U43" s="8"/>
      <c r="V43" s="8"/>
      <c r="W43" s="8"/>
      <c r="X43" s="19"/>
      <c r="Y43" s="19"/>
      <c r="Z43" s="8"/>
      <c r="AA43" s="8"/>
      <c r="AB43" s="8"/>
      <c r="AC43" s="8"/>
      <c r="AD43" s="8"/>
      <c r="AE43" s="19"/>
      <c r="AF43" s="19"/>
      <c r="AG43" s="8"/>
      <c r="AH43" s="6">
        <f>SUM(D43:AG43)</f>
        <v>0</v>
      </c>
      <c r="AI43" s="6"/>
      <c r="AJ43" s="267"/>
    </row>
    <row r="44" spans="1:36">
      <c r="A44" s="5" t="s">
        <v>36</v>
      </c>
      <c r="B44" s="5"/>
      <c r="C44" s="5"/>
      <c r="D44" s="19"/>
      <c r="E44" s="104"/>
      <c r="F44" s="8"/>
      <c r="G44" s="8"/>
      <c r="H44" s="8"/>
      <c r="I44" s="8"/>
      <c r="J44" s="19"/>
      <c r="K44" s="19"/>
      <c r="L44" s="8"/>
      <c r="M44" s="8"/>
      <c r="N44" s="8"/>
      <c r="O44" s="8"/>
      <c r="P44" s="8"/>
      <c r="Q44" s="19"/>
      <c r="R44" s="19"/>
      <c r="S44" s="8"/>
      <c r="T44" s="8"/>
      <c r="U44" s="8"/>
      <c r="V44" s="8"/>
      <c r="W44" s="8"/>
      <c r="X44" s="19"/>
      <c r="Y44" s="19"/>
      <c r="Z44" s="8"/>
      <c r="AA44" s="8"/>
      <c r="AB44" s="8"/>
      <c r="AC44" s="8"/>
      <c r="AD44" s="8"/>
      <c r="AE44" s="19"/>
      <c r="AF44" s="19"/>
      <c r="AG44" s="8"/>
      <c r="AH44" s="6">
        <f>SUM(D44:AG44)</f>
        <v>0</v>
      </c>
      <c r="AI44" s="6"/>
      <c r="AJ44" s="267"/>
    </row>
    <row r="45" spans="1:36">
      <c r="A45" s="5" t="s">
        <v>21</v>
      </c>
      <c r="B45" s="5"/>
      <c r="C45" s="5"/>
      <c r="D45" s="19"/>
      <c r="E45" s="104"/>
      <c r="F45" s="8"/>
      <c r="G45" s="8"/>
      <c r="H45" s="8"/>
      <c r="I45" s="8"/>
      <c r="J45" s="19"/>
      <c r="K45" s="19"/>
      <c r="L45" s="8"/>
      <c r="M45" s="8"/>
      <c r="N45" s="8"/>
      <c r="O45" s="8"/>
      <c r="P45" s="8"/>
      <c r="Q45" s="19"/>
      <c r="R45" s="19"/>
      <c r="S45" s="8"/>
      <c r="T45" s="8"/>
      <c r="U45" s="8"/>
      <c r="V45" s="8"/>
      <c r="W45" s="8"/>
      <c r="X45" s="19"/>
      <c r="Y45" s="19"/>
      <c r="Z45" s="8"/>
      <c r="AA45" s="8"/>
      <c r="AB45" s="8"/>
      <c r="AC45" s="8"/>
      <c r="AD45" s="8"/>
      <c r="AE45" s="19"/>
      <c r="AF45" s="19"/>
      <c r="AG45" s="8"/>
      <c r="AH45" s="6">
        <f>SUM(D45:AG45)</f>
        <v>0</v>
      </c>
      <c r="AI45" s="6"/>
      <c r="AJ45" s="267"/>
    </row>
    <row r="46" spans="1:36">
      <c r="A46" s="553" t="s">
        <v>149</v>
      </c>
      <c r="B46" s="556"/>
      <c r="C46" s="557"/>
      <c r="D46" s="18">
        <f t="shared" ref="D46:AG46" si="6">SUM(D42:D45)</f>
        <v>0</v>
      </c>
      <c r="E46" s="104">
        <f t="shared" si="6"/>
        <v>0</v>
      </c>
      <c r="F46" s="6">
        <f t="shared" si="6"/>
        <v>0</v>
      </c>
      <c r="G46" s="6">
        <f t="shared" si="6"/>
        <v>0</v>
      </c>
      <c r="H46" s="6">
        <f t="shared" si="6"/>
        <v>0</v>
      </c>
      <c r="I46" s="6">
        <f t="shared" si="6"/>
        <v>0</v>
      </c>
      <c r="J46" s="18">
        <f t="shared" si="6"/>
        <v>0</v>
      </c>
      <c r="K46" s="18">
        <f t="shared" si="6"/>
        <v>0</v>
      </c>
      <c r="L46" s="6">
        <f t="shared" si="6"/>
        <v>0</v>
      </c>
      <c r="M46" s="6">
        <f t="shared" si="6"/>
        <v>0</v>
      </c>
      <c r="N46" s="6">
        <f t="shared" si="6"/>
        <v>0</v>
      </c>
      <c r="O46" s="6">
        <f t="shared" si="6"/>
        <v>0</v>
      </c>
      <c r="P46" s="6">
        <f t="shared" si="6"/>
        <v>0</v>
      </c>
      <c r="Q46" s="18">
        <f t="shared" si="6"/>
        <v>0</v>
      </c>
      <c r="R46" s="18">
        <f t="shared" si="6"/>
        <v>0</v>
      </c>
      <c r="S46" s="6">
        <f t="shared" si="6"/>
        <v>0</v>
      </c>
      <c r="T46" s="6">
        <f t="shared" si="6"/>
        <v>0</v>
      </c>
      <c r="U46" s="6">
        <f t="shared" si="6"/>
        <v>0</v>
      </c>
      <c r="V46" s="6">
        <f t="shared" si="6"/>
        <v>0</v>
      </c>
      <c r="W46" s="6">
        <f t="shared" si="6"/>
        <v>0</v>
      </c>
      <c r="X46" s="18">
        <f t="shared" si="6"/>
        <v>0</v>
      </c>
      <c r="Y46" s="18">
        <f t="shared" si="6"/>
        <v>0</v>
      </c>
      <c r="Z46" s="6">
        <f t="shared" si="6"/>
        <v>0</v>
      </c>
      <c r="AA46" s="6">
        <f t="shared" si="6"/>
        <v>0</v>
      </c>
      <c r="AB46" s="6">
        <f t="shared" ref="AB46:AC46" si="7">SUM(AB42:AB45)</f>
        <v>0</v>
      </c>
      <c r="AC46" s="6">
        <f t="shared" si="7"/>
        <v>0</v>
      </c>
      <c r="AD46" s="6">
        <f t="shared" si="6"/>
        <v>0</v>
      </c>
      <c r="AE46" s="18">
        <f t="shared" si="6"/>
        <v>0</v>
      </c>
      <c r="AF46" s="18">
        <f t="shared" si="6"/>
        <v>0</v>
      </c>
      <c r="AG46" s="6">
        <f t="shared" si="6"/>
        <v>0</v>
      </c>
      <c r="AH46" s="6">
        <f>SUM(D46:AG46)</f>
        <v>0</v>
      </c>
      <c r="AI46" s="6"/>
      <c r="AJ46" s="7"/>
    </row>
    <row r="47" spans="1:36">
      <c r="A47" s="249"/>
      <c r="B47" s="250"/>
      <c r="C47" s="250"/>
      <c r="D47" s="11"/>
      <c r="E47" s="262"/>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258"/>
      <c r="AJ47" s="259"/>
    </row>
    <row r="48" spans="1:36">
      <c r="A48" s="553" t="s">
        <v>150</v>
      </c>
      <c r="B48" s="556"/>
      <c r="C48" s="557"/>
      <c r="D48" s="18">
        <f t="shared" ref="D48:AD48" si="8">D32+D40</f>
        <v>0</v>
      </c>
      <c r="E48" s="104">
        <f t="shared" si="8"/>
        <v>0</v>
      </c>
      <c r="F48" s="6">
        <f t="shared" si="8"/>
        <v>0</v>
      </c>
      <c r="G48" s="6">
        <f t="shared" si="8"/>
        <v>0</v>
      </c>
      <c r="H48" s="6">
        <f t="shared" si="8"/>
        <v>0</v>
      </c>
      <c r="I48" s="6">
        <f t="shared" si="8"/>
        <v>0</v>
      </c>
      <c r="J48" s="18">
        <f t="shared" si="8"/>
        <v>0</v>
      </c>
      <c r="K48" s="18">
        <f t="shared" si="8"/>
        <v>0</v>
      </c>
      <c r="L48" s="6">
        <f t="shared" si="8"/>
        <v>0</v>
      </c>
      <c r="M48" s="6">
        <f t="shared" si="8"/>
        <v>0</v>
      </c>
      <c r="N48" s="6">
        <f t="shared" si="8"/>
        <v>0</v>
      </c>
      <c r="O48" s="6">
        <f t="shared" si="8"/>
        <v>0</v>
      </c>
      <c r="P48" s="6">
        <f t="shared" si="8"/>
        <v>0</v>
      </c>
      <c r="Q48" s="18">
        <f t="shared" si="8"/>
        <v>0</v>
      </c>
      <c r="R48" s="18">
        <f t="shared" si="8"/>
        <v>0</v>
      </c>
      <c r="S48" s="6">
        <f t="shared" si="8"/>
        <v>0</v>
      </c>
      <c r="T48" s="6">
        <f t="shared" si="8"/>
        <v>0</v>
      </c>
      <c r="U48" s="6">
        <f t="shared" si="8"/>
        <v>0</v>
      </c>
      <c r="V48" s="6">
        <f t="shared" si="8"/>
        <v>0</v>
      </c>
      <c r="W48" s="6">
        <f t="shared" si="8"/>
        <v>0</v>
      </c>
      <c r="X48" s="18">
        <f t="shared" si="8"/>
        <v>0</v>
      </c>
      <c r="Y48" s="18">
        <f t="shared" si="8"/>
        <v>0</v>
      </c>
      <c r="Z48" s="6">
        <f t="shared" si="8"/>
        <v>0</v>
      </c>
      <c r="AA48" s="6">
        <f t="shared" si="8"/>
        <v>0</v>
      </c>
      <c r="AB48" s="6">
        <f t="shared" ref="AB48:AC48" si="9">AB32+AB40</f>
        <v>0</v>
      </c>
      <c r="AC48" s="6">
        <f t="shared" si="9"/>
        <v>0</v>
      </c>
      <c r="AD48" s="6">
        <f t="shared" si="8"/>
        <v>0</v>
      </c>
      <c r="AE48" s="18">
        <f>AE32+AE40</f>
        <v>0</v>
      </c>
      <c r="AF48" s="18">
        <f>AF32+AF40</f>
        <v>0</v>
      </c>
      <c r="AG48" s="6">
        <f>AG32+AG40</f>
        <v>0</v>
      </c>
      <c r="AH48" s="9">
        <f>AH32+AH40</f>
        <v>0</v>
      </c>
      <c r="AI48" s="30"/>
      <c r="AJ48" s="260"/>
    </row>
    <row r="49" spans="1:36">
      <c r="A49" s="161"/>
      <c r="B49" s="252"/>
      <c r="C49" s="252"/>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257"/>
      <c r="AI49" s="29"/>
      <c r="AJ49" s="260"/>
    </row>
    <row r="50" spans="1:36">
      <c r="A50" s="553" t="s">
        <v>151</v>
      </c>
      <c r="B50" s="556"/>
      <c r="C50" s="557"/>
      <c r="D50" s="18">
        <f t="shared" ref="D50:AG50" si="10">D32+D40+D46</f>
        <v>0</v>
      </c>
      <c r="E50" s="104">
        <f t="shared" si="10"/>
        <v>0</v>
      </c>
      <c r="F50" s="10">
        <f t="shared" si="10"/>
        <v>0</v>
      </c>
      <c r="G50" s="10">
        <f t="shared" si="10"/>
        <v>0</v>
      </c>
      <c r="H50" s="10">
        <f t="shared" si="10"/>
        <v>0</v>
      </c>
      <c r="I50" s="10">
        <f t="shared" si="10"/>
        <v>0</v>
      </c>
      <c r="J50" s="18">
        <f t="shared" si="10"/>
        <v>0</v>
      </c>
      <c r="K50" s="18">
        <f t="shared" si="10"/>
        <v>0</v>
      </c>
      <c r="L50" s="10">
        <f t="shared" si="10"/>
        <v>0</v>
      </c>
      <c r="M50" s="10">
        <f t="shared" si="10"/>
        <v>0</v>
      </c>
      <c r="N50" s="10">
        <f t="shared" si="10"/>
        <v>0</v>
      </c>
      <c r="O50" s="10">
        <f t="shared" si="10"/>
        <v>0</v>
      </c>
      <c r="P50" s="10">
        <f t="shared" si="10"/>
        <v>0</v>
      </c>
      <c r="Q50" s="18">
        <f t="shared" si="10"/>
        <v>0</v>
      </c>
      <c r="R50" s="18">
        <f t="shared" si="10"/>
        <v>0</v>
      </c>
      <c r="S50" s="10">
        <f t="shared" si="10"/>
        <v>0</v>
      </c>
      <c r="T50" s="10">
        <f t="shared" si="10"/>
        <v>0</v>
      </c>
      <c r="U50" s="10">
        <f t="shared" si="10"/>
        <v>0</v>
      </c>
      <c r="V50" s="10">
        <f t="shared" si="10"/>
        <v>0</v>
      </c>
      <c r="W50" s="10">
        <f t="shared" si="10"/>
        <v>0</v>
      </c>
      <c r="X50" s="18">
        <f t="shared" si="10"/>
        <v>0</v>
      </c>
      <c r="Y50" s="18">
        <f t="shared" si="10"/>
        <v>0</v>
      </c>
      <c r="Z50" s="10">
        <f t="shared" si="10"/>
        <v>0</v>
      </c>
      <c r="AA50" s="10">
        <f t="shared" si="10"/>
        <v>0</v>
      </c>
      <c r="AB50" s="10">
        <f t="shared" ref="AB50:AC50" si="11">AB32+AB40+AB46</f>
        <v>0</v>
      </c>
      <c r="AC50" s="10">
        <f t="shared" si="11"/>
        <v>0</v>
      </c>
      <c r="AD50" s="10">
        <f t="shared" si="10"/>
        <v>0</v>
      </c>
      <c r="AE50" s="18">
        <f t="shared" si="10"/>
        <v>0</v>
      </c>
      <c r="AF50" s="18">
        <f t="shared" si="10"/>
        <v>0</v>
      </c>
      <c r="AG50" s="10">
        <f t="shared" si="10"/>
        <v>0</v>
      </c>
      <c r="AH50" s="6">
        <f>AH46+AH48</f>
        <v>0</v>
      </c>
      <c r="AI50" s="261"/>
      <c r="AJ50" s="16"/>
    </row>
    <row r="53" spans="1:36">
      <c r="B53" s="55" t="s">
        <v>22</v>
      </c>
      <c r="C53" s="56"/>
      <c r="D53" s="57"/>
      <c r="E53" s="57"/>
      <c r="F53" s="57"/>
      <c r="G53" s="58"/>
      <c r="I53" s="55" t="s">
        <v>23</v>
      </c>
      <c r="J53" s="57"/>
      <c r="K53" s="57"/>
      <c r="L53" s="57"/>
      <c r="M53" s="57"/>
      <c r="N53" s="57"/>
      <c r="O53" s="57"/>
      <c r="P53" s="57"/>
      <c r="Q53" s="57"/>
      <c r="R53" s="57"/>
      <c r="S53" s="57"/>
      <c r="T53" s="57"/>
      <c r="U53" s="58"/>
      <c r="Y53" s="20" t="s">
        <v>71</v>
      </c>
      <c r="Z53" s="12"/>
      <c r="AA53" s="12"/>
      <c r="AB53" s="12"/>
      <c r="AC53" s="12"/>
      <c r="AD53" s="12"/>
      <c r="AE53" s="23"/>
      <c r="AF53" s="20"/>
      <c r="AG53" s="12"/>
      <c r="AH53" s="12"/>
      <c r="AI53" s="12"/>
      <c r="AJ53" s="13"/>
    </row>
    <row r="54" spans="1:36">
      <c r="B54" s="234"/>
      <c r="C54" s="162"/>
      <c r="D54" s="162"/>
      <c r="E54" s="162"/>
      <c r="F54" s="162"/>
      <c r="G54" s="59"/>
      <c r="I54" s="241"/>
      <c r="J54" s="242"/>
      <c r="K54" s="242"/>
      <c r="L54" s="242"/>
      <c r="M54" s="242"/>
      <c r="N54" s="242"/>
      <c r="O54" s="242"/>
      <c r="P54" s="242"/>
      <c r="Q54" s="242"/>
      <c r="R54" s="242"/>
      <c r="S54" s="242"/>
      <c r="T54" s="242"/>
      <c r="U54" s="59"/>
      <c r="Y54" s="13"/>
      <c r="AF54" s="13"/>
      <c r="AI54" s="29" t="s">
        <v>37</v>
      </c>
      <c r="AJ54" s="30"/>
    </row>
    <row r="55" spans="1:36">
      <c r="B55" s="234"/>
      <c r="C55" s="162"/>
      <c r="D55" s="162"/>
      <c r="E55" s="162"/>
      <c r="F55" s="162"/>
      <c r="G55" s="59"/>
      <c r="I55" s="241"/>
      <c r="J55" s="242"/>
      <c r="K55" s="242"/>
      <c r="L55" s="242"/>
      <c r="M55" s="242"/>
      <c r="N55" s="242"/>
      <c r="O55" s="242"/>
      <c r="P55" s="242"/>
      <c r="Q55" s="242"/>
      <c r="R55" s="242"/>
      <c r="S55" s="242"/>
      <c r="T55" s="242"/>
      <c r="U55" s="59"/>
      <c r="Y55" s="43" t="s">
        <v>38</v>
      </c>
      <c r="AF55" s="43"/>
      <c r="AH55" s="263">
        <f>AH48</f>
        <v>0</v>
      </c>
      <c r="AI55" s="229" t="e">
        <f>AH55/AH48</f>
        <v>#DIV/0!</v>
      </c>
      <c r="AJ55" s="231"/>
    </row>
    <row r="56" spans="1:36">
      <c r="B56" s="234"/>
      <c r="C56" s="162"/>
      <c r="D56" s="162"/>
      <c r="E56" s="162"/>
      <c r="F56" s="162"/>
      <c r="G56" s="59"/>
      <c r="I56" s="241"/>
      <c r="J56" s="242"/>
      <c r="K56" s="242"/>
      <c r="L56" s="242"/>
      <c r="M56" s="242"/>
      <c r="N56" s="242"/>
      <c r="O56" s="242"/>
      <c r="P56" s="242"/>
      <c r="Q56" s="242"/>
      <c r="R56" s="242"/>
      <c r="S56" s="242"/>
      <c r="T56" s="242"/>
      <c r="U56" s="59"/>
      <c r="Y56" s="13"/>
      <c r="AF56" s="13"/>
      <c r="AH56" s="263"/>
      <c r="AI56" s="165"/>
      <c r="AJ56" s="13"/>
    </row>
    <row r="57" spans="1:36">
      <c r="B57" s="234"/>
      <c r="C57" s="162"/>
      <c r="D57" s="162"/>
      <c r="E57" s="162"/>
      <c r="F57" s="162"/>
      <c r="G57" s="59"/>
      <c r="I57" s="243"/>
      <c r="J57" s="244"/>
      <c r="K57" s="244"/>
      <c r="L57" s="244"/>
      <c r="M57" s="244"/>
      <c r="N57" s="244"/>
      <c r="O57" s="244"/>
      <c r="P57" s="244"/>
      <c r="Q57" s="244"/>
      <c r="R57" s="244"/>
      <c r="S57" s="244"/>
      <c r="T57" s="244"/>
      <c r="U57" s="59"/>
      <c r="Y57" s="163" t="str">
        <f>$A$16</f>
        <v>EU Projects</v>
      </c>
      <c r="AD57" s="164"/>
      <c r="AF57" s="163"/>
      <c r="AH57" s="264">
        <f>AH32</f>
        <v>0</v>
      </c>
      <c r="AI57" s="165" t="e">
        <f>AH57/AH55</f>
        <v>#DIV/0!</v>
      </c>
      <c r="AJ57" s="13"/>
    </row>
    <row r="58" spans="1:36">
      <c r="B58" s="248" t="str">
        <f>C4</f>
        <v>&lt;input name in Jan tab only&gt;</v>
      </c>
      <c r="C58" s="57"/>
      <c r="D58" s="57"/>
      <c r="E58" s="57"/>
      <c r="F58" s="57"/>
      <c r="G58" s="59"/>
      <c r="I58" s="248" t="str">
        <f>'Jan25'!J58</f>
        <v>&lt;input approver's name here in Jan tab only&gt;</v>
      </c>
      <c r="J58" s="254"/>
      <c r="K58" s="254"/>
      <c r="L58" s="254"/>
      <c r="M58" s="254"/>
      <c r="N58" s="254"/>
      <c r="O58" s="254"/>
      <c r="P58" s="254"/>
      <c r="Q58" s="254"/>
      <c r="R58" s="254"/>
      <c r="S58" s="254"/>
      <c r="T58" s="254"/>
      <c r="U58" s="59"/>
      <c r="Y58" s="163" t="str">
        <f>$A$33</f>
        <v>Internal and National Projects</v>
      </c>
      <c r="AF58" s="163"/>
      <c r="AH58" s="265">
        <f>AH40</f>
        <v>0</v>
      </c>
      <c r="AI58" s="230" t="e">
        <f>AH58/AH55</f>
        <v>#DIV/0!</v>
      </c>
      <c r="AJ58" s="232"/>
    </row>
    <row r="59" spans="1:36">
      <c r="B59" s="236"/>
      <c r="C59" s="162"/>
      <c r="D59" s="162"/>
      <c r="E59" s="162"/>
      <c r="F59" s="162"/>
      <c r="G59" s="59"/>
      <c r="I59" s="236"/>
      <c r="J59" s="235"/>
      <c r="K59" s="235"/>
      <c r="L59" s="235"/>
      <c r="M59" s="235"/>
      <c r="N59" s="235"/>
      <c r="O59" s="235"/>
      <c r="P59" s="235"/>
      <c r="Q59" s="235"/>
      <c r="R59" s="235"/>
      <c r="S59" s="235"/>
      <c r="T59" s="235"/>
      <c r="U59" s="59"/>
      <c r="Y59" s="13"/>
      <c r="AF59" s="13"/>
      <c r="AH59" s="264">
        <f>AH57+AH58</f>
        <v>0</v>
      </c>
      <c r="AI59" s="165" t="e">
        <f>AI57+AI58</f>
        <v>#DIV/0!</v>
      </c>
      <c r="AJ59" s="13"/>
    </row>
    <row r="60" spans="1:36">
      <c r="B60" s="233" t="s">
        <v>64</v>
      </c>
      <c r="C60" s="237"/>
      <c r="D60" s="237"/>
      <c r="E60" s="237"/>
      <c r="F60" s="237"/>
      <c r="G60" s="239"/>
      <c r="I60" s="233" t="s">
        <v>64</v>
      </c>
      <c r="J60" s="237"/>
      <c r="K60" s="237"/>
      <c r="L60" s="237"/>
      <c r="M60" s="237"/>
      <c r="N60" s="237"/>
      <c r="O60" s="237"/>
      <c r="P60" s="237"/>
      <c r="Q60" s="237"/>
      <c r="R60" s="162"/>
      <c r="S60" s="162"/>
      <c r="T60" s="162"/>
      <c r="U60" s="59"/>
      <c r="Y60" s="21"/>
      <c r="Z60" s="15"/>
      <c r="AA60" s="15"/>
      <c r="AB60" s="15"/>
      <c r="AC60" s="15"/>
      <c r="AD60" s="15"/>
      <c r="AE60" s="15"/>
      <c r="AF60" s="21"/>
      <c r="AG60" s="15"/>
      <c r="AH60" s="15"/>
      <c r="AI60" s="15"/>
      <c r="AJ60" s="13"/>
    </row>
    <row r="61" spans="1:36">
      <c r="B61" s="240"/>
      <c r="C61" s="238"/>
      <c r="D61" s="237"/>
      <c r="E61" s="237"/>
      <c r="F61" s="237"/>
      <c r="G61" s="239"/>
      <c r="I61" s="240"/>
      <c r="J61" s="245"/>
      <c r="K61" s="245"/>
      <c r="L61" s="245"/>
      <c r="M61" s="245"/>
      <c r="N61" s="245"/>
      <c r="O61" s="245"/>
      <c r="P61" s="245"/>
      <c r="Q61" s="245"/>
      <c r="R61" s="162"/>
      <c r="S61" s="162"/>
      <c r="T61" s="162"/>
      <c r="U61" s="59"/>
    </row>
    <row r="62" spans="1:36">
      <c r="B62" s="61"/>
      <c r="C62" s="62"/>
      <c r="D62" s="60"/>
      <c r="E62" s="60"/>
      <c r="F62" s="60"/>
      <c r="G62" s="63"/>
      <c r="I62" s="61"/>
      <c r="J62" s="60"/>
      <c r="K62" s="60"/>
      <c r="L62" s="60"/>
      <c r="M62" s="60"/>
      <c r="N62" s="60"/>
      <c r="O62" s="60"/>
      <c r="P62" s="60"/>
      <c r="Q62" s="60"/>
      <c r="R62" s="60"/>
      <c r="S62" s="60"/>
      <c r="T62" s="60"/>
      <c r="U62" s="63"/>
    </row>
    <row r="63" spans="1:36">
      <c r="A63" s="25"/>
      <c r="B63" s="25"/>
      <c r="C63" s="25"/>
      <c r="I63" s="25"/>
    </row>
    <row r="64" spans="1:36">
      <c r="B64" s="166" t="s">
        <v>108</v>
      </c>
      <c r="C64" s="25"/>
      <c r="H64" s="550" t="s">
        <v>61</v>
      </c>
      <c r="I64" s="550"/>
      <c r="J64" s="157" t="s">
        <v>65</v>
      </c>
    </row>
    <row r="65" spans="2:10">
      <c r="B65" s="157" t="s">
        <v>145</v>
      </c>
      <c r="J65" s="157" t="s">
        <v>146</v>
      </c>
    </row>
    <row r="66" spans="2:10">
      <c r="B66" s="157"/>
    </row>
    <row r="67" spans="2:10">
      <c r="J67" s="157" t="s">
        <v>143</v>
      </c>
    </row>
    <row r="68" spans="2:10">
      <c r="J68" s="157" t="s">
        <v>144</v>
      </c>
    </row>
  </sheetData>
  <protectedRanges>
    <protectedRange sqref="F17" name="Range3"/>
    <protectedRange sqref="C9" name="Range1_2"/>
    <protectedRange sqref="C4:C6" name="Range1_1_1"/>
    <protectedRange sqref="A53:A62" name="Range9_1_1_1"/>
    <protectedRange sqref="A53:A62" name="Range8_1_1_1"/>
    <protectedRange sqref="AJ17:AJ31" name="Range4"/>
    <protectedRange sqref="AJ34:AJ39" name="Range6"/>
    <protectedRange sqref="AJ42:AJ45" name="Range8"/>
  </protectedRanges>
  <mergeCells count="13">
    <mergeCell ref="A9:B9"/>
    <mergeCell ref="A4:B4"/>
    <mergeCell ref="A6:B6"/>
    <mergeCell ref="A7:B7"/>
    <mergeCell ref="C4:G4"/>
    <mergeCell ref="C5:G5"/>
    <mergeCell ref="C6:G6"/>
    <mergeCell ref="A32:C32"/>
    <mergeCell ref="A46:C46"/>
    <mergeCell ref="A48:C48"/>
    <mergeCell ref="A50:C50"/>
    <mergeCell ref="H64:I64"/>
    <mergeCell ref="A40:C40"/>
  </mergeCells>
  <phoneticPr fontId="0" type="noConversion"/>
  <dataValidations count="3">
    <dataValidation allowBlank="1" showInputMessage="1" showErrorMessage="1" prompt="Please complete these cells on Jan13 sheet - please refer to Guidance for further detail" sqref="C17:C31" xr:uid="{00000000-0002-0000-0600-000000000000}"/>
    <dataValidation type="whole" errorStyle="warning" allowBlank="1" showInputMessage="1" showErrorMessage="1" errorTitle="Public Holiday/UCD Closure Day" error="This is a bank holiday. Your standard daily hours should be recorded in the cell highlighted in purple on row 36 below." sqref="F17:F31 F34:F39 F43:F45" xr:uid="{00000000-0002-0000-0600-000001000000}">
      <formula1>0</formula1>
      <formula2>0</formula2>
    </dataValidation>
    <dataValidation allowBlank="1" showErrorMessage="1" sqref="A17:B31" xr:uid="{C841AB94-B74B-4961-9973-0763DE611A20}"/>
  </dataValidations>
  <pageMargins left="0.19685039370078741" right="0.19685039370078741" top="0.19685039370078741" bottom="0.19685039370078741" header="0.51181102362204722" footer="0.51181102362204722"/>
  <pageSetup paperSize="9" scale="57" orientation="landscape" r:id="rId1"/>
  <extLst>
    <ext xmlns:x14="http://schemas.microsoft.com/office/spreadsheetml/2009/9/main" uri="{CCE6A557-97BC-4b89-ADB6-D9C93CAAB3DF}">
      <x14:dataValidations xmlns:xm="http://schemas.microsoft.com/office/excel/2006/main" count="1">
        <x14:dataValidation type="list" showErrorMessage="1" xr:uid="{54336DD5-0D17-4DBC-B911-5690158CD4B5}">
          <x14:formula1>
            <xm:f>'Dropdown Options'!$B$2:$B$8</xm:f>
          </x14:formula1>
          <xm:sqref>C6:G6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K68"/>
  <sheetViews>
    <sheetView zoomScale="70" zoomScaleNormal="70" workbookViewId="0">
      <pane xSplit="3" ySplit="16" topLeftCell="D17" activePane="bottomRight" state="frozen"/>
      <selection activeCell="A34" sqref="A34:A39"/>
      <selection pane="topRight" activeCell="A34" sqref="A34:A39"/>
      <selection pane="bottomLeft" activeCell="A34" sqref="A34:A39"/>
      <selection pane="bottomRight" activeCell="V15" sqref="V15:W50"/>
    </sheetView>
  </sheetViews>
  <sheetFormatPr defaultColWidth="11.375" defaultRowHeight="12.85"/>
  <cols>
    <col min="1" max="2" width="29.75" customWidth="1"/>
    <col min="3" max="3" width="11.375" bestFit="1" customWidth="1"/>
    <col min="4" max="34" width="5" customWidth="1"/>
    <col min="35" max="35" width="8.875" customWidth="1"/>
    <col min="36" max="36" width="8.875" bestFit="1" customWidth="1"/>
    <col min="37" max="37" width="16.375" customWidth="1"/>
  </cols>
  <sheetData>
    <row r="1" spans="1:37" ht="11.95" customHeight="1"/>
    <row r="2" spans="1:37" ht="31.55" customHeight="1">
      <c r="A2" s="2" t="s">
        <v>0</v>
      </c>
      <c r="B2" s="68" t="s">
        <v>72</v>
      </c>
    </row>
    <row r="3" spans="1:37" ht="11.95" customHeight="1">
      <c r="I3" s="4"/>
      <c r="J3" s="4"/>
      <c r="K3" s="4"/>
      <c r="L3" s="4"/>
    </row>
    <row r="4" spans="1:37" ht="17.850000000000001">
      <c r="A4" s="570" t="s">
        <v>2</v>
      </c>
      <c r="B4" s="571"/>
      <c r="C4" s="572" t="str">
        <f>'Jan25'!C4</f>
        <v>&lt;input name in Jan tab only&gt;</v>
      </c>
      <c r="D4" s="573"/>
      <c r="E4" s="573"/>
      <c r="F4" s="573"/>
      <c r="G4" s="574"/>
      <c r="I4" s="4"/>
      <c r="J4" s="4"/>
      <c r="K4" s="4"/>
      <c r="L4" s="4"/>
    </row>
    <row r="5" spans="1:37" ht="17.850000000000001">
      <c r="A5" s="220" t="s">
        <v>112</v>
      </c>
      <c r="B5" s="226"/>
      <c r="C5" s="572" t="str">
        <f>'Jan25'!C5</f>
        <v>&lt;input personnel no. in Jan tab only&gt;</v>
      </c>
      <c r="D5" s="573"/>
      <c r="E5" s="573"/>
      <c r="F5" s="573"/>
      <c r="G5" s="574"/>
      <c r="I5" s="4"/>
      <c r="J5" s="4"/>
      <c r="K5" s="4"/>
      <c r="L5" s="4"/>
    </row>
    <row r="6" spans="1:37" ht="17.850000000000001">
      <c r="A6" s="570" t="s">
        <v>59</v>
      </c>
      <c r="B6" s="571"/>
      <c r="C6" s="575" t="str">
        <f>'Jan25'!C6</f>
        <v>&lt;select from list in Jan tab only&gt;</v>
      </c>
      <c r="D6" s="576"/>
      <c r="E6" s="576"/>
      <c r="F6" s="576"/>
      <c r="G6" s="577"/>
      <c r="I6" s="4"/>
      <c r="J6" s="4"/>
      <c r="K6" s="4"/>
      <c r="L6" s="4"/>
    </row>
    <row r="7" spans="1:37" ht="18" customHeight="1">
      <c r="A7" s="570" t="s">
        <v>3</v>
      </c>
      <c r="B7" s="571"/>
      <c r="C7" s="283" t="s">
        <v>30</v>
      </c>
    </row>
    <row r="8" spans="1:37" ht="20.350000000000001" customHeight="1">
      <c r="A8" s="219" t="s">
        <v>4</v>
      </c>
      <c r="B8" s="219"/>
      <c r="C8" s="227">
        <f>'Jan25'!C8</f>
        <v>2025</v>
      </c>
      <c r="D8" s="45"/>
      <c r="E8" s="45"/>
      <c r="F8" s="45"/>
      <c r="J8" s="3"/>
    </row>
    <row r="9" spans="1:37" ht="36.75" customHeight="1">
      <c r="A9" s="551" t="s">
        <v>60</v>
      </c>
      <c r="B9" s="552"/>
      <c r="C9" s="285" t="str">
        <f>'Jan25'!C9</f>
        <v>&lt;enter no. in Jan tab&gt;</v>
      </c>
      <c r="D9" s="221"/>
      <c r="E9" s="221"/>
      <c r="F9" s="221"/>
      <c r="G9" s="221"/>
      <c r="H9" s="221"/>
      <c r="I9" s="221"/>
      <c r="J9" s="221"/>
      <c r="K9" s="221"/>
      <c r="L9" s="221"/>
      <c r="M9" s="221"/>
      <c r="N9" s="221"/>
      <c r="O9" s="221"/>
    </row>
    <row r="10" spans="1:37" ht="21.75" customHeight="1">
      <c r="D10" s="41"/>
      <c r="E10" s="223" t="s">
        <v>78</v>
      </c>
      <c r="I10" s="4"/>
      <c r="J10" s="4"/>
      <c r="K10" s="4"/>
      <c r="L10" s="4"/>
    </row>
    <row r="11" spans="1:37" ht="12.85" customHeight="1">
      <c r="A11" s="224" t="str">
        <f>'Jan25'!A11</f>
        <v>Only the yellow cells are writeable. Input the time in hours.</v>
      </c>
    </row>
    <row r="12" spans="1:37" ht="18" customHeight="1">
      <c r="A12" s="225" t="str">
        <f>'Jan25'!A12</f>
        <v>Please ensure that all timesheets are signed by the employee and the Principal Investigator.</v>
      </c>
    </row>
    <row r="13" spans="1:37" ht="12.85" customHeight="1"/>
    <row r="14" spans="1:37" ht="12.85" customHeight="1">
      <c r="A14" s="5" t="s">
        <v>5</v>
      </c>
      <c r="B14" s="5"/>
      <c r="C14" s="5"/>
      <c r="D14" s="6">
        <v>1</v>
      </c>
      <c r="E14" s="6">
        <v>2</v>
      </c>
      <c r="F14" s="6">
        <v>3</v>
      </c>
      <c r="G14" s="6">
        <v>4</v>
      </c>
      <c r="H14" s="6">
        <v>5</v>
      </c>
      <c r="I14" s="6">
        <v>6</v>
      </c>
      <c r="J14" s="6">
        <v>7</v>
      </c>
      <c r="K14" s="6">
        <v>8</v>
      </c>
      <c r="L14" s="6">
        <v>9</v>
      </c>
      <c r="M14" s="6">
        <v>10</v>
      </c>
      <c r="N14" s="6">
        <v>11</v>
      </c>
      <c r="O14" s="6">
        <v>12</v>
      </c>
      <c r="P14" s="6">
        <v>13</v>
      </c>
      <c r="Q14" s="6">
        <v>14</v>
      </c>
      <c r="R14" s="6">
        <v>15</v>
      </c>
      <c r="S14" s="6">
        <v>16</v>
      </c>
      <c r="T14" s="6">
        <v>17</v>
      </c>
      <c r="U14" s="6">
        <v>18</v>
      </c>
      <c r="V14" s="6">
        <v>19</v>
      </c>
      <c r="W14" s="6">
        <v>20</v>
      </c>
      <c r="X14" s="6">
        <v>21</v>
      </c>
      <c r="Y14" s="6">
        <v>22</v>
      </c>
      <c r="Z14" s="6">
        <v>23</v>
      </c>
      <c r="AA14" s="6">
        <v>24</v>
      </c>
      <c r="AB14" s="6">
        <v>25</v>
      </c>
      <c r="AC14" s="6">
        <v>26</v>
      </c>
      <c r="AD14" s="6">
        <v>27</v>
      </c>
      <c r="AE14" s="6">
        <v>28</v>
      </c>
      <c r="AF14" s="6">
        <v>29</v>
      </c>
      <c r="AG14" s="6">
        <v>30</v>
      </c>
      <c r="AH14" s="6">
        <v>31</v>
      </c>
      <c r="AI14" s="6" t="s">
        <v>6</v>
      </c>
      <c r="AJ14" s="70" t="s">
        <v>62</v>
      </c>
      <c r="AK14" s="266" t="s">
        <v>7</v>
      </c>
    </row>
    <row r="15" spans="1:37" ht="12.85" customHeight="1">
      <c r="A15" s="5" t="s">
        <v>8</v>
      </c>
      <c r="B15" s="5"/>
      <c r="C15" s="5"/>
      <c r="D15" s="158" t="s">
        <v>11</v>
      </c>
      <c r="E15" s="158" t="s">
        <v>12</v>
      </c>
      <c r="F15" s="158" t="s">
        <v>13</v>
      </c>
      <c r="G15" s="158" t="s">
        <v>14</v>
      </c>
      <c r="H15" s="71" t="s">
        <v>15</v>
      </c>
      <c r="I15" s="71" t="s">
        <v>9</v>
      </c>
      <c r="J15" s="158" t="s">
        <v>10</v>
      </c>
      <c r="K15" s="158" t="s">
        <v>11</v>
      </c>
      <c r="L15" s="158" t="s">
        <v>12</v>
      </c>
      <c r="M15" s="158" t="s">
        <v>13</v>
      </c>
      <c r="N15" s="158" t="s">
        <v>14</v>
      </c>
      <c r="O15" s="71" t="s">
        <v>15</v>
      </c>
      <c r="P15" s="71" t="s">
        <v>9</v>
      </c>
      <c r="Q15" s="158" t="s">
        <v>10</v>
      </c>
      <c r="R15" s="158" t="s">
        <v>11</v>
      </c>
      <c r="S15" s="158" t="s">
        <v>12</v>
      </c>
      <c r="T15" s="158" t="s">
        <v>13</v>
      </c>
      <c r="U15" s="158" t="s">
        <v>14</v>
      </c>
      <c r="V15" s="71" t="s">
        <v>15</v>
      </c>
      <c r="W15" s="71" t="s">
        <v>9</v>
      </c>
      <c r="X15" s="158" t="s">
        <v>10</v>
      </c>
      <c r="Y15" s="158" t="s">
        <v>11</v>
      </c>
      <c r="Z15" s="158" t="s">
        <v>12</v>
      </c>
      <c r="AA15" s="158" t="s">
        <v>13</v>
      </c>
      <c r="AB15" s="158" t="s">
        <v>14</v>
      </c>
      <c r="AC15" s="71" t="s">
        <v>15</v>
      </c>
      <c r="AD15" s="71" t="s">
        <v>9</v>
      </c>
      <c r="AE15" s="158" t="s">
        <v>10</v>
      </c>
      <c r="AF15" s="158" t="s">
        <v>11</v>
      </c>
      <c r="AG15" s="158" t="s">
        <v>12</v>
      </c>
      <c r="AH15" s="158" t="s">
        <v>13</v>
      </c>
      <c r="AI15" s="6"/>
      <c r="AJ15" s="70" t="s">
        <v>63</v>
      </c>
      <c r="AK15" s="7"/>
    </row>
    <row r="16" spans="1:37" ht="12.85" customHeight="1">
      <c r="A16" s="35" t="s">
        <v>140</v>
      </c>
      <c r="B16" s="36" t="s">
        <v>52</v>
      </c>
      <c r="C16" s="36" t="s">
        <v>53</v>
      </c>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3"/>
      <c r="AJ16" s="73"/>
      <c r="AK16" s="74"/>
    </row>
    <row r="17" spans="1:37" ht="12.85" customHeight="1">
      <c r="A17" s="5" t="str">
        <f>'Jan25'!A17</f>
        <v>EC grant no, UCD a/c no. + Project Title</v>
      </c>
      <c r="B17" s="69" t="str">
        <f>'Jan25'!B17</f>
        <v>&lt;select from list in Jan tab only&gt;</v>
      </c>
      <c r="C17" s="69" t="str">
        <f>'Jan25'!C17</f>
        <v>WP &lt;insert&gt;</v>
      </c>
      <c r="D17" s="8"/>
      <c r="E17" s="8"/>
      <c r="F17" s="8"/>
      <c r="G17" s="8"/>
      <c r="H17" s="19"/>
      <c r="I17" s="19"/>
      <c r="J17" s="8"/>
      <c r="K17" s="8"/>
      <c r="L17" s="8"/>
      <c r="M17" s="8"/>
      <c r="N17" s="8"/>
      <c r="O17" s="19"/>
      <c r="P17" s="19"/>
      <c r="Q17" s="8"/>
      <c r="R17" s="8"/>
      <c r="S17" s="8"/>
      <c r="T17" s="8"/>
      <c r="U17" s="8"/>
      <c r="V17" s="19"/>
      <c r="W17" s="19"/>
      <c r="X17" s="8"/>
      <c r="Y17" s="8"/>
      <c r="Z17" s="8"/>
      <c r="AA17" s="8"/>
      <c r="AB17" s="8"/>
      <c r="AC17" s="19"/>
      <c r="AD17" s="19"/>
      <c r="AE17" s="8"/>
      <c r="AF17" s="8"/>
      <c r="AG17" s="8"/>
      <c r="AH17" s="8"/>
      <c r="AI17" s="6">
        <f>SUM(D17:AH17)</f>
        <v>0</v>
      </c>
      <c r="AJ17" s="42" t="e">
        <f t="shared" ref="AJ17:AJ32" si="0">AI17/$AI$48</f>
        <v>#DIV/0!</v>
      </c>
      <c r="AK17" s="269"/>
    </row>
    <row r="18" spans="1:37" ht="12.85" customHeight="1">
      <c r="A18" s="5" t="str">
        <f>'Jan25'!A18</f>
        <v>EC grant no, UCD a/c no. + Project Title</v>
      </c>
      <c r="B18" s="69" t="str">
        <f>'Jan25'!B18</f>
        <v>&lt;select from list in Jan tab only&gt;</v>
      </c>
      <c r="C18" s="69" t="str">
        <f>'Jan25'!C18</f>
        <v>WP &lt;insert&gt;</v>
      </c>
      <c r="D18" s="8"/>
      <c r="E18" s="8"/>
      <c r="F18" s="8"/>
      <c r="G18" s="8"/>
      <c r="H18" s="19"/>
      <c r="I18" s="19"/>
      <c r="J18" s="8"/>
      <c r="K18" s="8"/>
      <c r="L18" s="8"/>
      <c r="M18" s="8"/>
      <c r="N18" s="8"/>
      <c r="O18" s="19"/>
      <c r="P18" s="19"/>
      <c r="Q18" s="8"/>
      <c r="R18" s="8"/>
      <c r="S18" s="8"/>
      <c r="T18" s="8"/>
      <c r="U18" s="8"/>
      <c r="V18" s="19"/>
      <c r="W18" s="19"/>
      <c r="X18" s="8"/>
      <c r="Y18" s="8"/>
      <c r="Z18" s="8"/>
      <c r="AA18" s="8"/>
      <c r="AB18" s="8"/>
      <c r="AC18" s="19"/>
      <c r="AD18" s="19"/>
      <c r="AE18" s="8"/>
      <c r="AF18" s="8"/>
      <c r="AG18" s="8"/>
      <c r="AH18" s="8"/>
      <c r="AI18" s="6">
        <f t="shared" ref="AI18:AI32" si="1">SUM(D18:AH18)</f>
        <v>0</v>
      </c>
      <c r="AJ18" s="42" t="e">
        <f t="shared" si="0"/>
        <v>#DIV/0!</v>
      </c>
      <c r="AK18" s="269"/>
    </row>
    <row r="19" spans="1:37" ht="12.85" customHeight="1">
      <c r="A19" s="5" t="str">
        <f>'Jan25'!A19</f>
        <v>EC grant no, UCD a/c no. + Project Title</v>
      </c>
      <c r="B19" s="69" t="str">
        <f>'Jan25'!B19</f>
        <v>&lt;select from list in Jan tab only&gt;</v>
      </c>
      <c r="C19" s="69" t="str">
        <f>'Jan25'!C19</f>
        <v>WP &lt;insert&gt;</v>
      </c>
      <c r="D19" s="8"/>
      <c r="E19" s="8"/>
      <c r="F19" s="8"/>
      <c r="G19" s="8"/>
      <c r="H19" s="19"/>
      <c r="I19" s="19"/>
      <c r="J19" s="8"/>
      <c r="K19" s="8"/>
      <c r="L19" s="8"/>
      <c r="M19" s="8"/>
      <c r="N19" s="8"/>
      <c r="O19" s="19"/>
      <c r="P19" s="19"/>
      <c r="Q19" s="8"/>
      <c r="R19" s="8"/>
      <c r="S19" s="8"/>
      <c r="T19" s="8"/>
      <c r="U19" s="8"/>
      <c r="V19" s="19"/>
      <c r="W19" s="19"/>
      <c r="X19" s="8"/>
      <c r="Y19" s="8"/>
      <c r="Z19" s="8"/>
      <c r="AA19" s="8"/>
      <c r="AB19" s="8"/>
      <c r="AC19" s="19"/>
      <c r="AD19" s="19"/>
      <c r="AE19" s="8"/>
      <c r="AF19" s="8"/>
      <c r="AG19" s="8"/>
      <c r="AH19" s="8"/>
      <c r="AI19" s="6">
        <f t="shared" si="1"/>
        <v>0</v>
      </c>
      <c r="AJ19" s="42" t="e">
        <f t="shared" si="0"/>
        <v>#DIV/0!</v>
      </c>
      <c r="AK19" s="269"/>
    </row>
    <row r="20" spans="1:37" ht="12.85" customHeight="1">
      <c r="A20" s="5" t="str">
        <f>'Jan25'!A20</f>
        <v>EC grant no, UCD a/c no. + Project Title</v>
      </c>
      <c r="B20" s="69" t="str">
        <f>'Jan25'!B20</f>
        <v>&lt;select from list in Jan tab only&gt;</v>
      </c>
      <c r="C20" s="69" t="str">
        <f>'Jan25'!C20</f>
        <v>WP &lt;insert&gt;</v>
      </c>
      <c r="D20" s="8"/>
      <c r="E20" s="8"/>
      <c r="F20" s="8"/>
      <c r="G20" s="8"/>
      <c r="H20" s="19"/>
      <c r="I20" s="19"/>
      <c r="J20" s="8"/>
      <c r="K20" s="8"/>
      <c r="L20" s="8"/>
      <c r="M20" s="8"/>
      <c r="N20" s="8"/>
      <c r="O20" s="19"/>
      <c r="P20" s="19"/>
      <c r="Q20" s="8"/>
      <c r="R20" s="8"/>
      <c r="S20" s="8"/>
      <c r="T20" s="8"/>
      <c r="U20" s="8"/>
      <c r="V20" s="19"/>
      <c r="W20" s="19"/>
      <c r="X20" s="8"/>
      <c r="Y20" s="8"/>
      <c r="Z20" s="8"/>
      <c r="AA20" s="8"/>
      <c r="AB20" s="8"/>
      <c r="AC20" s="19"/>
      <c r="AD20" s="19"/>
      <c r="AE20" s="8"/>
      <c r="AF20" s="8"/>
      <c r="AG20" s="8"/>
      <c r="AH20" s="8"/>
      <c r="AI20" s="6">
        <f t="shared" si="1"/>
        <v>0</v>
      </c>
      <c r="AJ20" s="42" t="e">
        <f t="shared" si="0"/>
        <v>#DIV/0!</v>
      </c>
      <c r="AK20" s="269"/>
    </row>
    <row r="21" spans="1:37" ht="12.85" customHeight="1">
      <c r="A21" s="5" t="str">
        <f>'Jan25'!A21</f>
        <v>EC grant no, UCD a/c no. + Project Title</v>
      </c>
      <c r="B21" s="69" t="str">
        <f>'Jan25'!B21</f>
        <v>&lt;select from list in Jan tab only&gt;</v>
      </c>
      <c r="C21" s="69" t="str">
        <f>'Jan25'!C21</f>
        <v>WP &lt;insert&gt;</v>
      </c>
      <c r="D21" s="8"/>
      <c r="E21" s="8"/>
      <c r="F21" s="8"/>
      <c r="G21" s="8"/>
      <c r="H21" s="19"/>
      <c r="I21" s="19"/>
      <c r="J21" s="8"/>
      <c r="K21" s="8"/>
      <c r="L21" s="8"/>
      <c r="M21" s="8"/>
      <c r="N21" s="8"/>
      <c r="O21" s="19"/>
      <c r="P21" s="19"/>
      <c r="Q21" s="8"/>
      <c r="R21" s="8"/>
      <c r="S21" s="8"/>
      <c r="T21" s="8"/>
      <c r="U21" s="8"/>
      <c r="V21" s="19"/>
      <c r="W21" s="19"/>
      <c r="X21" s="8"/>
      <c r="Y21" s="8"/>
      <c r="Z21" s="8"/>
      <c r="AA21" s="8"/>
      <c r="AB21" s="8"/>
      <c r="AC21" s="19"/>
      <c r="AD21" s="19"/>
      <c r="AE21" s="8"/>
      <c r="AF21" s="8"/>
      <c r="AG21" s="8"/>
      <c r="AH21" s="8"/>
      <c r="AI21" s="6">
        <f t="shared" si="1"/>
        <v>0</v>
      </c>
      <c r="AJ21" s="42" t="e">
        <f t="shared" si="0"/>
        <v>#DIV/0!</v>
      </c>
      <c r="AK21" s="269"/>
    </row>
    <row r="22" spans="1:37" ht="12.85" customHeight="1">
      <c r="A22" s="5" t="str">
        <f>'Jan25'!A22</f>
        <v>EC grant no, UCD a/c no. + Project Title</v>
      </c>
      <c r="B22" s="69" t="str">
        <f>'Jan25'!B22</f>
        <v>&lt;select from list in Jan tab only&gt;</v>
      </c>
      <c r="C22" s="69" t="str">
        <f>'Jan25'!C22</f>
        <v>WP &lt;insert&gt;</v>
      </c>
      <c r="D22" s="8"/>
      <c r="E22" s="8"/>
      <c r="F22" s="8"/>
      <c r="G22" s="8"/>
      <c r="H22" s="19"/>
      <c r="I22" s="19"/>
      <c r="J22" s="8"/>
      <c r="K22" s="8"/>
      <c r="L22" s="8"/>
      <c r="M22" s="8"/>
      <c r="N22" s="8"/>
      <c r="O22" s="19"/>
      <c r="P22" s="19"/>
      <c r="Q22" s="8"/>
      <c r="R22" s="8"/>
      <c r="S22" s="8"/>
      <c r="T22" s="8"/>
      <c r="U22" s="8"/>
      <c r="V22" s="19"/>
      <c r="W22" s="19"/>
      <c r="X22" s="8"/>
      <c r="Y22" s="8"/>
      <c r="Z22" s="8"/>
      <c r="AA22" s="8"/>
      <c r="AB22" s="8"/>
      <c r="AC22" s="19"/>
      <c r="AD22" s="19"/>
      <c r="AE22" s="8"/>
      <c r="AF22" s="8"/>
      <c r="AG22" s="8"/>
      <c r="AH22" s="8"/>
      <c r="AI22" s="6">
        <f t="shared" si="1"/>
        <v>0</v>
      </c>
      <c r="AJ22" s="42" t="e">
        <f t="shared" si="0"/>
        <v>#DIV/0!</v>
      </c>
      <c r="AK22" s="269"/>
    </row>
    <row r="23" spans="1:37" ht="12.85" customHeight="1">
      <c r="A23" s="5" t="str">
        <f>'Jan25'!A23</f>
        <v>EC grant no, UCD a/c no. + Project Title</v>
      </c>
      <c r="B23" s="69" t="str">
        <f>'Jan25'!B23</f>
        <v>&lt;select from list in Jan tab only&gt;</v>
      </c>
      <c r="C23" s="69" t="str">
        <f>'Jan25'!C23</f>
        <v>WP &lt;insert&gt;</v>
      </c>
      <c r="D23" s="8"/>
      <c r="E23" s="8"/>
      <c r="F23" s="8"/>
      <c r="G23" s="8"/>
      <c r="H23" s="19"/>
      <c r="I23" s="19"/>
      <c r="J23" s="8"/>
      <c r="K23" s="8"/>
      <c r="L23" s="8"/>
      <c r="M23" s="8"/>
      <c r="N23" s="8"/>
      <c r="O23" s="19"/>
      <c r="P23" s="19"/>
      <c r="Q23" s="8"/>
      <c r="R23" s="8"/>
      <c r="S23" s="8"/>
      <c r="T23" s="8"/>
      <c r="U23" s="8"/>
      <c r="V23" s="19"/>
      <c r="W23" s="19"/>
      <c r="X23" s="8"/>
      <c r="Y23" s="8"/>
      <c r="Z23" s="8"/>
      <c r="AA23" s="8"/>
      <c r="AB23" s="8"/>
      <c r="AC23" s="19"/>
      <c r="AD23" s="19"/>
      <c r="AE23" s="8"/>
      <c r="AF23" s="8"/>
      <c r="AG23" s="8"/>
      <c r="AH23" s="8"/>
      <c r="AI23" s="6">
        <f t="shared" si="1"/>
        <v>0</v>
      </c>
      <c r="AJ23" s="42" t="e">
        <f t="shared" si="0"/>
        <v>#DIV/0!</v>
      </c>
      <c r="AK23" s="269"/>
    </row>
    <row r="24" spans="1:37" ht="12.85" customHeight="1">
      <c r="A24" s="5" t="str">
        <f>'Jan25'!A24</f>
        <v>EC grant no, UCD a/c no. + Project Title</v>
      </c>
      <c r="B24" s="69" t="str">
        <f>'Jan25'!B24</f>
        <v>&lt;select from list in Jan tab only&gt;</v>
      </c>
      <c r="C24" s="69" t="str">
        <f>'Jan25'!C24</f>
        <v>WP &lt;insert&gt;</v>
      </c>
      <c r="D24" s="8"/>
      <c r="E24" s="8"/>
      <c r="F24" s="8"/>
      <c r="G24" s="8"/>
      <c r="H24" s="19"/>
      <c r="I24" s="19"/>
      <c r="J24" s="8"/>
      <c r="K24" s="8"/>
      <c r="L24" s="8"/>
      <c r="M24" s="8"/>
      <c r="N24" s="8"/>
      <c r="O24" s="19"/>
      <c r="P24" s="19"/>
      <c r="Q24" s="8"/>
      <c r="R24" s="8"/>
      <c r="S24" s="8"/>
      <c r="T24" s="8"/>
      <c r="U24" s="8"/>
      <c r="V24" s="19"/>
      <c r="W24" s="19"/>
      <c r="X24" s="8"/>
      <c r="Y24" s="8"/>
      <c r="Z24" s="8"/>
      <c r="AA24" s="8"/>
      <c r="AB24" s="8"/>
      <c r="AC24" s="19"/>
      <c r="AD24" s="19"/>
      <c r="AE24" s="8"/>
      <c r="AF24" s="8"/>
      <c r="AG24" s="8"/>
      <c r="AH24" s="8"/>
      <c r="AI24" s="6">
        <f t="shared" si="1"/>
        <v>0</v>
      </c>
      <c r="AJ24" s="42" t="e">
        <f t="shared" si="0"/>
        <v>#DIV/0!</v>
      </c>
      <c r="AK24" s="269"/>
    </row>
    <row r="25" spans="1:37" ht="12.85" customHeight="1">
      <c r="A25" s="5" t="str">
        <f>'Jan25'!A25</f>
        <v>EC grant no, UCD a/c no. + Project Title</v>
      </c>
      <c r="B25" s="69" t="str">
        <f>'Jan25'!B25</f>
        <v>&lt;select from list in Jan tab only&gt;</v>
      </c>
      <c r="C25" s="69" t="str">
        <f>'Jan25'!C25</f>
        <v>WP &lt;insert&gt;</v>
      </c>
      <c r="D25" s="8"/>
      <c r="E25" s="8"/>
      <c r="F25" s="8"/>
      <c r="G25" s="8"/>
      <c r="H25" s="19"/>
      <c r="I25" s="19"/>
      <c r="J25" s="8"/>
      <c r="K25" s="8"/>
      <c r="L25" s="8"/>
      <c r="M25" s="8"/>
      <c r="N25" s="8"/>
      <c r="O25" s="19"/>
      <c r="P25" s="19"/>
      <c r="Q25" s="8"/>
      <c r="R25" s="8"/>
      <c r="S25" s="8"/>
      <c r="T25" s="8"/>
      <c r="U25" s="8"/>
      <c r="V25" s="19"/>
      <c r="W25" s="19"/>
      <c r="X25" s="8"/>
      <c r="Y25" s="8"/>
      <c r="Z25" s="8"/>
      <c r="AA25" s="8"/>
      <c r="AB25" s="8"/>
      <c r="AC25" s="19"/>
      <c r="AD25" s="19"/>
      <c r="AE25" s="8"/>
      <c r="AF25" s="8"/>
      <c r="AG25" s="8"/>
      <c r="AH25" s="8"/>
      <c r="AI25" s="6">
        <f t="shared" si="1"/>
        <v>0</v>
      </c>
      <c r="AJ25" s="42" t="e">
        <f t="shared" si="0"/>
        <v>#DIV/0!</v>
      </c>
      <c r="AK25" s="269"/>
    </row>
    <row r="26" spans="1:37" ht="12.85" customHeight="1">
      <c r="A26" s="5" t="str">
        <f>'Jan25'!A26</f>
        <v>EC grant no, UCD a/c no. + Project Title</v>
      </c>
      <c r="B26" s="69" t="str">
        <f>'Jan25'!B26</f>
        <v>&lt;select from list in Jan tab only&gt;</v>
      </c>
      <c r="C26" s="69" t="str">
        <f>'Jan25'!C26</f>
        <v>WP &lt;insert&gt;</v>
      </c>
      <c r="D26" s="8"/>
      <c r="E26" s="8"/>
      <c r="F26" s="8"/>
      <c r="G26" s="8"/>
      <c r="H26" s="19"/>
      <c r="I26" s="19"/>
      <c r="J26" s="8"/>
      <c r="K26" s="8"/>
      <c r="L26" s="8"/>
      <c r="M26" s="8"/>
      <c r="N26" s="8"/>
      <c r="O26" s="19"/>
      <c r="P26" s="19"/>
      <c r="Q26" s="8"/>
      <c r="R26" s="8"/>
      <c r="S26" s="8"/>
      <c r="T26" s="8"/>
      <c r="U26" s="8"/>
      <c r="V26" s="19"/>
      <c r="W26" s="19"/>
      <c r="X26" s="8"/>
      <c r="Y26" s="8"/>
      <c r="Z26" s="8"/>
      <c r="AA26" s="8"/>
      <c r="AB26" s="8"/>
      <c r="AC26" s="19"/>
      <c r="AD26" s="19"/>
      <c r="AE26" s="8"/>
      <c r="AF26" s="8"/>
      <c r="AG26" s="8"/>
      <c r="AH26" s="8"/>
      <c r="AI26" s="6">
        <f t="shared" si="1"/>
        <v>0</v>
      </c>
      <c r="AJ26" s="42" t="e">
        <f t="shared" si="0"/>
        <v>#DIV/0!</v>
      </c>
      <c r="AK26" s="269"/>
    </row>
    <row r="27" spans="1:37" ht="12.85" customHeight="1">
      <c r="A27" s="5" t="str">
        <f>'Jan25'!A27</f>
        <v>EC grant no, UCD a/c no. + Project Title</v>
      </c>
      <c r="B27" s="69" t="str">
        <f>'Jan25'!B27</f>
        <v>&lt;select from list in Jan tab only&gt;</v>
      </c>
      <c r="C27" s="69" t="str">
        <f>'Jan25'!C27</f>
        <v>WP &lt;insert&gt;</v>
      </c>
      <c r="D27" s="8"/>
      <c r="E27" s="8"/>
      <c r="F27" s="8"/>
      <c r="G27" s="8"/>
      <c r="H27" s="19"/>
      <c r="I27" s="19"/>
      <c r="J27" s="8"/>
      <c r="K27" s="8"/>
      <c r="L27" s="8"/>
      <c r="M27" s="8"/>
      <c r="N27" s="8"/>
      <c r="O27" s="19"/>
      <c r="P27" s="19"/>
      <c r="Q27" s="8"/>
      <c r="R27" s="8"/>
      <c r="S27" s="8"/>
      <c r="T27" s="8"/>
      <c r="U27" s="8"/>
      <c r="V27" s="19"/>
      <c r="W27" s="19"/>
      <c r="X27" s="8"/>
      <c r="Y27" s="8"/>
      <c r="Z27" s="8"/>
      <c r="AA27" s="8"/>
      <c r="AB27" s="8"/>
      <c r="AC27" s="19"/>
      <c r="AD27" s="19"/>
      <c r="AE27" s="8"/>
      <c r="AF27" s="8"/>
      <c r="AG27" s="8"/>
      <c r="AH27" s="8"/>
      <c r="AI27" s="6">
        <f t="shared" si="1"/>
        <v>0</v>
      </c>
      <c r="AJ27" s="42" t="e">
        <f t="shared" si="0"/>
        <v>#DIV/0!</v>
      </c>
      <c r="AK27" s="269"/>
    </row>
    <row r="28" spans="1:37" ht="12.85" customHeight="1">
      <c r="A28" s="5" t="str">
        <f>'Jan25'!A28</f>
        <v>EC grant no, UCD a/c no. + Project Title</v>
      </c>
      <c r="B28" s="69" t="str">
        <f>'Jan25'!B28</f>
        <v>&lt;select from list in Jan tab only&gt;</v>
      </c>
      <c r="C28" s="69" t="str">
        <f>'Jan25'!C28</f>
        <v>WP &lt;insert&gt;</v>
      </c>
      <c r="D28" s="8"/>
      <c r="E28" s="8"/>
      <c r="F28" s="8"/>
      <c r="G28" s="8"/>
      <c r="H28" s="19"/>
      <c r="I28" s="19"/>
      <c r="J28" s="8"/>
      <c r="K28" s="8"/>
      <c r="L28" s="8"/>
      <c r="M28" s="8"/>
      <c r="N28" s="8"/>
      <c r="O28" s="19"/>
      <c r="P28" s="19"/>
      <c r="Q28" s="8"/>
      <c r="R28" s="8"/>
      <c r="S28" s="8"/>
      <c r="T28" s="8"/>
      <c r="U28" s="8"/>
      <c r="V28" s="19"/>
      <c r="W28" s="19"/>
      <c r="X28" s="8"/>
      <c r="Y28" s="8"/>
      <c r="Z28" s="8"/>
      <c r="AA28" s="8"/>
      <c r="AB28" s="8"/>
      <c r="AC28" s="19"/>
      <c r="AD28" s="19"/>
      <c r="AE28" s="8"/>
      <c r="AF28" s="8"/>
      <c r="AG28" s="8"/>
      <c r="AH28" s="8"/>
      <c r="AI28" s="6">
        <f t="shared" si="1"/>
        <v>0</v>
      </c>
      <c r="AJ28" s="42" t="e">
        <f t="shared" si="0"/>
        <v>#DIV/0!</v>
      </c>
      <c r="AK28" s="269"/>
    </row>
    <row r="29" spans="1:37" ht="12.85" customHeight="1">
      <c r="A29" s="5" t="str">
        <f>'Jan25'!A29</f>
        <v>EC grant no, UCD a/c no. + Project Title</v>
      </c>
      <c r="B29" s="69" t="str">
        <f>'Jan25'!B29</f>
        <v>&lt;select from list in Jan tab only&gt;</v>
      </c>
      <c r="C29" s="69" t="str">
        <f>'Jan25'!C29</f>
        <v>WP &lt;insert&gt;</v>
      </c>
      <c r="D29" s="8"/>
      <c r="E29" s="8"/>
      <c r="F29" s="8"/>
      <c r="G29" s="8"/>
      <c r="H29" s="19"/>
      <c r="I29" s="19"/>
      <c r="J29" s="8"/>
      <c r="K29" s="8"/>
      <c r="L29" s="8"/>
      <c r="M29" s="8"/>
      <c r="N29" s="8"/>
      <c r="O29" s="19"/>
      <c r="P29" s="19"/>
      <c r="Q29" s="8"/>
      <c r="R29" s="8"/>
      <c r="S29" s="8"/>
      <c r="T29" s="8"/>
      <c r="U29" s="8"/>
      <c r="V29" s="19"/>
      <c r="W29" s="19"/>
      <c r="X29" s="8"/>
      <c r="Y29" s="8"/>
      <c r="Z29" s="8"/>
      <c r="AA29" s="8"/>
      <c r="AB29" s="8"/>
      <c r="AC29" s="19"/>
      <c r="AD29" s="19"/>
      <c r="AE29" s="8"/>
      <c r="AF29" s="8"/>
      <c r="AG29" s="8"/>
      <c r="AH29" s="8"/>
      <c r="AI29" s="6">
        <f t="shared" si="1"/>
        <v>0</v>
      </c>
      <c r="AJ29" s="42" t="e">
        <f t="shared" si="0"/>
        <v>#DIV/0!</v>
      </c>
      <c r="AK29" s="269"/>
    </row>
    <row r="30" spans="1:37" ht="12.85" customHeight="1">
      <c r="A30" s="5" t="str">
        <f>'Jan25'!A30</f>
        <v>EC grant no, UCD a/c no. + Project Title</v>
      </c>
      <c r="B30" s="69" t="str">
        <f>'Jan25'!B30</f>
        <v>&lt;select from list in Jan tab only&gt;</v>
      </c>
      <c r="C30" s="69" t="str">
        <f>'Jan25'!C30</f>
        <v>WP &lt;insert&gt;</v>
      </c>
      <c r="D30" s="8"/>
      <c r="E30" s="8"/>
      <c r="F30" s="8"/>
      <c r="G30" s="8"/>
      <c r="H30" s="19"/>
      <c r="I30" s="19"/>
      <c r="J30" s="8"/>
      <c r="K30" s="8"/>
      <c r="L30" s="8"/>
      <c r="M30" s="8"/>
      <c r="N30" s="8"/>
      <c r="O30" s="19"/>
      <c r="P30" s="19"/>
      <c r="Q30" s="8"/>
      <c r="R30" s="8"/>
      <c r="S30" s="8"/>
      <c r="T30" s="8"/>
      <c r="U30" s="8"/>
      <c r="V30" s="19"/>
      <c r="W30" s="19"/>
      <c r="X30" s="8"/>
      <c r="Y30" s="8"/>
      <c r="Z30" s="8"/>
      <c r="AA30" s="8"/>
      <c r="AB30" s="8"/>
      <c r="AC30" s="19"/>
      <c r="AD30" s="19"/>
      <c r="AE30" s="8"/>
      <c r="AF30" s="8"/>
      <c r="AG30" s="8"/>
      <c r="AH30" s="8"/>
      <c r="AI30" s="6">
        <f t="shared" si="1"/>
        <v>0</v>
      </c>
      <c r="AJ30" s="42" t="e">
        <f t="shared" si="0"/>
        <v>#DIV/0!</v>
      </c>
      <c r="AK30" s="269"/>
    </row>
    <row r="31" spans="1:37" ht="12.85" customHeight="1">
      <c r="A31" s="5" t="str">
        <f>'Jan25'!A31</f>
        <v>EC grant no, UCD a/c no. + Project Title</v>
      </c>
      <c r="B31" s="69" t="str">
        <f>'Jan25'!B31</f>
        <v>&lt;select from list in Jan tab only&gt;</v>
      </c>
      <c r="C31" s="69" t="str">
        <f>'Jan25'!C31</f>
        <v>WP &lt;insert&gt;</v>
      </c>
      <c r="D31" s="8"/>
      <c r="E31" s="8"/>
      <c r="F31" s="8"/>
      <c r="G31" s="8"/>
      <c r="H31" s="19"/>
      <c r="I31" s="19"/>
      <c r="J31" s="8"/>
      <c r="K31" s="8"/>
      <c r="L31" s="8"/>
      <c r="M31" s="8"/>
      <c r="N31" s="8"/>
      <c r="O31" s="19"/>
      <c r="P31" s="19"/>
      <c r="Q31" s="8"/>
      <c r="R31" s="8"/>
      <c r="S31" s="8"/>
      <c r="T31" s="8"/>
      <c r="U31" s="8"/>
      <c r="V31" s="19"/>
      <c r="W31" s="19"/>
      <c r="X31" s="8"/>
      <c r="Y31" s="8"/>
      <c r="Z31" s="8"/>
      <c r="AA31" s="8"/>
      <c r="AB31" s="8"/>
      <c r="AC31" s="19"/>
      <c r="AD31" s="19"/>
      <c r="AE31" s="8"/>
      <c r="AF31" s="8"/>
      <c r="AG31" s="8"/>
      <c r="AH31" s="8"/>
      <c r="AI31" s="6">
        <f t="shared" si="1"/>
        <v>0</v>
      </c>
      <c r="AJ31" s="42" t="e">
        <f t="shared" si="0"/>
        <v>#DIV/0!</v>
      </c>
      <c r="AK31" s="269"/>
    </row>
    <row r="32" spans="1:37" ht="12.85" customHeight="1">
      <c r="A32" s="553" t="s">
        <v>147</v>
      </c>
      <c r="B32" s="554"/>
      <c r="C32" s="555"/>
      <c r="D32" s="6">
        <f t="shared" ref="D32:AH32" si="2">SUM(D17:D31)</f>
        <v>0</v>
      </c>
      <c r="E32" s="6">
        <f t="shared" si="2"/>
        <v>0</v>
      </c>
      <c r="F32" s="6">
        <f t="shared" si="2"/>
        <v>0</v>
      </c>
      <c r="G32" s="6">
        <f t="shared" si="2"/>
        <v>0</v>
      </c>
      <c r="H32" s="18">
        <f t="shared" si="2"/>
        <v>0</v>
      </c>
      <c r="I32" s="18">
        <f t="shared" si="2"/>
        <v>0</v>
      </c>
      <c r="J32" s="6">
        <f t="shared" si="2"/>
        <v>0</v>
      </c>
      <c r="K32" s="6">
        <f t="shared" si="2"/>
        <v>0</v>
      </c>
      <c r="L32" s="6">
        <f t="shared" si="2"/>
        <v>0</v>
      </c>
      <c r="M32" s="6">
        <f t="shared" si="2"/>
        <v>0</v>
      </c>
      <c r="N32" s="6">
        <f t="shared" si="2"/>
        <v>0</v>
      </c>
      <c r="O32" s="18">
        <f t="shared" si="2"/>
        <v>0</v>
      </c>
      <c r="P32" s="18">
        <f t="shared" si="2"/>
        <v>0</v>
      </c>
      <c r="Q32" s="6">
        <f t="shared" si="2"/>
        <v>0</v>
      </c>
      <c r="R32" s="6">
        <f t="shared" si="2"/>
        <v>0</v>
      </c>
      <c r="S32" s="6">
        <f t="shared" si="2"/>
        <v>0</v>
      </c>
      <c r="T32" s="6">
        <f t="shared" si="2"/>
        <v>0</v>
      </c>
      <c r="U32" s="6">
        <f t="shared" si="2"/>
        <v>0</v>
      </c>
      <c r="V32" s="18">
        <f t="shared" si="2"/>
        <v>0</v>
      </c>
      <c r="W32" s="18">
        <f t="shared" si="2"/>
        <v>0</v>
      </c>
      <c r="X32" s="6">
        <f t="shared" si="2"/>
        <v>0</v>
      </c>
      <c r="Y32" s="6">
        <f t="shared" si="2"/>
        <v>0</v>
      </c>
      <c r="Z32" s="6">
        <f>SUM(Z17:Z31)</f>
        <v>0</v>
      </c>
      <c r="AA32" s="6">
        <f t="shared" ref="AA32:AB32" si="3">SUM(AA17:AA31)</f>
        <v>0</v>
      </c>
      <c r="AB32" s="6">
        <f t="shared" si="3"/>
        <v>0</v>
      </c>
      <c r="AC32" s="18">
        <f t="shared" si="2"/>
        <v>0</v>
      </c>
      <c r="AD32" s="18">
        <f t="shared" si="2"/>
        <v>0</v>
      </c>
      <c r="AE32" s="6">
        <f t="shared" si="2"/>
        <v>0</v>
      </c>
      <c r="AF32" s="6">
        <f t="shared" si="2"/>
        <v>0</v>
      </c>
      <c r="AG32" s="6">
        <f t="shared" si="2"/>
        <v>0</v>
      </c>
      <c r="AH32" s="6">
        <f t="shared" si="2"/>
        <v>0</v>
      </c>
      <c r="AI32" s="6">
        <f t="shared" si="1"/>
        <v>0</v>
      </c>
      <c r="AJ32" s="42" t="e">
        <f t="shared" si="0"/>
        <v>#DIV/0!</v>
      </c>
      <c r="AK32" s="266"/>
    </row>
    <row r="33" spans="1:37" ht="12.85" customHeight="1">
      <c r="A33" s="37" t="str">
        <f>'Jan25'!A33</f>
        <v>Internal and National Projects</v>
      </c>
      <c r="B33" s="38"/>
      <c r="C33" s="38"/>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40"/>
      <c r="AJ33" s="40"/>
      <c r="AK33" s="268"/>
    </row>
    <row r="34" spans="1:37" ht="12.85" customHeight="1">
      <c r="A34" s="160" t="str">
        <f>'Jan25'!A34</f>
        <v>Non EU/Other Activities</v>
      </c>
      <c r="B34" s="5" t="str">
        <f>'Jan25'!B34</f>
        <v>&lt;input in Jan tab only&gt;</v>
      </c>
      <c r="C34" s="160" t="str">
        <f>'Jan25'!C34</f>
        <v>WP &lt;insert&gt;</v>
      </c>
      <c r="D34" s="8"/>
      <c r="E34" s="8"/>
      <c r="F34" s="8"/>
      <c r="G34" s="8"/>
      <c r="H34" s="19"/>
      <c r="I34" s="19"/>
      <c r="J34" s="8"/>
      <c r="K34" s="8"/>
      <c r="L34" s="8"/>
      <c r="M34" s="8"/>
      <c r="N34" s="8"/>
      <c r="O34" s="19"/>
      <c r="P34" s="19"/>
      <c r="Q34" s="8"/>
      <c r="R34" s="8"/>
      <c r="S34" s="8"/>
      <c r="T34" s="8"/>
      <c r="U34" s="8"/>
      <c r="V34" s="19"/>
      <c r="W34" s="19"/>
      <c r="X34" s="8"/>
      <c r="Y34" s="8"/>
      <c r="Z34" s="8"/>
      <c r="AA34" s="8"/>
      <c r="AB34" s="8"/>
      <c r="AC34" s="19"/>
      <c r="AD34" s="19"/>
      <c r="AE34" s="8"/>
      <c r="AF34" s="8"/>
      <c r="AG34" s="8"/>
      <c r="AH34" s="8"/>
      <c r="AI34" s="6">
        <f t="shared" ref="AI34:AI40" si="4">SUM(D34:AH34)</f>
        <v>0</v>
      </c>
      <c r="AJ34" s="42" t="e">
        <f>AI34/$AI$48</f>
        <v>#DIV/0!</v>
      </c>
      <c r="AK34" s="267"/>
    </row>
    <row r="35" spans="1:37" ht="12.85" customHeight="1">
      <c r="A35" s="160" t="str">
        <f>'Jan25'!A35</f>
        <v>Non EU/Other Activities</v>
      </c>
      <c r="B35" s="5" t="str">
        <f>'Jan25'!B35</f>
        <v>&lt;input in Jan tab only&gt;</v>
      </c>
      <c r="C35" s="160" t="str">
        <f>'Jan25'!C35</f>
        <v>WP &lt;insert&gt;</v>
      </c>
      <c r="D35" s="8"/>
      <c r="E35" s="8"/>
      <c r="F35" s="8"/>
      <c r="G35" s="8"/>
      <c r="H35" s="19"/>
      <c r="I35" s="19"/>
      <c r="J35" s="8"/>
      <c r="K35" s="8"/>
      <c r="L35" s="8"/>
      <c r="M35" s="8"/>
      <c r="N35" s="8"/>
      <c r="O35" s="19"/>
      <c r="P35" s="19"/>
      <c r="Q35" s="8"/>
      <c r="R35" s="8"/>
      <c r="S35" s="8"/>
      <c r="T35" s="8"/>
      <c r="U35" s="8"/>
      <c r="V35" s="19"/>
      <c r="W35" s="19"/>
      <c r="X35" s="8"/>
      <c r="Y35" s="8"/>
      <c r="Z35" s="8"/>
      <c r="AA35" s="8"/>
      <c r="AB35" s="8"/>
      <c r="AC35" s="19"/>
      <c r="AD35" s="19"/>
      <c r="AE35" s="8"/>
      <c r="AF35" s="8"/>
      <c r="AG35" s="8"/>
      <c r="AH35" s="8"/>
      <c r="AI35" s="6">
        <f t="shared" si="4"/>
        <v>0</v>
      </c>
      <c r="AJ35" s="42" t="e">
        <f t="shared" ref="AJ35:AJ39" si="5">AI35/$AI$48</f>
        <v>#DIV/0!</v>
      </c>
      <c r="AK35" s="267"/>
    </row>
    <row r="36" spans="1:37" ht="12.85" customHeight="1">
      <c r="A36" s="160" t="str">
        <f>'Jan25'!A36</f>
        <v>Non EU/Other Activities</v>
      </c>
      <c r="B36" s="5" t="str">
        <f>'Jan25'!B36</f>
        <v>&lt;input in Jan tab only&gt;</v>
      </c>
      <c r="C36" s="160" t="str">
        <f>'Jan25'!C36</f>
        <v>WP &lt;insert&gt;</v>
      </c>
      <c r="D36" s="8"/>
      <c r="E36" s="8"/>
      <c r="F36" s="8"/>
      <c r="G36" s="8"/>
      <c r="H36" s="19"/>
      <c r="I36" s="19"/>
      <c r="J36" s="8"/>
      <c r="K36" s="8"/>
      <c r="L36" s="8"/>
      <c r="M36" s="8"/>
      <c r="N36" s="8"/>
      <c r="O36" s="19"/>
      <c r="P36" s="19"/>
      <c r="Q36" s="8"/>
      <c r="R36" s="8"/>
      <c r="S36" s="8"/>
      <c r="T36" s="8"/>
      <c r="U36" s="8"/>
      <c r="V36" s="19"/>
      <c r="W36" s="19"/>
      <c r="X36" s="8"/>
      <c r="Y36" s="8"/>
      <c r="Z36" s="8"/>
      <c r="AA36" s="8"/>
      <c r="AB36" s="8"/>
      <c r="AC36" s="19"/>
      <c r="AD36" s="19"/>
      <c r="AE36" s="8"/>
      <c r="AF36" s="8"/>
      <c r="AG36" s="8"/>
      <c r="AH36" s="8"/>
      <c r="AI36" s="6">
        <f t="shared" si="4"/>
        <v>0</v>
      </c>
      <c r="AJ36" s="42" t="e">
        <f t="shared" si="5"/>
        <v>#DIV/0!</v>
      </c>
      <c r="AK36" s="267"/>
    </row>
    <row r="37" spans="1:37" ht="12.85" customHeight="1">
      <c r="A37" s="160" t="str">
        <f>'Jan25'!A37</f>
        <v>Non EU/Other Activities</v>
      </c>
      <c r="B37" s="5" t="str">
        <f>'Jan25'!B37</f>
        <v>&lt;input in Jan tab only&gt;</v>
      </c>
      <c r="C37" s="160" t="str">
        <f>'Jan25'!C37</f>
        <v>WP &lt;insert&gt;</v>
      </c>
      <c r="D37" s="8"/>
      <c r="E37" s="8"/>
      <c r="F37" s="8"/>
      <c r="G37" s="8"/>
      <c r="H37" s="19"/>
      <c r="I37" s="19"/>
      <c r="J37" s="8"/>
      <c r="K37" s="8"/>
      <c r="L37" s="8"/>
      <c r="M37" s="8"/>
      <c r="N37" s="8"/>
      <c r="O37" s="19"/>
      <c r="P37" s="19"/>
      <c r="Q37" s="8"/>
      <c r="R37" s="8"/>
      <c r="S37" s="8"/>
      <c r="T37" s="8"/>
      <c r="U37" s="8"/>
      <c r="V37" s="19"/>
      <c r="W37" s="19"/>
      <c r="X37" s="8"/>
      <c r="Y37" s="8"/>
      <c r="Z37" s="8"/>
      <c r="AA37" s="8"/>
      <c r="AB37" s="8"/>
      <c r="AC37" s="19"/>
      <c r="AD37" s="19"/>
      <c r="AE37" s="8"/>
      <c r="AF37" s="8"/>
      <c r="AG37" s="8"/>
      <c r="AH37" s="8"/>
      <c r="AI37" s="6">
        <f t="shared" si="4"/>
        <v>0</v>
      </c>
      <c r="AJ37" s="42" t="e">
        <f t="shared" si="5"/>
        <v>#DIV/0!</v>
      </c>
      <c r="AK37" s="267"/>
    </row>
    <row r="38" spans="1:37" ht="12.85" customHeight="1">
      <c r="A38" s="160" t="str">
        <f>'Jan25'!A38</f>
        <v>Non EU/Other Activities</v>
      </c>
      <c r="B38" s="5" t="str">
        <f>'Jan25'!B38</f>
        <v>&lt;input in Jan tab only&gt;</v>
      </c>
      <c r="C38" s="160" t="str">
        <f>'Jan25'!C38</f>
        <v>WP &lt;insert&gt;</v>
      </c>
      <c r="D38" s="8"/>
      <c r="E38" s="8"/>
      <c r="F38" s="8"/>
      <c r="G38" s="8"/>
      <c r="H38" s="19"/>
      <c r="I38" s="19"/>
      <c r="J38" s="8"/>
      <c r="K38" s="8"/>
      <c r="L38" s="8"/>
      <c r="M38" s="8"/>
      <c r="N38" s="8"/>
      <c r="O38" s="19"/>
      <c r="P38" s="19"/>
      <c r="Q38" s="8"/>
      <c r="R38" s="8"/>
      <c r="S38" s="8"/>
      <c r="T38" s="8"/>
      <c r="U38" s="8"/>
      <c r="V38" s="19"/>
      <c r="W38" s="19"/>
      <c r="X38" s="8"/>
      <c r="Y38" s="8"/>
      <c r="Z38" s="8"/>
      <c r="AA38" s="8"/>
      <c r="AB38" s="8"/>
      <c r="AC38" s="19"/>
      <c r="AD38" s="19"/>
      <c r="AE38" s="8"/>
      <c r="AF38" s="8"/>
      <c r="AG38" s="8"/>
      <c r="AH38" s="8"/>
      <c r="AI38" s="6">
        <f t="shared" si="4"/>
        <v>0</v>
      </c>
      <c r="AJ38" s="42" t="e">
        <f t="shared" si="5"/>
        <v>#DIV/0!</v>
      </c>
      <c r="AK38" s="267"/>
    </row>
    <row r="39" spans="1:37" ht="12.85" customHeight="1">
      <c r="A39" s="160" t="str">
        <f>'Jan25'!A39</f>
        <v>Non EU/Other Activities</v>
      </c>
      <c r="B39" s="5" t="str">
        <f>'Jan25'!B39</f>
        <v>&lt;input in Jan tab only&gt;</v>
      </c>
      <c r="C39" s="160" t="str">
        <f>'Jan25'!C39</f>
        <v>WP &lt;insert&gt;</v>
      </c>
      <c r="D39" s="8"/>
      <c r="E39" s="8"/>
      <c r="F39" s="8"/>
      <c r="G39" s="8"/>
      <c r="H39" s="19"/>
      <c r="I39" s="19"/>
      <c r="J39" s="8"/>
      <c r="K39" s="8"/>
      <c r="L39" s="8"/>
      <c r="M39" s="8"/>
      <c r="N39" s="8"/>
      <c r="O39" s="19"/>
      <c r="P39" s="19"/>
      <c r="Q39" s="8"/>
      <c r="R39" s="8"/>
      <c r="S39" s="8"/>
      <c r="T39" s="8"/>
      <c r="U39" s="8"/>
      <c r="V39" s="19"/>
      <c r="W39" s="19"/>
      <c r="X39" s="8"/>
      <c r="Y39" s="8"/>
      <c r="Z39" s="8"/>
      <c r="AA39" s="8"/>
      <c r="AB39" s="8"/>
      <c r="AC39" s="19"/>
      <c r="AD39" s="19"/>
      <c r="AE39" s="8"/>
      <c r="AF39" s="8"/>
      <c r="AG39" s="8"/>
      <c r="AH39" s="8"/>
      <c r="AI39" s="6">
        <f t="shared" si="4"/>
        <v>0</v>
      </c>
      <c r="AJ39" s="42" t="e">
        <f t="shared" si="5"/>
        <v>#DIV/0!</v>
      </c>
      <c r="AK39" s="267"/>
    </row>
    <row r="40" spans="1:37" ht="12.85" customHeight="1">
      <c r="A40" s="553" t="s">
        <v>148</v>
      </c>
      <c r="B40" s="554"/>
      <c r="C40" s="555"/>
      <c r="D40" s="6">
        <f t="shared" ref="D40:AH40" si="6">SUM(D34:D39)</f>
        <v>0</v>
      </c>
      <c r="E40" s="6">
        <f t="shared" si="6"/>
        <v>0</v>
      </c>
      <c r="F40" s="6">
        <f t="shared" si="6"/>
        <v>0</v>
      </c>
      <c r="G40" s="6">
        <f t="shared" si="6"/>
        <v>0</v>
      </c>
      <c r="H40" s="18">
        <f t="shared" si="6"/>
        <v>0</v>
      </c>
      <c r="I40" s="18">
        <f t="shared" si="6"/>
        <v>0</v>
      </c>
      <c r="J40" s="6">
        <f t="shared" si="6"/>
        <v>0</v>
      </c>
      <c r="K40" s="6">
        <f t="shared" si="6"/>
        <v>0</v>
      </c>
      <c r="L40" s="6">
        <f t="shared" si="6"/>
        <v>0</v>
      </c>
      <c r="M40" s="6">
        <f t="shared" si="6"/>
        <v>0</v>
      </c>
      <c r="N40" s="6">
        <f t="shared" si="6"/>
        <v>0</v>
      </c>
      <c r="O40" s="18">
        <f t="shared" si="6"/>
        <v>0</v>
      </c>
      <c r="P40" s="18">
        <f t="shared" si="6"/>
        <v>0</v>
      </c>
      <c r="Q40" s="6">
        <f t="shared" si="6"/>
        <v>0</v>
      </c>
      <c r="R40" s="6">
        <f t="shared" si="6"/>
        <v>0</v>
      </c>
      <c r="S40" s="6">
        <f t="shared" si="6"/>
        <v>0</v>
      </c>
      <c r="T40" s="6">
        <f t="shared" si="6"/>
        <v>0</v>
      </c>
      <c r="U40" s="6">
        <f t="shared" si="6"/>
        <v>0</v>
      </c>
      <c r="V40" s="18">
        <f t="shared" si="6"/>
        <v>0</v>
      </c>
      <c r="W40" s="18">
        <f t="shared" si="6"/>
        <v>0</v>
      </c>
      <c r="X40" s="6">
        <f t="shared" si="6"/>
        <v>0</v>
      </c>
      <c r="Y40" s="6">
        <f t="shared" si="6"/>
        <v>0</v>
      </c>
      <c r="Z40" s="6">
        <f t="shared" si="6"/>
        <v>0</v>
      </c>
      <c r="AA40" s="6">
        <f t="shared" si="6"/>
        <v>0</v>
      </c>
      <c r="AB40" s="6">
        <f t="shared" si="6"/>
        <v>0</v>
      </c>
      <c r="AC40" s="18">
        <f t="shared" si="6"/>
        <v>0</v>
      </c>
      <c r="AD40" s="18">
        <f t="shared" si="6"/>
        <v>0</v>
      </c>
      <c r="AE40" s="6">
        <f t="shared" si="6"/>
        <v>0</v>
      </c>
      <c r="AF40" s="6">
        <f t="shared" si="6"/>
        <v>0</v>
      </c>
      <c r="AG40" s="6">
        <f t="shared" si="6"/>
        <v>0</v>
      </c>
      <c r="AH40" s="6">
        <f t="shared" si="6"/>
        <v>0</v>
      </c>
      <c r="AI40" s="6">
        <f t="shared" si="4"/>
        <v>0</v>
      </c>
      <c r="AJ40" s="42" t="e">
        <f>AI40/$AI$48</f>
        <v>#DIV/0!</v>
      </c>
      <c r="AK40" s="266"/>
    </row>
    <row r="41" spans="1:37" ht="12.85" customHeight="1">
      <c r="A41" s="37" t="s">
        <v>18</v>
      </c>
      <c r="B41" s="38"/>
      <c r="C41" s="38"/>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40"/>
      <c r="AJ41" s="40"/>
      <c r="AK41" s="268"/>
    </row>
    <row r="42" spans="1:37" ht="12.85" customHeight="1">
      <c r="A42" s="5" t="s">
        <v>19</v>
      </c>
      <c r="B42" s="5"/>
      <c r="C42" s="5"/>
      <c r="D42" s="8"/>
      <c r="E42" s="8"/>
      <c r="F42" s="8"/>
      <c r="G42" s="8"/>
      <c r="H42" s="19"/>
      <c r="I42" s="19"/>
      <c r="J42" s="8"/>
      <c r="K42" s="8"/>
      <c r="L42" s="8"/>
      <c r="M42" s="8"/>
      <c r="N42" s="8"/>
      <c r="O42" s="19"/>
      <c r="P42" s="19"/>
      <c r="Q42" s="8"/>
      <c r="R42" s="8"/>
      <c r="S42" s="8"/>
      <c r="T42" s="8"/>
      <c r="U42" s="8"/>
      <c r="V42" s="19"/>
      <c r="W42" s="19"/>
      <c r="X42" s="8"/>
      <c r="Y42" s="8"/>
      <c r="Z42" s="8"/>
      <c r="AA42" s="8"/>
      <c r="AB42" s="8"/>
      <c r="AC42" s="19"/>
      <c r="AD42" s="19"/>
      <c r="AE42" s="8"/>
      <c r="AF42" s="8"/>
      <c r="AG42" s="8"/>
      <c r="AH42" s="8"/>
      <c r="AI42" s="6">
        <f>SUM(D42:AH42)</f>
        <v>0</v>
      </c>
      <c r="AJ42" s="6"/>
      <c r="AK42" s="267"/>
    </row>
    <row r="43" spans="1:37">
      <c r="A43" s="5" t="s">
        <v>20</v>
      </c>
      <c r="B43" s="5"/>
      <c r="C43" s="5"/>
      <c r="D43" s="8"/>
      <c r="E43" s="8"/>
      <c r="F43" s="8"/>
      <c r="G43" s="8"/>
      <c r="H43" s="19"/>
      <c r="I43" s="19"/>
      <c r="J43" s="8"/>
      <c r="K43" s="8"/>
      <c r="L43" s="8"/>
      <c r="M43" s="8"/>
      <c r="N43" s="8"/>
      <c r="O43" s="19"/>
      <c r="P43" s="19"/>
      <c r="Q43" s="8"/>
      <c r="R43" s="8"/>
      <c r="S43" s="8"/>
      <c r="T43" s="8"/>
      <c r="U43" s="8"/>
      <c r="V43" s="19"/>
      <c r="W43" s="19"/>
      <c r="X43" s="8"/>
      <c r="Y43" s="8"/>
      <c r="Z43" s="8"/>
      <c r="AA43" s="8"/>
      <c r="AB43" s="8"/>
      <c r="AC43" s="19"/>
      <c r="AD43" s="19"/>
      <c r="AE43" s="8"/>
      <c r="AF43" s="8"/>
      <c r="AG43" s="8"/>
      <c r="AH43" s="8"/>
      <c r="AI43" s="6">
        <f>SUM(D43:AH43)</f>
        <v>0</v>
      </c>
      <c r="AJ43" s="6"/>
      <c r="AK43" s="267"/>
    </row>
    <row r="44" spans="1:37">
      <c r="A44" s="5" t="s">
        <v>36</v>
      </c>
      <c r="B44" s="5"/>
      <c r="C44" s="5"/>
      <c r="D44" s="8"/>
      <c r="E44" s="8"/>
      <c r="F44" s="8"/>
      <c r="G44" s="8"/>
      <c r="H44" s="19"/>
      <c r="I44" s="19"/>
      <c r="J44" s="8"/>
      <c r="K44" s="8"/>
      <c r="L44" s="8"/>
      <c r="M44" s="8"/>
      <c r="N44" s="8"/>
      <c r="O44" s="19"/>
      <c r="P44" s="19"/>
      <c r="Q44" s="8"/>
      <c r="R44" s="8"/>
      <c r="S44" s="8"/>
      <c r="T44" s="8"/>
      <c r="U44" s="8"/>
      <c r="V44" s="19"/>
      <c r="W44" s="19"/>
      <c r="X44" s="8"/>
      <c r="Y44" s="8"/>
      <c r="Z44" s="8"/>
      <c r="AA44" s="8"/>
      <c r="AB44" s="8"/>
      <c r="AC44" s="19"/>
      <c r="AD44" s="19"/>
      <c r="AE44" s="8"/>
      <c r="AF44" s="8"/>
      <c r="AG44" s="8"/>
      <c r="AH44" s="8"/>
      <c r="AI44" s="6">
        <f>SUM(D44:AH44)</f>
        <v>0</v>
      </c>
      <c r="AJ44" s="6"/>
      <c r="AK44" s="267"/>
    </row>
    <row r="45" spans="1:37">
      <c r="A45" s="5" t="s">
        <v>21</v>
      </c>
      <c r="B45" s="5"/>
      <c r="C45" s="5"/>
      <c r="D45" s="8"/>
      <c r="E45" s="8"/>
      <c r="F45" s="8"/>
      <c r="G45" s="8"/>
      <c r="H45" s="19"/>
      <c r="I45" s="19"/>
      <c r="J45" s="8"/>
      <c r="K45" s="8"/>
      <c r="L45" s="8"/>
      <c r="M45" s="8"/>
      <c r="N45" s="8"/>
      <c r="O45" s="19"/>
      <c r="P45" s="19"/>
      <c r="Q45" s="8"/>
      <c r="R45" s="8"/>
      <c r="S45" s="8"/>
      <c r="T45" s="8"/>
      <c r="U45" s="8"/>
      <c r="V45" s="19"/>
      <c r="W45" s="19"/>
      <c r="X45" s="8"/>
      <c r="Y45" s="8"/>
      <c r="Z45" s="8"/>
      <c r="AA45" s="8"/>
      <c r="AB45" s="8"/>
      <c r="AC45" s="19"/>
      <c r="AD45" s="19"/>
      <c r="AE45" s="8"/>
      <c r="AF45" s="8"/>
      <c r="AG45" s="8"/>
      <c r="AH45" s="8"/>
      <c r="AI45" s="6">
        <f>SUM(D45:AH45)</f>
        <v>0</v>
      </c>
      <c r="AJ45" s="6"/>
      <c r="AK45" s="267"/>
    </row>
    <row r="46" spans="1:37">
      <c r="A46" s="553" t="s">
        <v>149</v>
      </c>
      <c r="B46" s="556"/>
      <c r="C46" s="557"/>
      <c r="D46" s="6">
        <f t="shared" ref="D46:AH46" si="7">SUM(D42:D45)</f>
        <v>0</v>
      </c>
      <c r="E46" s="6">
        <f t="shared" si="7"/>
        <v>0</v>
      </c>
      <c r="F46" s="6">
        <f t="shared" si="7"/>
        <v>0</v>
      </c>
      <c r="G46" s="6">
        <f t="shared" si="7"/>
        <v>0</v>
      </c>
      <c r="H46" s="18">
        <f t="shared" si="7"/>
        <v>0</v>
      </c>
      <c r="I46" s="18">
        <f t="shared" si="7"/>
        <v>0</v>
      </c>
      <c r="J46" s="6">
        <f t="shared" si="7"/>
        <v>0</v>
      </c>
      <c r="K46" s="6">
        <f t="shared" si="7"/>
        <v>0</v>
      </c>
      <c r="L46" s="6">
        <f t="shared" si="7"/>
        <v>0</v>
      </c>
      <c r="M46" s="6">
        <f t="shared" si="7"/>
        <v>0</v>
      </c>
      <c r="N46" s="6">
        <f t="shared" si="7"/>
        <v>0</v>
      </c>
      <c r="O46" s="18">
        <f t="shared" si="7"/>
        <v>0</v>
      </c>
      <c r="P46" s="18">
        <f t="shared" si="7"/>
        <v>0</v>
      </c>
      <c r="Q46" s="6">
        <f t="shared" si="7"/>
        <v>0</v>
      </c>
      <c r="R46" s="6">
        <f t="shared" si="7"/>
        <v>0</v>
      </c>
      <c r="S46" s="6">
        <f t="shared" si="7"/>
        <v>0</v>
      </c>
      <c r="T46" s="6">
        <f t="shared" si="7"/>
        <v>0</v>
      </c>
      <c r="U46" s="6">
        <f t="shared" si="7"/>
        <v>0</v>
      </c>
      <c r="V46" s="18">
        <f t="shared" si="7"/>
        <v>0</v>
      </c>
      <c r="W46" s="18">
        <f t="shared" si="7"/>
        <v>0</v>
      </c>
      <c r="X46" s="6">
        <f t="shared" si="7"/>
        <v>0</v>
      </c>
      <c r="Y46" s="6">
        <f t="shared" si="7"/>
        <v>0</v>
      </c>
      <c r="Z46" s="6">
        <f t="shared" si="7"/>
        <v>0</v>
      </c>
      <c r="AA46" s="6">
        <f t="shared" si="7"/>
        <v>0</v>
      </c>
      <c r="AB46" s="6">
        <f t="shared" si="7"/>
        <v>0</v>
      </c>
      <c r="AC46" s="18">
        <f t="shared" si="7"/>
        <v>0</v>
      </c>
      <c r="AD46" s="18">
        <f t="shared" si="7"/>
        <v>0</v>
      </c>
      <c r="AE46" s="6">
        <f t="shared" si="7"/>
        <v>0</v>
      </c>
      <c r="AF46" s="6">
        <f t="shared" si="7"/>
        <v>0</v>
      </c>
      <c r="AG46" s="6">
        <f t="shared" si="7"/>
        <v>0</v>
      </c>
      <c r="AH46" s="6">
        <f t="shared" si="7"/>
        <v>0</v>
      </c>
      <c r="AI46" s="6">
        <f>SUM(D46:AH46)</f>
        <v>0</v>
      </c>
      <c r="AJ46" s="6"/>
      <c r="AK46" s="7"/>
    </row>
    <row r="47" spans="1:37">
      <c r="A47" s="249"/>
      <c r="B47" s="250"/>
      <c r="C47" s="250"/>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258"/>
      <c r="AK47" s="259"/>
    </row>
    <row r="48" spans="1:37">
      <c r="A48" s="553" t="s">
        <v>150</v>
      </c>
      <c r="B48" s="556"/>
      <c r="C48" s="557"/>
      <c r="D48" s="6">
        <f t="shared" ref="D48:AH48" si="8">D32+D40</f>
        <v>0</v>
      </c>
      <c r="E48" s="6">
        <f t="shared" si="8"/>
        <v>0</v>
      </c>
      <c r="F48" s="6">
        <f t="shared" si="8"/>
        <v>0</v>
      </c>
      <c r="G48" s="6">
        <f t="shared" si="8"/>
        <v>0</v>
      </c>
      <c r="H48" s="18">
        <f t="shared" si="8"/>
        <v>0</v>
      </c>
      <c r="I48" s="18">
        <f t="shared" si="8"/>
        <v>0</v>
      </c>
      <c r="J48" s="6">
        <f t="shared" si="8"/>
        <v>0</v>
      </c>
      <c r="K48" s="6">
        <f t="shared" si="8"/>
        <v>0</v>
      </c>
      <c r="L48" s="6">
        <f t="shared" si="8"/>
        <v>0</v>
      </c>
      <c r="M48" s="6">
        <f t="shared" si="8"/>
        <v>0</v>
      </c>
      <c r="N48" s="6">
        <f t="shared" si="8"/>
        <v>0</v>
      </c>
      <c r="O48" s="18">
        <f t="shared" si="8"/>
        <v>0</v>
      </c>
      <c r="P48" s="18">
        <f t="shared" si="8"/>
        <v>0</v>
      </c>
      <c r="Q48" s="6">
        <f t="shared" si="8"/>
        <v>0</v>
      </c>
      <c r="R48" s="6">
        <f t="shared" si="8"/>
        <v>0</v>
      </c>
      <c r="S48" s="6">
        <f t="shared" si="8"/>
        <v>0</v>
      </c>
      <c r="T48" s="6">
        <f t="shared" si="8"/>
        <v>0</v>
      </c>
      <c r="U48" s="6">
        <f t="shared" si="8"/>
        <v>0</v>
      </c>
      <c r="V48" s="18">
        <f t="shared" si="8"/>
        <v>0</v>
      </c>
      <c r="W48" s="18">
        <f t="shared" si="8"/>
        <v>0</v>
      </c>
      <c r="X48" s="6">
        <f t="shared" si="8"/>
        <v>0</v>
      </c>
      <c r="Y48" s="6">
        <f t="shared" si="8"/>
        <v>0</v>
      </c>
      <c r="Z48" s="6">
        <f t="shared" si="8"/>
        <v>0</v>
      </c>
      <c r="AA48" s="6">
        <f t="shared" si="8"/>
        <v>0</v>
      </c>
      <c r="AB48" s="6">
        <f t="shared" si="8"/>
        <v>0</v>
      </c>
      <c r="AC48" s="18">
        <f t="shared" si="8"/>
        <v>0</v>
      </c>
      <c r="AD48" s="18">
        <f t="shared" si="8"/>
        <v>0</v>
      </c>
      <c r="AE48" s="6">
        <f t="shared" si="8"/>
        <v>0</v>
      </c>
      <c r="AF48" s="6">
        <f t="shared" si="8"/>
        <v>0</v>
      </c>
      <c r="AG48" s="6">
        <f t="shared" si="8"/>
        <v>0</v>
      </c>
      <c r="AH48" s="6">
        <f t="shared" si="8"/>
        <v>0</v>
      </c>
      <c r="AI48" s="9">
        <f>AI32+AI40</f>
        <v>0</v>
      </c>
      <c r="AJ48" s="30"/>
      <c r="AK48" s="260"/>
    </row>
    <row r="49" spans="1:37">
      <c r="A49" s="161"/>
      <c r="B49" s="252"/>
      <c r="C49" s="252"/>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257"/>
      <c r="AJ49" s="29"/>
      <c r="AK49" s="260"/>
    </row>
    <row r="50" spans="1:37">
      <c r="A50" s="553" t="s">
        <v>151</v>
      </c>
      <c r="B50" s="556"/>
      <c r="C50" s="557"/>
      <c r="D50" s="10">
        <f t="shared" ref="D50:AH50" si="9">D32+D40+D46</f>
        <v>0</v>
      </c>
      <c r="E50" s="10">
        <f t="shared" si="9"/>
        <v>0</v>
      </c>
      <c r="F50" s="10">
        <f t="shared" si="9"/>
        <v>0</v>
      </c>
      <c r="G50" s="10">
        <f t="shared" si="9"/>
        <v>0</v>
      </c>
      <c r="H50" s="18">
        <f t="shared" si="9"/>
        <v>0</v>
      </c>
      <c r="I50" s="18">
        <f t="shared" si="9"/>
        <v>0</v>
      </c>
      <c r="J50" s="10">
        <f t="shared" si="9"/>
        <v>0</v>
      </c>
      <c r="K50" s="10">
        <f t="shared" si="9"/>
        <v>0</v>
      </c>
      <c r="L50" s="10">
        <f t="shared" si="9"/>
        <v>0</v>
      </c>
      <c r="M50" s="10">
        <f t="shared" si="9"/>
        <v>0</v>
      </c>
      <c r="N50" s="10">
        <f t="shared" si="9"/>
        <v>0</v>
      </c>
      <c r="O50" s="18">
        <f t="shared" si="9"/>
        <v>0</v>
      </c>
      <c r="P50" s="18">
        <f t="shared" si="9"/>
        <v>0</v>
      </c>
      <c r="Q50" s="10">
        <f t="shared" si="9"/>
        <v>0</v>
      </c>
      <c r="R50" s="10">
        <f t="shared" si="9"/>
        <v>0</v>
      </c>
      <c r="S50" s="10">
        <f t="shared" si="9"/>
        <v>0</v>
      </c>
      <c r="T50" s="10">
        <f t="shared" si="9"/>
        <v>0</v>
      </c>
      <c r="U50" s="10">
        <f t="shared" si="9"/>
        <v>0</v>
      </c>
      <c r="V50" s="18">
        <f t="shared" si="9"/>
        <v>0</v>
      </c>
      <c r="W50" s="18">
        <f t="shared" si="9"/>
        <v>0</v>
      </c>
      <c r="X50" s="10">
        <f t="shared" si="9"/>
        <v>0</v>
      </c>
      <c r="Y50" s="10">
        <f t="shared" si="9"/>
        <v>0</v>
      </c>
      <c r="Z50" s="10">
        <f t="shared" si="9"/>
        <v>0</v>
      </c>
      <c r="AA50" s="10">
        <f t="shared" si="9"/>
        <v>0</v>
      </c>
      <c r="AB50" s="10">
        <f t="shared" si="9"/>
        <v>0</v>
      </c>
      <c r="AC50" s="18">
        <f t="shared" si="9"/>
        <v>0</v>
      </c>
      <c r="AD50" s="18">
        <f t="shared" si="9"/>
        <v>0</v>
      </c>
      <c r="AE50" s="10">
        <f t="shared" si="9"/>
        <v>0</v>
      </c>
      <c r="AF50" s="10">
        <f t="shared" si="9"/>
        <v>0</v>
      </c>
      <c r="AG50" s="10">
        <f t="shared" si="9"/>
        <v>0</v>
      </c>
      <c r="AH50" s="10">
        <f t="shared" si="9"/>
        <v>0</v>
      </c>
      <c r="AI50" s="6">
        <f>AI46+AI48</f>
        <v>0</v>
      </c>
      <c r="AJ50" s="261"/>
      <c r="AK50" s="16"/>
    </row>
    <row r="53" spans="1:37">
      <c r="B53" s="55" t="s">
        <v>22</v>
      </c>
      <c r="C53" s="56"/>
      <c r="D53" s="57"/>
      <c r="E53" s="57"/>
      <c r="F53" s="57"/>
      <c r="G53" s="58"/>
      <c r="I53" s="55" t="s">
        <v>23</v>
      </c>
      <c r="J53" s="57"/>
      <c r="K53" s="57"/>
      <c r="L53" s="57"/>
      <c r="M53" s="57"/>
      <c r="N53" s="57"/>
      <c r="O53" s="57"/>
      <c r="P53" s="57"/>
      <c r="Q53" s="57"/>
      <c r="R53" s="57"/>
      <c r="S53" s="57"/>
      <c r="T53" s="57"/>
      <c r="U53" s="58"/>
      <c r="Z53" s="20" t="s">
        <v>71</v>
      </c>
      <c r="AA53" s="287"/>
      <c r="AB53" s="287"/>
      <c r="AC53" s="12"/>
      <c r="AD53" s="23"/>
      <c r="AE53" s="12"/>
      <c r="AF53" s="287"/>
      <c r="AG53" s="287"/>
      <c r="AH53" s="12"/>
      <c r="AI53" s="12"/>
      <c r="AJ53" s="12"/>
      <c r="AK53" s="13"/>
    </row>
    <row r="54" spans="1:37">
      <c r="B54" s="234"/>
      <c r="C54" s="162"/>
      <c r="D54" s="162"/>
      <c r="E54" s="162"/>
      <c r="F54" s="162"/>
      <c r="G54" s="59"/>
      <c r="I54" s="241"/>
      <c r="J54" s="242"/>
      <c r="K54" s="242"/>
      <c r="L54" s="242"/>
      <c r="M54" s="242"/>
      <c r="N54" s="242"/>
      <c r="O54" s="242"/>
      <c r="P54" s="242"/>
      <c r="Q54" s="242"/>
      <c r="R54" s="242"/>
      <c r="S54" s="242"/>
      <c r="T54" s="242"/>
      <c r="U54" s="59"/>
      <c r="Z54" s="13"/>
      <c r="AJ54" s="29" t="s">
        <v>37</v>
      </c>
      <c r="AK54" s="30"/>
    </row>
    <row r="55" spans="1:37">
      <c r="B55" s="234"/>
      <c r="C55" s="162"/>
      <c r="D55" s="162"/>
      <c r="E55" s="162"/>
      <c r="F55" s="162"/>
      <c r="G55" s="59"/>
      <c r="I55" s="241"/>
      <c r="J55" s="242"/>
      <c r="K55" s="242"/>
      <c r="L55" s="242"/>
      <c r="M55" s="242"/>
      <c r="N55" s="242"/>
      <c r="O55" s="242"/>
      <c r="P55" s="242"/>
      <c r="Q55" s="242"/>
      <c r="R55" s="242"/>
      <c r="S55" s="242"/>
      <c r="T55" s="242"/>
      <c r="U55" s="59"/>
      <c r="Z55" s="43" t="s">
        <v>38</v>
      </c>
      <c r="AA55" s="94"/>
      <c r="AB55" s="94"/>
      <c r="AF55" s="94"/>
      <c r="AG55" s="94"/>
      <c r="AI55" s="263">
        <f>AI48</f>
        <v>0</v>
      </c>
      <c r="AJ55" s="229" t="e">
        <f>AI55/AI48</f>
        <v>#DIV/0!</v>
      </c>
      <c r="AK55" s="231"/>
    </row>
    <row r="56" spans="1:37">
      <c r="B56" s="234"/>
      <c r="C56" s="162"/>
      <c r="D56" s="162"/>
      <c r="E56" s="162"/>
      <c r="F56" s="162"/>
      <c r="G56" s="59"/>
      <c r="I56" s="241"/>
      <c r="J56" s="242"/>
      <c r="K56" s="242"/>
      <c r="L56" s="242"/>
      <c r="M56" s="242"/>
      <c r="N56" s="242"/>
      <c r="O56" s="242"/>
      <c r="P56" s="242"/>
      <c r="Q56" s="242"/>
      <c r="R56" s="242"/>
      <c r="S56" s="242"/>
      <c r="T56" s="242"/>
      <c r="U56" s="59"/>
      <c r="Z56" s="13"/>
      <c r="AE56" s="3"/>
      <c r="AH56" s="3"/>
      <c r="AI56" s="263"/>
      <c r="AJ56" s="165"/>
      <c r="AK56" s="13"/>
    </row>
    <row r="57" spans="1:37">
      <c r="B57" s="234"/>
      <c r="C57" s="162"/>
      <c r="D57" s="162"/>
      <c r="E57" s="162"/>
      <c r="F57" s="162"/>
      <c r="G57" s="59"/>
      <c r="I57" s="243"/>
      <c r="J57" s="244"/>
      <c r="K57" s="244"/>
      <c r="L57" s="244"/>
      <c r="M57" s="244"/>
      <c r="N57" s="244"/>
      <c r="O57" s="244"/>
      <c r="P57" s="244"/>
      <c r="Q57" s="244"/>
      <c r="R57" s="244"/>
      <c r="S57" s="244"/>
      <c r="T57" s="244"/>
      <c r="U57" s="59"/>
      <c r="Z57" s="163" t="str">
        <f>$A$16</f>
        <v>EU Projects</v>
      </c>
      <c r="AA57" s="157"/>
      <c r="AB57" s="157"/>
      <c r="AF57" s="157"/>
      <c r="AG57" s="157"/>
      <c r="AI57" s="264">
        <f>AI32</f>
        <v>0</v>
      </c>
      <c r="AJ57" s="165" t="e">
        <f>AI57/AI55</f>
        <v>#DIV/0!</v>
      </c>
      <c r="AK57" s="13"/>
    </row>
    <row r="58" spans="1:37">
      <c r="B58" s="248" t="str">
        <f>C4</f>
        <v>&lt;input name in Jan tab only&gt;</v>
      </c>
      <c r="C58" s="57"/>
      <c r="D58" s="57"/>
      <c r="E58" s="57"/>
      <c r="F58" s="57"/>
      <c r="G58" s="59"/>
      <c r="I58" s="248" t="str">
        <f>'Jan25'!J58</f>
        <v>&lt;input approver's name here in Jan tab only&gt;</v>
      </c>
      <c r="J58" s="254"/>
      <c r="K58" s="254"/>
      <c r="L58" s="254"/>
      <c r="M58" s="254"/>
      <c r="N58" s="254"/>
      <c r="O58" s="254"/>
      <c r="P58" s="254"/>
      <c r="Q58" s="254"/>
      <c r="R58" s="254"/>
      <c r="S58" s="254"/>
      <c r="T58" s="254"/>
      <c r="U58" s="59"/>
      <c r="Z58" s="163" t="str">
        <f>$A$33</f>
        <v>Internal and National Projects</v>
      </c>
      <c r="AA58" s="157"/>
      <c r="AB58" s="157"/>
      <c r="AF58" s="157"/>
      <c r="AG58" s="157"/>
      <c r="AI58" s="265">
        <f>AI40</f>
        <v>0</v>
      </c>
      <c r="AJ58" s="230" t="e">
        <f>AI58/AI55</f>
        <v>#DIV/0!</v>
      </c>
      <c r="AK58" s="232"/>
    </row>
    <row r="59" spans="1:37">
      <c r="B59" s="236"/>
      <c r="C59" s="162"/>
      <c r="D59" s="162"/>
      <c r="E59" s="162"/>
      <c r="F59" s="162"/>
      <c r="G59" s="59"/>
      <c r="I59" s="236"/>
      <c r="J59" s="235"/>
      <c r="K59" s="235"/>
      <c r="L59" s="235"/>
      <c r="M59" s="235"/>
      <c r="N59" s="235"/>
      <c r="O59" s="235"/>
      <c r="P59" s="235"/>
      <c r="Q59" s="235"/>
      <c r="R59" s="235"/>
      <c r="S59" s="235"/>
      <c r="T59" s="235"/>
      <c r="U59" s="59"/>
      <c r="Z59" s="13"/>
      <c r="AI59" s="264">
        <f>AI57+AI58</f>
        <v>0</v>
      </c>
      <c r="AJ59" s="165" t="e">
        <f>AJ57+AJ58</f>
        <v>#DIV/0!</v>
      </c>
      <c r="AK59" s="13"/>
    </row>
    <row r="60" spans="1:37">
      <c r="B60" s="233" t="s">
        <v>64</v>
      </c>
      <c r="C60" s="237"/>
      <c r="D60" s="237"/>
      <c r="E60" s="237"/>
      <c r="F60" s="237"/>
      <c r="G60" s="239"/>
      <c r="I60" s="233" t="s">
        <v>64</v>
      </c>
      <c r="J60" s="237"/>
      <c r="K60" s="237"/>
      <c r="L60" s="237"/>
      <c r="M60" s="237"/>
      <c r="N60" s="237"/>
      <c r="O60" s="237"/>
      <c r="P60" s="237"/>
      <c r="Q60" s="237"/>
      <c r="R60" s="162"/>
      <c r="S60" s="162"/>
      <c r="T60" s="162"/>
      <c r="U60" s="59"/>
      <c r="Z60" s="21"/>
      <c r="AA60" s="15"/>
      <c r="AB60" s="15"/>
      <c r="AC60" s="15"/>
      <c r="AD60" s="15"/>
      <c r="AE60" s="15"/>
      <c r="AF60" s="15"/>
      <c r="AG60" s="15"/>
      <c r="AH60" s="15"/>
      <c r="AI60" s="15"/>
      <c r="AJ60" s="15"/>
      <c r="AK60" s="13"/>
    </row>
    <row r="61" spans="1:37">
      <c r="B61" s="240"/>
      <c r="C61" s="238"/>
      <c r="D61" s="237"/>
      <c r="E61" s="237"/>
      <c r="F61" s="237"/>
      <c r="G61" s="239"/>
      <c r="I61" s="240"/>
      <c r="J61" s="245"/>
      <c r="K61" s="245"/>
      <c r="L61" s="245"/>
      <c r="M61" s="245"/>
      <c r="N61" s="245"/>
      <c r="O61" s="245"/>
      <c r="P61" s="245"/>
      <c r="Q61" s="245"/>
      <c r="R61" s="162"/>
      <c r="S61" s="162"/>
      <c r="T61" s="162"/>
      <c r="U61" s="59"/>
    </row>
    <row r="62" spans="1:37">
      <c r="B62" s="61"/>
      <c r="C62" s="62"/>
      <c r="D62" s="60"/>
      <c r="E62" s="60"/>
      <c r="F62" s="60"/>
      <c r="G62" s="63"/>
      <c r="I62" s="61"/>
      <c r="J62" s="60"/>
      <c r="K62" s="60"/>
      <c r="L62" s="60"/>
      <c r="M62" s="60"/>
      <c r="N62" s="60"/>
      <c r="O62" s="60"/>
      <c r="P62" s="60"/>
      <c r="Q62" s="60"/>
      <c r="R62" s="60"/>
      <c r="S62" s="60"/>
      <c r="T62" s="60"/>
      <c r="U62" s="63"/>
    </row>
    <row r="63" spans="1:37">
      <c r="A63" s="25"/>
      <c r="B63" s="25"/>
      <c r="C63" s="25"/>
      <c r="I63" s="25"/>
    </row>
    <row r="64" spans="1:37">
      <c r="B64" s="166" t="s">
        <v>108</v>
      </c>
      <c r="C64" s="25"/>
      <c r="H64" s="550" t="s">
        <v>61</v>
      </c>
      <c r="I64" s="550"/>
      <c r="J64" s="157" t="s">
        <v>65</v>
      </c>
    </row>
    <row r="65" spans="2:10">
      <c r="B65" s="157" t="s">
        <v>145</v>
      </c>
      <c r="J65" s="157" t="s">
        <v>146</v>
      </c>
    </row>
    <row r="66" spans="2:10">
      <c r="B66" s="157"/>
    </row>
    <row r="67" spans="2:10">
      <c r="J67" s="157" t="s">
        <v>143</v>
      </c>
    </row>
    <row r="68" spans="2:10">
      <c r="J68" s="157" t="s">
        <v>144</v>
      </c>
    </row>
  </sheetData>
  <protectedRanges>
    <protectedRange sqref="C9" name="Range1_2"/>
    <protectedRange sqref="C4:C6" name="Range1_1_1"/>
    <protectedRange sqref="A53:A62" name="Range9_1_1_1"/>
    <protectedRange sqref="A53:A62" name="Range8_1_1_1"/>
    <protectedRange sqref="AK17:AK31" name="Range4"/>
    <protectedRange sqref="AK34:AK39" name="Range6"/>
    <protectedRange sqref="AK42:AK45" name="Range8"/>
  </protectedRanges>
  <mergeCells count="13">
    <mergeCell ref="A9:B9"/>
    <mergeCell ref="A4:B4"/>
    <mergeCell ref="A6:B6"/>
    <mergeCell ref="A7:B7"/>
    <mergeCell ref="C4:G4"/>
    <mergeCell ref="C5:G5"/>
    <mergeCell ref="C6:G6"/>
    <mergeCell ref="A32:C32"/>
    <mergeCell ref="A46:C46"/>
    <mergeCell ref="A48:C48"/>
    <mergeCell ref="A50:C50"/>
    <mergeCell ref="H64:I64"/>
    <mergeCell ref="A40:C40"/>
  </mergeCells>
  <phoneticPr fontId="0" type="noConversion"/>
  <dataValidations count="2">
    <dataValidation allowBlank="1" showInputMessage="1" showErrorMessage="1" prompt="Please complete these cells on Jan13 sheet - please refer to Guidance for further detail" sqref="C17:C31" xr:uid="{00000000-0002-0000-0700-000000000000}"/>
    <dataValidation allowBlank="1" showErrorMessage="1" sqref="A17:B31" xr:uid="{88732FA6-0D79-42A1-95A9-4433AB1C15AA}"/>
  </dataValidations>
  <pageMargins left="0.19685039370078741" right="0.19685039370078741" top="0.19685039370078741" bottom="0.19685039370078741" header="0.51181102362204722" footer="0.51181102362204722"/>
  <pageSetup paperSize="9" scale="56" orientation="landscape" r:id="rId1"/>
  <extLst>
    <ext xmlns:x14="http://schemas.microsoft.com/office/spreadsheetml/2009/9/main" uri="{CCE6A557-97BC-4b89-ADB6-D9C93CAAB3DF}">
      <x14:dataValidations xmlns:xm="http://schemas.microsoft.com/office/excel/2006/main" count="1">
        <x14:dataValidation type="list" showErrorMessage="1" xr:uid="{B24A714F-3E3A-4ACA-B1B7-7D497882F647}">
          <x14:formula1>
            <xm:f>'Dropdown Options'!$B$2:$B$8</xm:f>
          </x14:formula1>
          <xm:sqref>C6:G6</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32</vt:i4>
      </vt:variant>
      <vt:variant>
        <vt:lpstr>Named Ranges</vt:lpstr>
      </vt:variant>
      <vt:variant>
        <vt:i4>13</vt:i4>
      </vt:variant>
    </vt:vector>
  </HeadingPairs>
  <TitlesOfParts>
    <vt:vector size="45" baseType="lpstr">
      <vt:lpstr>Dropdown Options</vt:lpstr>
      <vt:lpstr>Instructions</vt:lpstr>
      <vt:lpstr>Jan25</vt:lpstr>
      <vt:lpstr>Feb25</vt:lpstr>
      <vt:lpstr>Mar25</vt:lpstr>
      <vt:lpstr>Apr25</vt:lpstr>
      <vt:lpstr>May25</vt:lpstr>
      <vt:lpstr>Jun25</vt:lpstr>
      <vt:lpstr>Jul25</vt:lpstr>
      <vt:lpstr>Aug25</vt:lpstr>
      <vt:lpstr>Sep25</vt:lpstr>
      <vt:lpstr>Oct25</vt:lpstr>
      <vt:lpstr>Nov25</vt:lpstr>
      <vt:lpstr>Dec25</vt:lpstr>
      <vt:lpstr>Salary Calculation (RFO use)</vt:lpstr>
      <vt:lpstr>Payroll</vt:lpstr>
      <vt:lpstr>FTE Check</vt:lpstr>
      <vt:lpstr>Disclaimer</vt:lpstr>
      <vt:lpstr>Read me</vt:lpstr>
      <vt:lpstr>Project basic information</vt:lpstr>
      <vt:lpstr>Overview of employees</vt:lpstr>
      <vt:lpstr>Overview reports</vt:lpstr>
      <vt:lpstr>Surname_1</vt:lpstr>
      <vt:lpstr>Surname_2</vt:lpstr>
      <vt:lpstr>Surname_3</vt:lpstr>
      <vt:lpstr>Surname_4</vt:lpstr>
      <vt:lpstr>Surname_5</vt:lpstr>
      <vt:lpstr>Surname_6</vt:lpstr>
      <vt:lpstr>Surname_7</vt:lpstr>
      <vt:lpstr>Surname_8</vt:lpstr>
      <vt:lpstr>Surname_9</vt:lpstr>
      <vt:lpstr>Surname_10</vt:lpstr>
      <vt:lpstr>'Salary Calculation (RFO use)'!Extract</vt:lpstr>
      <vt:lpstr>Instructions!Print_Area</vt:lpstr>
      <vt:lpstr>'Jan25'!Print_Area</vt:lpstr>
      <vt:lpstr>Surname_1!Print_Area</vt:lpstr>
      <vt:lpstr>Surname_10!Print_Area</vt:lpstr>
      <vt:lpstr>Surname_2!Print_Area</vt:lpstr>
      <vt:lpstr>Surname_3!Print_Area</vt:lpstr>
      <vt:lpstr>Surname_4!Print_Area</vt:lpstr>
      <vt:lpstr>Surname_5!Print_Area</vt:lpstr>
      <vt:lpstr>Surname_6!Print_Area</vt:lpstr>
      <vt:lpstr>Surname_7!Print_Area</vt:lpstr>
      <vt:lpstr>Surname_8!Print_Area</vt:lpstr>
      <vt:lpstr>Surname_9!Print_Area</vt:lpstr>
    </vt:vector>
  </TitlesOfParts>
  <Company>University College Dublin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Stephen Manuel</cp:lastModifiedBy>
  <cp:lastPrinted>2025-01-14T12:24:23Z</cp:lastPrinted>
  <dcterms:created xsi:type="dcterms:W3CDTF">2011-07-05T10:40:54Z</dcterms:created>
  <dcterms:modified xsi:type="dcterms:W3CDTF">2025-01-23T09:24:09Z</dcterms:modified>
</cp:coreProperties>
</file>